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024/BIOL3712 Integrative Physiology/2025/Pracs/Snails/R_2025/"/>
    </mc:Choice>
  </mc:AlternateContent>
  <xr:revisionPtr revIDLastSave="30" documentId="8_{F0C14044-F8D4-498B-9901-FBE917CA2CC9}" xr6:coauthVersionLast="47" xr6:coauthVersionMax="47" xr10:uidLastSave="{171A01EF-EED1-4B8F-A7E0-47E938D3670C}"/>
  <bookViews>
    <workbookView xWindow="19090" yWindow="-110" windowWidth="38620" windowHeight="21220" firstSheet="1" activeTab="1" xr2:uid="{00000000-000D-0000-FFFF-FFFF00000000}"/>
  </bookViews>
  <sheets>
    <sheet name="FOR R" sheetId="2" r:id="rId1"/>
    <sheet name="RAW DATA" sheetId="1" r:id="rId2"/>
    <sheet name="controls" sheetId="3" r:id="rId3"/>
    <sheet name="Data for 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B1" i="4"/>
  <c r="A1" i="4"/>
  <c r="H18" i="3"/>
  <c r="H17" i="3"/>
  <c r="H16" i="3"/>
  <c r="H15" i="3"/>
  <c r="H14" i="3"/>
  <c r="H13" i="3"/>
  <c r="H1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4" i="1"/>
  <c r="H70" i="1"/>
  <c r="J70" i="1" s="1"/>
  <c r="H76" i="1"/>
  <c r="J76" i="1" s="1"/>
  <c r="H5" i="1"/>
  <c r="J5" i="1" s="1"/>
  <c r="H6" i="1"/>
  <c r="H7" i="1"/>
  <c r="H8" i="1"/>
  <c r="J8" i="1" s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1" i="1"/>
  <c r="J71" i="1" s="1"/>
  <c r="H72" i="1"/>
  <c r="J72" i="1" s="1"/>
  <c r="H73" i="1"/>
  <c r="J73" i="1" s="1"/>
  <c r="H74" i="1"/>
  <c r="J74" i="1" s="1"/>
  <c r="H75" i="1"/>
  <c r="J75" i="1" s="1"/>
  <c r="H77" i="1"/>
  <c r="J77" i="1" s="1"/>
  <c r="H78" i="1"/>
  <c r="J78" i="1" s="1"/>
  <c r="H79" i="1"/>
  <c r="J79" i="1" s="1"/>
  <c r="H80" i="1"/>
  <c r="J80" i="1" s="1"/>
  <c r="M80" i="1" s="1"/>
  <c r="H81" i="1"/>
  <c r="J81" i="1" s="1"/>
  <c r="M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4" i="1"/>
  <c r="J4" i="1" s="1"/>
  <c r="M4" i="1" s="1"/>
  <c r="H5" i="3"/>
  <c r="H6" i="3"/>
  <c r="H7" i="3"/>
  <c r="H8" i="3"/>
  <c r="H9" i="3"/>
  <c r="H10" i="3"/>
  <c r="H11" i="3"/>
  <c r="H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4" i="3"/>
  <c r="J6" i="1"/>
  <c r="J7" i="1"/>
  <c r="J11" i="1"/>
  <c r="J23" i="1"/>
  <c r="J24" i="1"/>
  <c r="J35" i="1"/>
  <c r="J47" i="1"/>
  <c r="J48" i="1"/>
  <c r="M65" i="1" l="1"/>
  <c r="M76" i="1"/>
  <c r="M75" i="1"/>
  <c r="M87" i="1"/>
  <c r="M89" i="1"/>
  <c r="M78" i="1"/>
  <c r="M85" i="1"/>
  <c r="M84" i="1"/>
  <c r="M8" i="1"/>
  <c r="M77" i="1"/>
  <c r="M9" i="1"/>
  <c r="M73" i="1"/>
  <c r="M72" i="1"/>
  <c r="M56" i="1"/>
  <c r="M68" i="1"/>
  <c r="M52" i="1"/>
  <c r="M71" i="1"/>
  <c r="M59" i="1"/>
  <c r="M7" i="1"/>
  <c r="M58" i="1"/>
  <c r="M6" i="1"/>
  <c r="M69" i="1"/>
  <c r="M57" i="1"/>
  <c r="M64" i="1"/>
  <c r="M83" i="1"/>
  <c r="M70" i="1"/>
  <c r="M88" i="1"/>
  <c r="M79" i="1"/>
  <c r="M66" i="1"/>
  <c r="M5" i="1"/>
  <c r="M82" i="1"/>
  <c r="M67" i="1"/>
  <c r="M55" i="1"/>
  <c r="M62" i="1"/>
  <c r="M63" i="1"/>
  <c r="M86" i="1"/>
  <c r="M74" i="1"/>
  <c r="M61" i="1"/>
  <c r="M60" i="1"/>
  <c r="M92" i="1"/>
  <c r="M91" i="1"/>
  <c r="M93" i="1"/>
  <c r="M90" i="1"/>
  <c r="M53" i="1"/>
  <c r="M54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<sst xmlns="http://schemas.openxmlformats.org/spreadsheetml/2006/main" count="137" uniqueCount="49">
  <si>
    <t>temp</t>
  </si>
  <si>
    <t>do_consumed</t>
  </si>
  <si>
    <t>Group Name or control</t>
  </si>
  <si>
    <t>Temp (˚C)</t>
  </si>
  <si>
    <t>Start DO</t>
  </si>
  <si>
    <t>End DO</t>
  </si>
  <si>
    <t>Time (min)</t>
  </si>
  <si>
    <t>Time (hr)</t>
  </si>
  <si>
    <t>Volume (L)</t>
  </si>
  <si>
    <r>
      <t>DO consumed (mg h</t>
    </r>
    <r>
      <rPr>
        <b/>
        <vertAlign val="superscript"/>
        <sz val="12"/>
        <color rgb="FFF79646"/>
        <rFont val="Calibri"/>
        <family val="2"/>
      </rPr>
      <t>-1</t>
    </r>
    <r>
      <rPr>
        <b/>
        <sz val="12"/>
        <color rgb="FFF79646"/>
        <rFont val="Calibri"/>
        <family val="2"/>
      </rPr>
      <t>)</t>
    </r>
  </si>
  <si>
    <t>Snail mass (g)</t>
  </si>
  <si>
    <t>Snail mass (kg)</t>
  </si>
  <si>
    <r>
      <t>Adjusted DO consumed (mg kg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 xml:space="preserve"> h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>)</t>
    </r>
  </si>
  <si>
    <r>
      <t>mg L</t>
    </r>
    <r>
      <rPr>
        <vertAlign val="superscript"/>
        <sz val="12"/>
        <color rgb="FFFF0000"/>
        <rFont val="Calibri"/>
        <family val="2"/>
      </rPr>
      <t>-1</t>
    </r>
  </si>
  <si>
    <t>% sat</t>
  </si>
  <si>
    <r>
      <t>mg L</t>
    </r>
    <r>
      <rPr>
        <vertAlign val="superscript"/>
        <sz val="12"/>
        <color rgb="FF00B050"/>
        <rFont val="Calibri"/>
        <family val="2"/>
      </rPr>
      <t>-1</t>
    </r>
  </si>
  <si>
    <r>
      <t>((</t>
    </r>
    <r>
      <rPr>
        <sz val="12"/>
        <color rgb="FFFF0000"/>
        <rFont val="Calibri"/>
        <family val="2"/>
      </rPr>
      <t>Start DO mg L</t>
    </r>
    <r>
      <rPr>
        <vertAlign val="superscript"/>
        <sz val="12"/>
        <color rgb="FFFF0000"/>
        <rFont val="Calibri"/>
        <family val="2"/>
      </rPr>
      <t>-1</t>
    </r>
    <r>
      <rPr>
        <sz val="12"/>
        <color rgb="FF000000"/>
        <rFont val="Calibri"/>
        <family val="2"/>
      </rPr>
      <t>-</t>
    </r>
    <r>
      <rPr>
        <sz val="12"/>
        <color rgb="FF00B050"/>
        <rFont val="Calibri"/>
        <family val="2"/>
      </rPr>
      <t>End DO mg L</t>
    </r>
    <r>
      <rPr>
        <vertAlign val="superscript"/>
        <sz val="12"/>
        <color rgb="FF00B050"/>
        <rFont val="Calibri"/>
        <family val="2"/>
      </rPr>
      <t>-1</t>
    </r>
    <r>
      <rPr>
        <sz val="12"/>
        <color rgb="FF000000"/>
        <rFont val="Calibri"/>
        <family val="2"/>
      </rPr>
      <t>)/</t>
    </r>
    <r>
      <rPr>
        <sz val="12"/>
        <color rgb="FF00B0F0"/>
        <rFont val="Calibri"/>
        <family val="2"/>
      </rPr>
      <t>Time h</t>
    </r>
    <r>
      <rPr>
        <sz val="12"/>
        <color rgb="FF000000"/>
        <rFont val="Calibri"/>
        <family val="2"/>
      </rPr>
      <t>)</t>
    </r>
    <r>
      <rPr>
        <sz val="12"/>
        <color rgb="FF00B0F0"/>
        <rFont val="Calibri"/>
        <family val="2"/>
      </rPr>
      <t xml:space="preserve"> </t>
    </r>
    <r>
      <rPr>
        <sz val="12"/>
        <color rgb="FF000000"/>
        <rFont val="Calibri"/>
        <family val="2"/>
      </rPr>
      <t xml:space="preserve">x </t>
    </r>
    <r>
      <rPr>
        <sz val="12"/>
        <color rgb="FF7030A0"/>
        <rFont val="Calibri"/>
        <family val="2"/>
      </rPr>
      <t>volume L</t>
    </r>
  </si>
  <si>
    <r>
      <t>(</t>
    </r>
    <r>
      <rPr>
        <sz val="12"/>
        <color rgb="FFF79646"/>
        <rFont val="Calibri"/>
        <family val="2"/>
      </rPr>
      <t>DO consumed mg h</t>
    </r>
    <r>
      <rPr>
        <vertAlign val="superscript"/>
        <sz val="12"/>
        <color rgb="FFF79646"/>
        <rFont val="Calibri"/>
        <family val="2"/>
      </rPr>
      <t>-1</t>
    </r>
    <r>
      <rPr>
        <sz val="12"/>
        <color rgb="FF000000"/>
        <rFont val="Calibri"/>
        <family val="2"/>
      </rPr>
      <t>/</t>
    </r>
    <r>
      <rPr>
        <sz val="12"/>
        <color rgb="FF948A54"/>
        <rFont val="Calibri"/>
        <family val="2"/>
      </rPr>
      <t>snail mass kg</t>
    </r>
    <r>
      <rPr>
        <sz val="12"/>
        <color rgb="FF000000"/>
        <rFont val="Calibri"/>
        <family val="2"/>
      </rPr>
      <t>)</t>
    </r>
  </si>
  <si>
    <t>Apple Bottom Snails</t>
  </si>
  <si>
    <t>Mandrakes</t>
  </si>
  <si>
    <t>Quckcm</t>
  </si>
  <si>
    <t>Salty Snail</t>
  </si>
  <si>
    <t>Snailed it!</t>
  </si>
  <si>
    <t>WB</t>
  </si>
  <si>
    <t>Yabbers</t>
  </si>
  <si>
    <t>Yabbitha</t>
  </si>
  <si>
    <t>Operation Slow Start</t>
  </si>
  <si>
    <t>Group 12</t>
  </si>
  <si>
    <t>Snail Girls</t>
  </si>
  <si>
    <t>JASNAS</t>
  </si>
  <si>
    <t>Group 14</t>
  </si>
  <si>
    <t>Frail Snail</t>
  </si>
  <si>
    <t>Frail SNail</t>
  </si>
  <si>
    <t>Snail Pace</t>
  </si>
  <si>
    <t>control (snailed it)</t>
  </si>
  <si>
    <t>control (mandrakes)</t>
  </si>
  <si>
    <t>control (apple bottom snails)</t>
  </si>
  <si>
    <t>control (yabbers)</t>
  </si>
  <si>
    <t>control (quckcm)</t>
  </si>
  <si>
    <t>control (WB)</t>
  </si>
  <si>
    <t>Control (Group 12)</t>
  </si>
  <si>
    <t>Control (Operation Slow Start)</t>
  </si>
  <si>
    <t>Control (Snail Girls)</t>
  </si>
  <si>
    <t>Control (JASNAS)</t>
  </si>
  <si>
    <t>Control (Group 14-30)</t>
  </si>
  <si>
    <t>Control (Group 14-27</t>
  </si>
  <si>
    <t>Control (Frail Snail - 27)</t>
  </si>
  <si>
    <t>Control (Frail Snail - 30)</t>
  </si>
  <si>
    <t>Control (Snail 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</si>
</sst>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vertAlign val="superscript"/>
      <sz val="12"/>
      <color rgb="FFF79646"/>
      <name val="Calibri"/>
      <family val="2"/>
    </font>
    <font>
      <b/>
      <sz val="12"/>
      <color rgb="FFF79646"/>
      <name val="Calibri"/>
      <family val="2"/>
    </font>
    <font>
      <b/>
      <sz val="12"/>
      <color rgb="FF948A54"/>
      <name val="Calibri"/>
      <family val="2"/>
    </font>
    <font>
      <b/>
      <vertAlign val="superscript"/>
      <sz val="12"/>
      <color rgb="FF000000"/>
      <name val="Calibri"/>
      <family val="2"/>
    </font>
    <font>
      <vertAlign val="superscript"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B050"/>
      <name val="Calibri"/>
      <family val="2"/>
    </font>
    <font>
      <sz val="12"/>
      <color rgb="FF00B05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rgb="FF948A54"/>
      <name val="Calibri"/>
      <family val="2"/>
    </font>
    <font>
      <sz val="12"/>
      <color rgb="FFF79646"/>
      <name val="Calibri"/>
      <family val="2"/>
    </font>
    <font>
      <vertAlign val="superscript"/>
      <sz val="12"/>
      <color rgb="FFF79646"/>
      <name val="Calibri"/>
      <family val="2"/>
    </font>
    <font>
      <u/>
      <sz val="10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EAAE"/>
        <bgColor indexed="64"/>
      </patternFill>
    </fill>
    <fill>
      <patternFill patternType="solid">
        <fgColor rgb="FFEFE1FA"/>
        <bgColor indexed="64"/>
      </patternFill>
    </fill>
    <fill>
      <patternFill patternType="solid">
        <fgColor rgb="FFF2E5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0" fillId="7" borderId="0" xfId="0" applyFill="1"/>
    <xf numFmtId="0" fontId="19" fillId="0" borderId="1" xfId="0" applyFont="1" applyBorder="1" applyAlignment="1">
      <alignment readingOrder="1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1" fillId="0" borderId="0" xfId="0" applyFont="1" applyAlignment="1">
      <alignment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0" borderId="18" xfId="0" applyBorder="1"/>
    <xf numFmtId="2" fontId="10" fillId="8" borderId="2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13" fillId="9" borderId="2" xfId="0" applyNumberFormat="1" applyFont="1" applyFill="1" applyBorder="1" applyAlignment="1">
      <alignment horizontal="center" vertical="center" wrapText="1"/>
    </xf>
    <xf numFmtId="2" fontId="11" fillId="5" borderId="2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0" fillId="0" borderId="3" xfId="0" applyNumberFormat="1" applyBorder="1"/>
    <xf numFmtId="2" fontId="0" fillId="0" borderId="1" xfId="0" applyNumberFormat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0" borderId="3" xfId="0" applyNumberFormat="1" applyFill="1" applyBorder="1"/>
    <xf numFmtId="2" fontId="0" fillId="4" borderId="3" xfId="0" applyNumberFormat="1" applyFill="1" applyBorder="1"/>
    <xf numFmtId="2" fontId="0" fillId="5" borderId="1" xfId="0" applyNumberFormat="1" applyFill="1" applyBorder="1"/>
    <xf numFmtId="2" fontId="0" fillId="8" borderId="3" xfId="0" applyNumberFormat="1" applyFill="1" applyBorder="1"/>
    <xf numFmtId="2" fontId="0" fillId="9" borderId="3" xfId="0" applyNumberFormat="1" applyFill="1" applyBorder="1"/>
    <xf numFmtId="2" fontId="0" fillId="4" borderId="1" xfId="0" applyNumberFormat="1" applyFill="1" applyBorder="1"/>
    <xf numFmtId="2" fontId="0" fillId="11" borderId="1" xfId="0" applyNumberForma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11" borderId="1" xfId="0" applyNumberFormat="1" applyFill="1" applyBorder="1"/>
    <xf numFmtId="1" fontId="0" fillId="0" borderId="19" xfId="0" applyNumberFormat="1" applyBorder="1"/>
    <xf numFmtId="164" fontId="0" fillId="3" borderId="1" xfId="0" applyNumberFormat="1" applyFill="1" applyBorder="1"/>
    <xf numFmtId="1" fontId="0" fillId="0" borderId="0" xfId="0" applyNumberFormat="1"/>
    <xf numFmtId="1" fontId="0" fillId="11" borderId="0" xfId="0" applyNumberFormat="1" applyFill="1"/>
    <xf numFmtId="2" fontId="0" fillId="0" borderId="0" xfId="0" applyNumberFormat="1"/>
    <xf numFmtId="2" fontId="1" fillId="6" borderId="8" xfId="0" applyNumberFormat="1" applyFont="1" applyFill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 wrapText="1"/>
    </xf>
    <xf numFmtId="2" fontId="1" fillId="6" borderId="1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3" fillId="10" borderId="12" xfId="0" applyNumberFormat="1" applyFont="1" applyFill="1" applyBorder="1" applyAlignment="1">
      <alignment horizontal="center" vertical="center" wrapText="1"/>
    </xf>
    <xf numFmtId="2" fontId="3" fillId="10" borderId="4" xfId="0" applyNumberFormat="1" applyFont="1" applyFill="1" applyBorder="1" applyAlignment="1">
      <alignment horizontal="center" vertical="center" wrapText="1"/>
    </xf>
    <xf numFmtId="2" fontId="3" fillId="10" borderId="5" xfId="0" applyNumberFormat="1" applyFont="1" applyFill="1" applyBorder="1" applyAlignment="1">
      <alignment horizontal="center" vertical="center" wrapText="1"/>
    </xf>
    <xf numFmtId="2" fontId="6" fillId="5" borderId="9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 wrapText="1"/>
    </xf>
    <xf numFmtId="2" fontId="4" fillId="4" borderId="12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5BF"/>
      <color rgb="FFEFE1FA"/>
      <color rgb="FFF2E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586C-D16C-4D4E-AF4B-361FC068ACD6}">
  <dimension ref="A1:B49"/>
  <sheetViews>
    <sheetView workbookViewId="0">
      <selection activeCell="A2" sqref="A2"/>
    </sheetView>
  </sheetViews>
  <sheetFormatPr defaultRowHeight="15" x14ac:dyDescent="0.25"/>
  <cols>
    <col min="1" max="1" width="8.5703125" customWidth="1"/>
    <col min="2" max="2" width="15.7109375" customWidth="1"/>
  </cols>
  <sheetData>
    <row r="1" spans="1:2" ht="15" customHeight="1" x14ac:dyDescent="0.25">
      <c r="A1" s="10" t="s">
        <v>0</v>
      </c>
      <c r="B1" t="s">
        <v>1</v>
      </c>
    </row>
    <row r="2" spans="1:2" x14ac:dyDescent="0.25">
      <c r="A2" s="38"/>
    </row>
    <row r="3" spans="1:2" x14ac:dyDescent="0.25">
      <c r="A3" s="38"/>
    </row>
    <row r="4" spans="1:2" x14ac:dyDescent="0.25">
      <c r="A4" s="38"/>
    </row>
    <row r="5" spans="1:2" x14ac:dyDescent="0.25">
      <c r="A5" s="38"/>
    </row>
    <row r="6" spans="1:2" x14ac:dyDescent="0.25">
      <c r="A6" s="38"/>
    </row>
    <row r="7" spans="1:2" x14ac:dyDescent="0.25">
      <c r="A7" s="38"/>
    </row>
    <row r="8" spans="1:2" x14ac:dyDescent="0.25">
      <c r="A8" s="38"/>
    </row>
    <row r="9" spans="1:2" x14ac:dyDescent="0.25">
      <c r="A9" s="38"/>
    </row>
    <row r="10" spans="1:2" x14ac:dyDescent="0.25">
      <c r="A10" s="38"/>
    </row>
    <row r="11" spans="1:2" x14ac:dyDescent="0.25">
      <c r="A11" s="38"/>
    </row>
    <row r="12" spans="1:2" x14ac:dyDescent="0.25">
      <c r="A12" s="38"/>
    </row>
    <row r="13" spans="1:2" x14ac:dyDescent="0.25">
      <c r="A13" s="38"/>
    </row>
    <row r="14" spans="1:2" x14ac:dyDescent="0.25">
      <c r="A14" s="38"/>
    </row>
    <row r="15" spans="1:2" x14ac:dyDescent="0.25">
      <c r="A15" s="38"/>
    </row>
    <row r="16" spans="1:2" x14ac:dyDescent="0.25">
      <c r="A16" s="38"/>
    </row>
    <row r="17" spans="1:1" x14ac:dyDescent="0.25">
      <c r="A17" s="38"/>
    </row>
    <row r="18" spans="1:1" x14ac:dyDescent="0.25">
      <c r="A18" s="38"/>
    </row>
    <row r="19" spans="1:1" x14ac:dyDescent="0.25">
      <c r="A19" s="38"/>
    </row>
    <row r="20" spans="1:1" x14ac:dyDescent="0.25">
      <c r="A20" s="38"/>
    </row>
    <row r="21" spans="1:1" x14ac:dyDescent="0.25">
      <c r="A21" s="38"/>
    </row>
    <row r="22" spans="1:1" x14ac:dyDescent="0.25">
      <c r="A22" s="38"/>
    </row>
    <row r="23" spans="1:1" x14ac:dyDescent="0.25">
      <c r="A23" s="38"/>
    </row>
    <row r="24" spans="1:1" x14ac:dyDescent="0.25">
      <c r="A24" s="38"/>
    </row>
    <row r="25" spans="1:1" x14ac:dyDescent="0.25">
      <c r="A25" s="38"/>
    </row>
    <row r="26" spans="1:1" x14ac:dyDescent="0.25">
      <c r="A26" s="38"/>
    </row>
    <row r="27" spans="1:1" x14ac:dyDescent="0.25">
      <c r="A27" s="38"/>
    </row>
    <row r="28" spans="1:1" x14ac:dyDescent="0.25">
      <c r="A28" s="38"/>
    </row>
    <row r="29" spans="1:1" x14ac:dyDescent="0.25">
      <c r="A29" s="38"/>
    </row>
    <row r="30" spans="1:1" x14ac:dyDescent="0.25">
      <c r="A30" s="38"/>
    </row>
    <row r="31" spans="1:1" x14ac:dyDescent="0.25">
      <c r="A31" s="38"/>
    </row>
    <row r="32" spans="1:1" x14ac:dyDescent="0.25">
      <c r="A32" s="38"/>
    </row>
    <row r="33" spans="1:1" x14ac:dyDescent="0.25">
      <c r="A33" s="38"/>
    </row>
    <row r="34" spans="1:1" x14ac:dyDescent="0.25">
      <c r="A34" s="38"/>
    </row>
    <row r="35" spans="1:1" x14ac:dyDescent="0.25">
      <c r="A35" s="38"/>
    </row>
    <row r="36" spans="1:1" x14ac:dyDescent="0.25">
      <c r="A36" s="38"/>
    </row>
    <row r="37" spans="1:1" x14ac:dyDescent="0.25">
      <c r="A37" s="38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  <row r="43" spans="1:1" x14ac:dyDescent="0.25">
      <c r="A43" s="39"/>
    </row>
    <row r="44" spans="1:1" x14ac:dyDescent="0.25">
      <c r="A44" s="38"/>
    </row>
    <row r="45" spans="1:1" x14ac:dyDescent="0.25">
      <c r="A45" s="38"/>
    </row>
    <row r="46" spans="1:1" x14ac:dyDescent="0.25">
      <c r="A46" s="38"/>
    </row>
    <row r="47" spans="1:1" x14ac:dyDescent="0.25">
      <c r="A47" s="38"/>
    </row>
    <row r="48" spans="1:1" x14ac:dyDescent="0.25">
      <c r="A48" s="38"/>
    </row>
    <row r="49" spans="1:1" x14ac:dyDescent="0.25">
      <c r="A4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abSelected="1" topLeftCell="B1" zoomScale="175" zoomScaleNormal="175" workbookViewId="0">
      <pane ySplit="3" topLeftCell="A49" activePane="bottomLeft" state="frozen"/>
      <selection pane="bottomLeft" activeCell="O69" sqref="O69"/>
    </sheetView>
  </sheetViews>
  <sheetFormatPr defaultRowHeight="15" x14ac:dyDescent="0.25"/>
  <cols>
    <col min="1" max="1" width="27.5703125" style="1" customWidth="1"/>
    <col min="2" max="2" width="12.28515625" style="33" customWidth="1"/>
    <col min="3" max="3" width="9.140625" style="7"/>
    <col min="4" max="4" width="9.140625" style="1"/>
    <col min="5" max="5" width="9.140625" style="8"/>
    <col min="6" max="6" width="9.140625" style="1"/>
    <col min="7" max="7" width="11.5703125" style="1" customWidth="1"/>
    <col min="8" max="8" width="11.5703125" style="9" customWidth="1"/>
    <col min="9" max="9" width="13.28515625" style="3" customWidth="1"/>
    <col min="10" max="10" width="28.85546875" style="4" customWidth="1"/>
    <col min="11" max="11" width="18" style="1" customWidth="1"/>
    <col min="12" max="12" width="19.7109375" style="37" customWidth="1"/>
    <col min="13" max="13" width="26.28515625" style="1" customWidth="1"/>
  </cols>
  <sheetData>
    <row r="1" spans="1:13" ht="15" customHeight="1" x14ac:dyDescent="0.25">
      <c r="A1" s="41" t="s">
        <v>2</v>
      </c>
      <c r="B1" s="44" t="s">
        <v>3</v>
      </c>
      <c r="C1" s="50" t="s">
        <v>4</v>
      </c>
      <c r="D1" s="51"/>
      <c r="E1" s="50" t="s">
        <v>5</v>
      </c>
      <c r="F1" s="51"/>
      <c r="G1" s="47" t="s">
        <v>6</v>
      </c>
      <c r="H1" s="54" t="s">
        <v>7</v>
      </c>
      <c r="I1" s="67" t="s">
        <v>8</v>
      </c>
      <c r="J1" s="57" t="s">
        <v>9</v>
      </c>
      <c r="K1" s="61" t="s">
        <v>10</v>
      </c>
      <c r="L1" s="64" t="s">
        <v>11</v>
      </c>
      <c r="M1" s="59" t="s">
        <v>12</v>
      </c>
    </row>
    <row r="2" spans="1:13" ht="33" customHeight="1" x14ac:dyDescent="0.25">
      <c r="A2" s="42"/>
      <c r="B2" s="45"/>
      <c r="C2" s="52"/>
      <c r="D2" s="53"/>
      <c r="E2" s="52"/>
      <c r="F2" s="53"/>
      <c r="G2" s="48"/>
      <c r="H2" s="55"/>
      <c r="I2" s="68"/>
      <c r="J2" s="58"/>
      <c r="K2" s="62"/>
      <c r="L2" s="65"/>
      <c r="M2" s="60"/>
    </row>
    <row r="3" spans="1:13" ht="36" x14ac:dyDescent="0.25">
      <c r="A3" s="43"/>
      <c r="B3" s="46"/>
      <c r="C3" s="17" t="s">
        <v>13</v>
      </c>
      <c r="D3" s="18" t="s">
        <v>14</v>
      </c>
      <c r="E3" s="19" t="s">
        <v>15</v>
      </c>
      <c r="F3" s="18" t="s">
        <v>14</v>
      </c>
      <c r="G3" s="49"/>
      <c r="H3" s="56"/>
      <c r="I3" s="69"/>
      <c r="J3" s="20" t="s">
        <v>16</v>
      </c>
      <c r="K3" s="63"/>
      <c r="L3" s="66"/>
      <c r="M3" s="21" t="s">
        <v>17</v>
      </c>
    </row>
    <row r="4" spans="1:13" ht="12.75" customHeight="1" x14ac:dyDescent="0.25">
      <c r="A4" s="22" t="s">
        <v>18</v>
      </c>
      <c r="B4" s="33">
        <v>15</v>
      </c>
      <c r="C4" s="24">
        <v>8.11</v>
      </c>
      <c r="D4" s="23">
        <v>98.1</v>
      </c>
      <c r="E4" s="25">
        <v>8.58</v>
      </c>
      <c r="F4" s="23">
        <v>88</v>
      </c>
      <c r="G4" s="22">
        <v>70</v>
      </c>
      <c r="H4" s="26">
        <f>G4/60</f>
        <v>1.1666666666666667</v>
      </c>
      <c r="I4" s="27">
        <v>0.25</v>
      </c>
      <c r="J4" s="28">
        <f>((C4-E4)/H4)*I4</f>
        <v>-0.10071428571428584</v>
      </c>
      <c r="K4" s="23">
        <v>2.79</v>
      </c>
      <c r="L4" s="37">
        <f t="shared" ref="L4:L67" si="0">K4/1000</f>
        <v>2.7899999999999999E-3</v>
      </c>
      <c r="M4" s="23">
        <f>J4/L4</f>
        <v>-36.098310291858724</v>
      </c>
    </row>
    <row r="5" spans="1:13" x14ac:dyDescent="0.25">
      <c r="A5" s="22" t="s">
        <v>18</v>
      </c>
      <c r="B5" s="34">
        <v>18</v>
      </c>
      <c r="C5" s="29">
        <v>8.02</v>
      </c>
      <c r="D5" s="22">
        <v>90.2</v>
      </c>
      <c r="E5" s="30">
        <v>7.44</v>
      </c>
      <c r="F5" s="22">
        <v>82.7</v>
      </c>
      <c r="G5" s="22">
        <v>77</v>
      </c>
      <c r="H5" s="26">
        <f t="shared" ref="H5:H67" si="1">G5/60</f>
        <v>1.2833333333333334</v>
      </c>
      <c r="I5" s="27">
        <v>0.25</v>
      </c>
      <c r="J5" s="28">
        <f t="shared" ref="J5:J67" si="2">((C5-E5)/H5)*I5</f>
        <v>0.11298701298701282</v>
      </c>
      <c r="K5" s="22">
        <v>2.7</v>
      </c>
      <c r="L5" s="37">
        <f t="shared" si="0"/>
        <v>2.7000000000000001E-3</v>
      </c>
      <c r="M5" s="23">
        <f t="shared" ref="M5:M67" si="3">J5/L5</f>
        <v>41.84704184704178</v>
      </c>
    </row>
    <row r="6" spans="1:13" x14ac:dyDescent="0.25">
      <c r="A6" s="22" t="s">
        <v>18</v>
      </c>
      <c r="B6" s="34">
        <v>21</v>
      </c>
      <c r="C6" s="29">
        <v>8.06</v>
      </c>
      <c r="D6" s="22">
        <v>88.1</v>
      </c>
      <c r="E6" s="30">
        <v>6.74</v>
      </c>
      <c r="F6" s="22">
        <v>78.599999999999994</v>
      </c>
      <c r="G6" s="22">
        <v>69</v>
      </c>
      <c r="H6" s="26">
        <f t="shared" si="1"/>
        <v>1.1499999999999999</v>
      </c>
      <c r="I6" s="27">
        <v>0.25</v>
      </c>
      <c r="J6" s="28">
        <f t="shared" si="2"/>
        <v>0.2869565217391305</v>
      </c>
      <c r="K6" s="22">
        <v>3.5</v>
      </c>
      <c r="L6" s="37">
        <f t="shared" si="0"/>
        <v>3.5000000000000001E-3</v>
      </c>
      <c r="M6" s="23">
        <f t="shared" si="3"/>
        <v>81.987577639751564</v>
      </c>
    </row>
    <row r="7" spans="1:13" x14ac:dyDescent="0.25">
      <c r="A7" s="22" t="s">
        <v>18</v>
      </c>
      <c r="B7" s="33">
        <v>24</v>
      </c>
      <c r="C7" s="24">
        <v>11</v>
      </c>
      <c r="D7" s="23">
        <v>97.2</v>
      </c>
      <c r="E7" s="25">
        <v>6.12</v>
      </c>
      <c r="F7" s="23">
        <v>72.400000000000006</v>
      </c>
      <c r="G7" s="22">
        <v>65</v>
      </c>
      <c r="H7" s="26">
        <f t="shared" si="1"/>
        <v>1.0833333333333333</v>
      </c>
      <c r="I7" s="27">
        <v>0.25</v>
      </c>
      <c r="J7" s="28">
        <f t="shared" si="2"/>
        <v>1.1261538461538463</v>
      </c>
      <c r="K7" s="23">
        <v>3.97</v>
      </c>
      <c r="L7" s="37">
        <f t="shared" si="0"/>
        <v>3.9700000000000004E-3</v>
      </c>
      <c r="M7" s="23">
        <f t="shared" si="3"/>
        <v>283.66595621003682</v>
      </c>
    </row>
    <row r="8" spans="1:13" ht="14.25" customHeight="1" x14ac:dyDescent="0.25">
      <c r="A8" s="22" t="s">
        <v>18</v>
      </c>
      <c r="B8" s="33">
        <v>27</v>
      </c>
      <c r="C8" s="24">
        <v>7.32</v>
      </c>
      <c r="D8" s="23">
        <v>88.7</v>
      </c>
      <c r="E8" s="25">
        <v>6.23</v>
      </c>
      <c r="F8" s="23">
        <v>73.8</v>
      </c>
      <c r="G8" s="22">
        <v>75</v>
      </c>
      <c r="H8" s="26">
        <f t="shared" si="1"/>
        <v>1.25</v>
      </c>
      <c r="I8" s="27">
        <v>0.25</v>
      </c>
      <c r="J8" s="28">
        <f t="shared" si="2"/>
        <v>0.21799999999999997</v>
      </c>
      <c r="K8" s="23">
        <v>5.76</v>
      </c>
      <c r="L8" s="37">
        <f t="shared" si="0"/>
        <v>5.7599999999999995E-3</v>
      </c>
      <c r="M8" s="23">
        <f t="shared" si="3"/>
        <v>37.847222222222221</v>
      </c>
    </row>
    <row r="9" spans="1:13" x14ac:dyDescent="0.25">
      <c r="A9" s="22" t="s">
        <v>18</v>
      </c>
      <c r="B9" s="33">
        <v>30</v>
      </c>
      <c r="C9" s="24">
        <v>9.06</v>
      </c>
      <c r="D9" s="23">
        <v>80</v>
      </c>
      <c r="E9" s="25">
        <v>5.61</v>
      </c>
      <c r="F9" s="23">
        <v>65.599999999999994</v>
      </c>
      <c r="G9" s="22">
        <v>78</v>
      </c>
      <c r="H9" s="26">
        <f t="shared" si="1"/>
        <v>1.3</v>
      </c>
      <c r="I9" s="27">
        <v>0.25</v>
      </c>
      <c r="J9" s="28">
        <f t="shared" si="2"/>
        <v>0.66346153846153844</v>
      </c>
      <c r="K9" s="23">
        <v>5.94</v>
      </c>
      <c r="L9" s="37">
        <f t="shared" si="0"/>
        <v>5.94E-3</v>
      </c>
      <c r="M9" s="23">
        <f t="shared" si="3"/>
        <v>111.69386169386169</v>
      </c>
    </row>
    <row r="10" spans="1:13" x14ac:dyDescent="0.25">
      <c r="A10" s="23" t="s">
        <v>19</v>
      </c>
      <c r="B10" s="33">
        <v>15</v>
      </c>
      <c r="C10" s="24">
        <v>8.7200000000000006</v>
      </c>
      <c r="D10" s="23">
        <v>92.9</v>
      </c>
      <c r="E10" s="25">
        <v>8.1</v>
      </c>
      <c r="F10" s="23">
        <v>91.4</v>
      </c>
      <c r="G10" s="23">
        <v>60</v>
      </c>
      <c r="H10" s="26">
        <f t="shared" si="1"/>
        <v>1</v>
      </c>
      <c r="I10" s="31">
        <v>0.25</v>
      </c>
      <c r="J10" s="28">
        <f t="shared" si="2"/>
        <v>0.15500000000000025</v>
      </c>
      <c r="K10" s="23">
        <v>3.43</v>
      </c>
      <c r="L10" s="37">
        <f t="shared" si="0"/>
        <v>3.4300000000000003E-3</v>
      </c>
      <c r="M10" s="23">
        <f t="shared" si="3"/>
        <v>45.189504373177911</v>
      </c>
    </row>
    <row r="11" spans="1:13" x14ac:dyDescent="0.25">
      <c r="A11" s="22" t="s">
        <v>19</v>
      </c>
      <c r="B11" s="33">
        <v>18</v>
      </c>
      <c r="C11" s="24">
        <v>8.75</v>
      </c>
      <c r="D11" s="23">
        <v>95.5</v>
      </c>
      <c r="E11" s="25">
        <v>7.5</v>
      </c>
      <c r="F11" s="23">
        <v>86.5</v>
      </c>
      <c r="G11" s="23">
        <v>60</v>
      </c>
      <c r="H11" s="26">
        <f t="shared" si="1"/>
        <v>1</v>
      </c>
      <c r="I11" s="27">
        <v>0.25</v>
      </c>
      <c r="J11" s="28">
        <f t="shared" si="2"/>
        <v>0.3125</v>
      </c>
      <c r="K11" s="23">
        <v>2.4</v>
      </c>
      <c r="L11" s="37">
        <f t="shared" si="0"/>
        <v>2.3999999999999998E-3</v>
      </c>
      <c r="M11" s="23">
        <f t="shared" si="3"/>
        <v>130.20833333333334</v>
      </c>
    </row>
    <row r="12" spans="1:13" x14ac:dyDescent="0.25">
      <c r="A12" s="22" t="s">
        <v>19</v>
      </c>
      <c r="B12" s="33">
        <v>21</v>
      </c>
      <c r="C12" s="24">
        <v>7.51</v>
      </c>
      <c r="D12" s="23">
        <v>84.8</v>
      </c>
      <c r="E12" s="25">
        <v>7.85</v>
      </c>
      <c r="F12" s="23">
        <v>89.5</v>
      </c>
      <c r="G12" s="23">
        <v>60</v>
      </c>
      <c r="H12" s="26">
        <f t="shared" si="1"/>
        <v>1</v>
      </c>
      <c r="I12" s="27">
        <v>0.25</v>
      </c>
      <c r="J12" s="28">
        <f t="shared" si="2"/>
        <v>-8.4999999999999964E-2</v>
      </c>
      <c r="K12" s="23">
        <v>3.34</v>
      </c>
      <c r="L12" s="37">
        <f t="shared" si="0"/>
        <v>3.3399999999999997E-3</v>
      </c>
      <c r="M12" s="23">
        <f t="shared" si="3"/>
        <v>-25.449101796407177</v>
      </c>
    </row>
    <row r="13" spans="1:13" x14ac:dyDescent="0.25">
      <c r="A13" s="22" t="s">
        <v>19</v>
      </c>
      <c r="B13" s="33">
        <v>24</v>
      </c>
      <c r="C13" s="24">
        <v>7.6</v>
      </c>
      <c r="D13" s="23">
        <v>93.5</v>
      </c>
      <c r="E13" s="25">
        <v>5.9</v>
      </c>
      <c r="F13" s="23">
        <v>69</v>
      </c>
      <c r="G13" s="23">
        <v>60</v>
      </c>
      <c r="H13" s="26">
        <f t="shared" si="1"/>
        <v>1</v>
      </c>
      <c r="I13" s="27">
        <v>0.25</v>
      </c>
      <c r="J13" s="28">
        <f t="shared" si="2"/>
        <v>0.42499999999999982</v>
      </c>
      <c r="K13" s="23">
        <v>7.25</v>
      </c>
      <c r="L13" s="37">
        <f t="shared" si="0"/>
        <v>7.2500000000000004E-3</v>
      </c>
      <c r="M13" s="23">
        <f t="shared" si="3"/>
        <v>58.620689655172384</v>
      </c>
    </row>
    <row r="14" spans="1:13" x14ac:dyDescent="0.25">
      <c r="A14" s="22" t="s">
        <v>19</v>
      </c>
      <c r="B14" s="33">
        <v>27</v>
      </c>
      <c r="C14" s="24">
        <v>7.08</v>
      </c>
      <c r="D14" s="23">
        <v>87.4</v>
      </c>
      <c r="E14" s="25">
        <v>7.33</v>
      </c>
      <c r="F14" s="23">
        <v>83</v>
      </c>
      <c r="G14" s="23">
        <v>60</v>
      </c>
      <c r="H14" s="26">
        <f t="shared" si="1"/>
        <v>1</v>
      </c>
      <c r="I14" s="27">
        <v>0.25</v>
      </c>
      <c r="J14" s="28">
        <f t="shared" si="2"/>
        <v>-6.25E-2</v>
      </c>
      <c r="K14" s="23">
        <v>3.94</v>
      </c>
      <c r="L14" s="37">
        <f t="shared" si="0"/>
        <v>3.9399999999999999E-3</v>
      </c>
      <c r="M14" s="23">
        <f t="shared" si="3"/>
        <v>-15.862944162436548</v>
      </c>
    </row>
    <row r="15" spans="1:13" x14ac:dyDescent="0.25">
      <c r="A15" s="22" t="s">
        <v>19</v>
      </c>
      <c r="B15" s="33">
        <v>30</v>
      </c>
      <c r="C15" s="24">
        <v>7.33</v>
      </c>
      <c r="D15" s="23">
        <v>92.5</v>
      </c>
      <c r="E15" s="25">
        <v>7.1</v>
      </c>
      <c r="F15" s="23">
        <v>88.5</v>
      </c>
      <c r="G15" s="23">
        <v>60</v>
      </c>
      <c r="H15" s="26">
        <f t="shared" si="1"/>
        <v>1</v>
      </c>
      <c r="I15" s="27">
        <v>0.25</v>
      </c>
      <c r="J15" s="28">
        <f t="shared" si="2"/>
        <v>5.7500000000000107E-2</v>
      </c>
      <c r="K15" s="23">
        <v>2.65</v>
      </c>
      <c r="L15" s="37">
        <f t="shared" si="0"/>
        <v>2.65E-3</v>
      </c>
      <c r="M15" s="23">
        <f t="shared" si="3"/>
        <v>21.698113207547209</v>
      </c>
    </row>
    <row r="16" spans="1:13" x14ac:dyDescent="0.25">
      <c r="A16" s="22" t="s">
        <v>20</v>
      </c>
      <c r="B16" s="33">
        <v>15</v>
      </c>
      <c r="C16" s="24">
        <v>8.11</v>
      </c>
      <c r="D16" s="23">
        <v>98.1</v>
      </c>
      <c r="E16" s="25">
        <v>8.27</v>
      </c>
      <c r="F16" s="23">
        <v>89.8</v>
      </c>
      <c r="G16" s="23">
        <v>70</v>
      </c>
      <c r="H16" s="26">
        <f t="shared" si="1"/>
        <v>1.1666666666666667</v>
      </c>
      <c r="I16" s="27">
        <v>0.25</v>
      </c>
      <c r="J16" s="28">
        <f t="shared" si="2"/>
        <v>-3.4285714285714315E-2</v>
      </c>
      <c r="K16" s="23">
        <v>2.52</v>
      </c>
      <c r="L16" s="37">
        <f t="shared" si="0"/>
        <v>2.5200000000000001E-3</v>
      </c>
      <c r="M16" s="23">
        <f t="shared" si="3"/>
        <v>-13.60544217687076</v>
      </c>
    </row>
    <row r="17" spans="1:24" x14ac:dyDescent="0.25">
      <c r="A17" s="23" t="s">
        <v>20</v>
      </c>
      <c r="B17" s="33">
        <v>18</v>
      </c>
      <c r="C17" s="24">
        <v>8.8000000000000007</v>
      </c>
      <c r="D17" s="23">
        <v>96.2</v>
      </c>
      <c r="E17" s="25">
        <v>7.63</v>
      </c>
      <c r="F17" s="23">
        <v>83.4</v>
      </c>
      <c r="G17" s="23">
        <v>71</v>
      </c>
      <c r="H17" s="26">
        <f t="shared" si="1"/>
        <v>1.1833333333333333</v>
      </c>
      <c r="I17" s="27">
        <v>0.25</v>
      </c>
      <c r="J17" s="28">
        <f t="shared" si="2"/>
        <v>0.24718309859154947</v>
      </c>
      <c r="K17" s="23">
        <v>2.5</v>
      </c>
      <c r="L17" s="37">
        <f t="shared" si="0"/>
        <v>2.5000000000000001E-3</v>
      </c>
      <c r="M17" s="23">
        <f t="shared" si="3"/>
        <v>98.873239436619784</v>
      </c>
    </row>
    <row r="18" spans="1:24" x14ac:dyDescent="0.25">
      <c r="A18" s="23" t="s">
        <v>20</v>
      </c>
      <c r="B18" s="33">
        <v>21</v>
      </c>
      <c r="C18" s="24">
        <v>8.06</v>
      </c>
      <c r="D18" s="23">
        <v>88.1</v>
      </c>
      <c r="E18" s="25">
        <v>7.96</v>
      </c>
      <c r="F18" s="23">
        <v>87.2</v>
      </c>
      <c r="G18" s="23">
        <v>72</v>
      </c>
      <c r="H18" s="26">
        <f t="shared" si="1"/>
        <v>1.2</v>
      </c>
      <c r="I18" s="27">
        <v>0.25</v>
      </c>
      <c r="J18" s="28">
        <f t="shared" si="2"/>
        <v>2.0833333333333447E-2</v>
      </c>
      <c r="K18" s="23">
        <v>2.58</v>
      </c>
      <c r="L18" s="37">
        <f t="shared" si="0"/>
        <v>2.5800000000000003E-3</v>
      </c>
      <c r="M18" s="23">
        <f t="shared" si="3"/>
        <v>8.0749354005168392</v>
      </c>
    </row>
    <row r="19" spans="1:24" x14ac:dyDescent="0.25">
      <c r="A19" s="23" t="s">
        <v>20</v>
      </c>
      <c r="B19" s="33">
        <v>24</v>
      </c>
      <c r="C19" s="24">
        <v>8.0500000000000007</v>
      </c>
      <c r="D19" s="23">
        <v>91.8</v>
      </c>
      <c r="E19" s="25">
        <v>7.29</v>
      </c>
      <c r="F19" s="23">
        <v>83</v>
      </c>
      <c r="G19" s="23">
        <v>78</v>
      </c>
      <c r="H19" s="26">
        <f t="shared" si="1"/>
        <v>1.3</v>
      </c>
      <c r="I19" s="27">
        <v>0.25</v>
      </c>
      <c r="J19" s="28">
        <f t="shared" si="2"/>
        <v>0.14615384615384627</v>
      </c>
      <c r="K19" s="23">
        <v>2.75</v>
      </c>
      <c r="L19" s="37">
        <f t="shared" si="0"/>
        <v>2.7499999999999998E-3</v>
      </c>
      <c r="M19" s="23">
        <f t="shared" si="3"/>
        <v>53.146853146853196</v>
      </c>
    </row>
    <row r="20" spans="1:24" x14ac:dyDescent="0.25">
      <c r="A20" s="23" t="s">
        <v>20</v>
      </c>
      <c r="B20" s="33">
        <v>27</v>
      </c>
      <c r="C20" s="24">
        <v>7.32</v>
      </c>
      <c r="D20" s="23">
        <v>88.7</v>
      </c>
      <c r="E20" s="25">
        <v>6.91</v>
      </c>
      <c r="F20" s="23">
        <v>82.9</v>
      </c>
      <c r="G20" s="23">
        <v>83</v>
      </c>
      <c r="H20" s="26">
        <f t="shared" si="1"/>
        <v>1.3833333333333333</v>
      </c>
      <c r="I20" s="27">
        <v>0.25</v>
      </c>
      <c r="J20" s="28">
        <f t="shared" si="2"/>
        <v>7.40963855421687E-2</v>
      </c>
      <c r="K20" s="23">
        <v>2.04</v>
      </c>
      <c r="L20" s="37">
        <f t="shared" si="0"/>
        <v>2.0400000000000001E-3</v>
      </c>
      <c r="M20" s="23">
        <f t="shared" si="3"/>
        <v>36.321757618710144</v>
      </c>
    </row>
    <row r="21" spans="1:24" x14ac:dyDescent="0.25">
      <c r="A21" s="23" t="s">
        <v>20</v>
      </c>
      <c r="B21" s="33">
        <v>30</v>
      </c>
      <c r="C21" s="24">
        <v>7.7</v>
      </c>
      <c r="D21" s="23">
        <v>95.5</v>
      </c>
      <c r="E21" s="25">
        <v>4.6100000000000003</v>
      </c>
      <c r="F21" s="23">
        <v>57.9</v>
      </c>
      <c r="G21" s="23">
        <v>82</v>
      </c>
      <c r="H21" s="26">
        <f t="shared" si="1"/>
        <v>1.3666666666666667</v>
      </c>
      <c r="I21" s="27">
        <v>0.25</v>
      </c>
      <c r="J21" s="28">
        <f t="shared" si="2"/>
        <v>0.56524390243902434</v>
      </c>
      <c r="K21" s="23">
        <v>2.64</v>
      </c>
      <c r="L21" s="37">
        <f t="shared" si="0"/>
        <v>2.64E-3</v>
      </c>
      <c r="M21" s="23">
        <f t="shared" si="3"/>
        <v>214.10753880266074</v>
      </c>
    </row>
    <row r="22" spans="1:24" x14ac:dyDescent="0.25">
      <c r="A22" s="23" t="s">
        <v>21</v>
      </c>
      <c r="B22" s="33">
        <v>15</v>
      </c>
      <c r="C22" s="24">
        <v>9.42</v>
      </c>
      <c r="D22" s="23">
        <v>97.5</v>
      </c>
      <c r="E22" s="25">
        <v>8.9499999999999993</v>
      </c>
      <c r="F22" s="23">
        <v>93.7</v>
      </c>
      <c r="G22" s="23">
        <v>76</v>
      </c>
      <c r="H22" s="26">
        <f t="shared" si="1"/>
        <v>1.2666666666666666</v>
      </c>
      <c r="I22" s="27">
        <v>0.25</v>
      </c>
      <c r="J22" s="28">
        <f t="shared" si="2"/>
        <v>9.2763157894736978E-2</v>
      </c>
      <c r="K22" s="23">
        <v>2.34</v>
      </c>
      <c r="L22" s="37">
        <f t="shared" si="0"/>
        <v>2.3400000000000001E-3</v>
      </c>
      <c r="M22" s="23">
        <f t="shared" si="3"/>
        <v>39.642375168691018</v>
      </c>
    </row>
    <row r="23" spans="1:24" s="5" customFormat="1" x14ac:dyDescent="0.25">
      <c r="A23" s="23" t="s">
        <v>21</v>
      </c>
      <c r="B23" s="33">
        <v>18</v>
      </c>
      <c r="C23" s="24">
        <v>8.4600000000000009</v>
      </c>
      <c r="D23" s="23">
        <v>99.8</v>
      </c>
      <c r="E23" s="25">
        <v>8.4</v>
      </c>
      <c r="F23" s="23">
        <v>95.6</v>
      </c>
      <c r="G23" s="23">
        <v>77</v>
      </c>
      <c r="H23" s="26">
        <f t="shared" si="1"/>
        <v>1.2833333333333334</v>
      </c>
      <c r="I23" s="27">
        <v>0.25</v>
      </c>
      <c r="J23" s="28">
        <f t="shared" si="2"/>
        <v>1.1688311688311784E-2</v>
      </c>
      <c r="K23" s="23">
        <v>5.74</v>
      </c>
      <c r="L23" s="37">
        <f t="shared" si="0"/>
        <v>5.7400000000000003E-3</v>
      </c>
      <c r="M23" s="23">
        <f t="shared" si="3"/>
        <v>2.0362912348975231</v>
      </c>
      <c r="N23"/>
      <c r="O23"/>
      <c r="P23"/>
      <c r="Q23"/>
      <c r="R23"/>
      <c r="S23"/>
      <c r="T23"/>
      <c r="U23"/>
      <c r="V23"/>
      <c r="W23"/>
      <c r="X23"/>
    </row>
    <row r="24" spans="1:24" s="5" customFormat="1" x14ac:dyDescent="0.25">
      <c r="A24" s="23" t="s">
        <v>21</v>
      </c>
      <c r="B24" s="33">
        <v>21</v>
      </c>
      <c r="C24" s="24">
        <v>8.4499999999999993</v>
      </c>
      <c r="D24" s="23">
        <v>99.1</v>
      </c>
      <c r="E24" s="25">
        <v>7.89</v>
      </c>
      <c r="F24" s="23">
        <v>93</v>
      </c>
      <c r="G24" s="23">
        <v>75</v>
      </c>
      <c r="H24" s="26">
        <f t="shared" si="1"/>
        <v>1.25</v>
      </c>
      <c r="I24" s="27">
        <v>0.25</v>
      </c>
      <c r="J24" s="28">
        <f t="shared" si="2"/>
        <v>0.11199999999999992</v>
      </c>
      <c r="K24" s="23">
        <v>4.13</v>
      </c>
      <c r="L24" s="37">
        <f t="shared" si="0"/>
        <v>4.13E-3</v>
      </c>
      <c r="M24" s="23">
        <f t="shared" si="3"/>
        <v>27.118644067796591</v>
      </c>
      <c r="N24"/>
      <c r="O24"/>
      <c r="P24"/>
      <c r="Q24"/>
      <c r="R24"/>
      <c r="S24"/>
      <c r="T24"/>
      <c r="U24"/>
      <c r="V24"/>
      <c r="W24"/>
      <c r="X24"/>
    </row>
    <row r="25" spans="1:24" s="5" customFormat="1" x14ac:dyDescent="0.25">
      <c r="A25" s="23" t="s">
        <v>21</v>
      </c>
      <c r="B25" s="33">
        <v>24</v>
      </c>
      <c r="C25" s="24">
        <v>8.14</v>
      </c>
      <c r="D25" s="23">
        <v>98.7</v>
      </c>
      <c r="E25" s="25">
        <v>6.7</v>
      </c>
      <c r="F25" s="23">
        <v>82.4</v>
      </c>
      <c r="G25" s="23">
        <v>69</v>
      </c>
      <c r="H25" s="26">
        <f t="shared" si="1"/>
        <v>1.1499999999999999</v>
      </c>
      <c r="I25" s="27">
        <v>0.25</v>
      </c>
      <c r="J25" s="28">
        <f t="shared" si="2"/>
        <v>0.3130434782608697</v>
      </c>
      <c r="K25" s="23">
        <v>2.4</v>
      </c>
      <c r="L25" s="37">
        <f t="shared" si="0"/>
        <v>2.3999999999999998E-3</v>
      </c>
      <c r="M25" s="23">
        <f t="shared" si="3"/>
        <v>130.43478260869571</v>
      </c>
      <c r="N25"/>
      <c r="O25"/>
      <c r="P25"/>
      <c r="Q25"/>
      <c r="R25"/>
      <c r="S25"/>
      <c r="T25"/>
      <c r="U25"/>
      <c r="V25"/>
      <c r="W25"/>
      <c r="X25"/>
    </row>
    <row r="26" spans="1:24" s="5" customFormat="1" x14ac:dyDescent="0.25">
      <c r="A26" s="23" t="s">
        <v>21</v>
      </c>
      <c r="B26" s="33">
        <v>27</v>
      </c>
      <c r="C26" s="24">
        <v>7.81</v>
      </c>
      <c r="D26" s="23">
        <v>97.8</v>
      </c>
      <c r="E26" s="25">
        <v>6.64</v>
      </c>
      <c r="F26" s="23">
        <v>83.7</v>
      </c>
      <c r="G26" s="23">
        <v>76</v>
      </c>
      <c r="H26" s="26">
        <f t="shared" si="1"/>
        <v>1.2666666666666666</v>
      </c>
      <c r="I26" s="31">
        <v>0.25</v>
      </c>
      <c r="J26" s="28">
        <f t="shared" si="2"/>
        <v>0.23092105263157894</v>
      </c>
      <c r="K26" s="23">
        <v>8.1</v>
      </c>
      <c r="L26" s="37">
        <f t="shared" si="0"/>
        <v>8.0999999999999996E-3</v>
      </c>
      <c r="M26" s="23">
        <f t="shared" si="3"/>
        <v>28.508771929824562</v>
      </c>
      <c r="N26"/>
      <c r="O26"/>
      <c r="P26"/>
      <c r="Q26"/>
      <c r="R26"/>
      <c r="S26"/>
      <c r="T26"/>
      <c r="U26"/>
      <c r="V26"/>
      <c r="W26"/>
      <c r="X26"/>
    </row>
    <row r="27" spans="1:24" s="5" customFormat="1" x14ac:dyDescent="0.25">
      <c r="A27" s="23" t="s">
        <v>21</v>
      </c>
      <c r="B27" s="33">
        <v>30</v>
      </c>
      <c r="C27" s="24">
        <v>7.93</v>
      </c>
      <c r="D27" s="23">
        <v>97.4</v>
      </c>
      <c r="E27" s="25">
        <v>7.07</v>
      </c>
      <c r="F27" s="23">
        <v>89</v>
      </c>
      <c r="G27" s="23">
        <v>78</v>
      </c>
      <c r="H27" s="26">
        <f t="shared" si="1"/>
        <v>1.3</v>
      </c>
      <c r="I27" s="31">
        <v>0.25</v>
      </c>
      <c r="J27" s="28">
        <f t="shared" si="2"/>
        <v>0.16538461538461527</v>
      </c>
      <c r="K27" s="23">
        <v>3.26</v>
      </c>
      <c r="L27" s="37">
        <f t="shared" si="0"/>
        <v>3.2599999999999999E-3</v>
      </c>
      <c r="M27" s="23">
        <f t="shared" si="3"/>
        <v>50.731477111845173</v>
      </c>
      <c r="N27"/>
      <c r="O27"/>
      <c r="P27"/>
      <c r="Q27"/>
      <c r="R27"/>
      <c r="S27"/>
      <c r="T27"/>
      <c r="U27"/>
      <c r="V27"/>
      <c r="W27"/>
      <c r="X27"/>
    </row>
    <row r="28" spans="1:24" s="5" customFormat="1" x14ac:dyDescent="0.25">
      <c r="A28" s="23" t="s">
        <v>22</v>
      </c>
      <c r="B28" s="33">
        <v>15</v>
      </c>
      <c r="C28" s="24">
        <v>9.61</v>
      </c>
      <c r="D28" s="23">
        <v>97.1</v>
      </c>
      <c r="E28" s="25">
        <v>9.1199999999999992</v>
      </c>
      <c r="F28" s="23">
        <v>93.2</v>
      </c>
      <c r="G28" s="23">
        <v>60</v>
      </c>
      <c r="H28" s="26">
        <f t="shared" si="1"/>
        <v>1</v>
      </c>
      <c r="I28" s="31">
        <v>0.25</v>
      </c>
      <c r="J28" s="28">
        <f t="shared" si="2"/>
        <v>0.12250000000000005</v>
      </c>
      <c r="K28" s="23">
        <v>3.17</v>
      </c>
      <c r="L28" s="37">
        <f t="shared" si="0"/>
        <v>3.1700000000000001E-3</v>
      </c>
      <c r="M28" s="23">
        <f t="shared" si="3"/>
        <v>38.643533123028405</v>
      </c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 s="23" t="s">
        <v>22</v>
      </c>
      <c r="B29" s="33">
        <v>18</v>
      </c>
      <c r="C29" s="24">
        <v>9.0399999999999991</v>
      </c>
      <c r="D29" s="23">
        <v>100.2</v>
      </c>
      <c r="E29" s="25">
        <v>8.25</v>
      </c>
      <c r="F29" s="23">
        <v>91.8</v>
      </c>
      <c r="G29" s="23">
        <v>60</v>
      </c>
      <c r="H29" s="26">
        <f t="shared" si="1"/>
        <v>1</v>
      </c>
      <c r="I29" s="31">
        <v>0.25</v>
      </c>
      <c r="J29" s="28">
        <f t="shared" si="2"/>
        <v>0.19749999999999979</v>
      </c>
      <c r="K29" s="23">
        <v>4.4000000000000004</v>
      </c>
      <c r="L29" s="37">
        <f t="shared" si="0"/>
        <v>4.4000000000000003E-3</v>
      </c>
      <c r="M29" s="23">
        <f t="shared" si="3"/>
        <v>44.886363636363583</v>
      </c>
    </row>
    <row r="30" spans="1:24" s="5" customFormat="1" x14ac:dyDescent="0.25">
      <c r="A30" s="23" t="s">
        <v>22</v>
      </c>
      <c r="B30" s="33">
        <v>21</v>
      </c>
      <c r="C30" s="24">
        <v>8.5</v>
      </c>
      <c r="D30" s="23">
        <v>97.7</v>
      </c>
      <c r="E30" s="25">
        <v>7.58</v>
      </c>
      <c r="F30" s="23">
        <v>88.1</v>
      </c>
      <c r="G30" s="23">
        <v>60</v>
      </c>
      <c r="H30" s="26">
        <f t="shared" si="1"/>
        <v>1</v>
      </c>
      <c r="I30" s="31">
        <v>0.25</v>
      </c>
      <c r="J30" s="28">
        <f t="shared" si="2"/>
        <v>0.22999999999999998</v>
      </c>
      <c r="K30" s="23">
        <v>6.36</v>
      </c>
      <c r="L30" s="37">
        <f t="shared" si="0"/>
        <v>6.3600000000000002E-3</v>
      </c>
      <c r="M30" s="23">
        <f t="shared" si="3"/>
        <v>36.163522012578611</v>
      </c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 s="23" t="s">
        <v>22</v>
      </c>
      <c r="B31" s="33">
        <v>24</v>
      </c>
      <c r="C31" s="24">
        <v>8.11</v>
      </c>
      <c r="D31" s="23">
        <v>97.2</v>
      </c>
      <c r="E31" s="25">
        <v>6.21</v>
      </c>
      <c r="F31" s="23">
        <v>74.7</v>
      </c>
      <c r="G31" s="23">
        <v>60</v>
      </c>
      <c r="H31" s="26">
        <f t="shared" si="1"/>
        <v>1</v>
      </c>
      <c r="I31" s="31">
        <v>0.25</v>
      </c>
      <c r="J31" s="28">
        <f t="shared" si="2"/>
        <v>0.47499999999999987</v>
      </c>
      <c r="K31" s="23">
        <v>3.99</v>
      </c>
      <c r="L31" s="37">
        <f t="shared" si="0"/>
        <v>3.9900000000000005E-3</v>
      </c>
      <c r="M31" s="23">
        <f t="shared" si="3"/>
        <v>119.04761904761899</v>
      </c>
    </row>
    <row r="32" spans="1:24" x14ac:dyDescent="0.25">
      <c r="A32" s="23" t="s">
        <v>22</v>
      </c>
      <c r="B32" s="33">
        <v>27</v>
      </c>
      <c r="C32" s="24">
        <v>7.76</v>
      </c>
      <c r="D32" s="23">
        <v>95</v>
      </c>
      <c r="E32" s="25">
        <v>7.3</v>
      </c>
      <c r="F32" s="23">
        <v>90</v>
      </c>
      <c r="G32" s="23">
        <v>62</v>
      </c>
      <c r="H32" s="26">
        <f t="shared" si="1"/>
        <v>1.0333333333333334</v>
      </c>
      <c r="I32" s="31">
        <v>0.25</v>
      </c>
      <c r="J32" s="28">
        <f t="shared" si="2"/>
        <v>0.11129032258064514</v>
      </c>
      <c r="K32" s="23">
        <v>2.95</v>
      </c>
      <c r="L32" s="37">
        <f t="shared" si="0"/>
        <v>2.9500000000000004E-3</v>
      </c>
      <c r="M32" s="23">
        <f t="shared" si="3"/>
        <v>37.725533078184789</v>
      </c>
    </row>
    <row r="33" spans="1:13" x14ac:dyDescent="0.25">
      <c r="A33" s="23" t="s">
        <v>22</v>
      </c>
      <c r="B33" s="33">
        <v>30</v>
      </c>
      <c r="C33" s="24">
        <v>8.11</v>
      </c>
      <c r="D33" s="23">
        <v>98.1</v>
      </c>
      <c r="E33" s="25">
        <v>6.17</v>
      </c>
      <c r="F33" s="23">
        <v>75.8</v>
      </c>
      <c r="G33" s="23">
        <v>60</v>
      </c>
      <c r="H33" s="26">
        <f t="shared" si="1"/>
        <v>1</v>
      </c>
      <c r="I33" s="31">
        <v>0.25</v>
      </c>
      <c r="J33" s="28">
        <f t="shared" si="2"/>
        <v>0.48499999999999988</v>
      </c>
      <c r="K33" s="23">
        <v>3.57</v>
      </c>
      <c r="L33" s="37">
        <f t="shared" si="0"/>
        <v>3.5699999999999998E-3</v>
      </c>
      <c r="M33" s="23">
        <f t="shared" si="3"/>
        <v>135.85434173669464</v>
      </c>
    </row>
    <row r="34" spans="1:13" x14ac:dyDescent="0.25">
      <c r="A34" s="23" t="s">
        <v>23</v>
      </c>
      <c r="B34" s="33">
        <v>15</v>
      </c>
      <c r="C34" s="24">
        <v>9.31</v>
      </c>
      <c r="D34" s="23">
        <v>97.7</v>
      </c>
      <c r="E34" s="25">
        <v>8.7799999999999994</v>
      </c>
      <c r="F34" s="23">
        <v>92.7</v>
      </c>
      <c r="G34" s="23">
        <v>60</v>
      </c>
      <c r="H34" s="26">
        <f t="shared" si="1"/>
        <v>1</v>
      </c>
      <c r="I34" s="31">
        <v>0.25</v>
      </c>
      <c r="J34" s="28">
        <f t="shared" si="2"/>
        <v>0.13250000000000028</v>
      </c>
      <c r="K34" s="23">
        <v>2.64</v>
      </c>
      <c r="L34" s="37">
        <f t="shared" si="0"/>
        <v>2.64E-3</v>
      </c>
      <c r="M34" s="23">
        <f t="shared" si="3"/>
        <v>50.189393939394044</v>
      </c>
    </row>
    <row r="35" spans="1:13" x14ac:dyDescent="0.25">
      <c r="A35" s="23" t="s">
        <v>23</v>
      </c>
      <c r="B35" s="33">
        <v>18</v>
      </c>
      <c r="C35" s="24">
        <v>8.6300000000000008</v>
      </c>
      <c r="D35" s="23">
        <v>95</v>
      </c>
      <c r="E35" s="25">
        <v>8.0399999999999991</v>
      </c>
      <c r="F35" s="23">
        <v>87.8</v>
      </c>
      <c r="G35" s="23">
        <v>60</v>
      </c>
      <c r="H35" s="26">
        <f t="shared" si="1"/>
        <v>1</v>
      </c>
      <c r="I35" s="31">
        <v>0.25</v>
      </c>
      <c r="J35" s="28">
        <f t="shared" si="2"/>
        <v>0.14750000000000041</v>
      </c>
      <c r="K35" s="23">
        <v>2.65</v>
      </c>
      <c r="L35" s="37">
        <f t="shared" si="0"/>
        <v>2.65E-3</v>
      </c>
      <c r="M35" s="23">
        <f t="shared" si="3"/>
        <v>55.66037735849072</v>
      </c>
    </row>
    <row r="36" spans="1:13" x14ac:dyDescent="0.25">
      <c r="A36" s="23" t="s">
        <v>23</v>
      </c>
      <c r="B36" s="33">
        <v>21</v>
      </c>
      <c r="C36" s="24">
        <v>8.06</v>
      </c>
      <c r="D36" s="23">
        <v>91.6</v>
      </c>
      <c r="E36" s="25">
        <v>7.6</v>
      </c>
      <c r="F36" s="23">
        <v>85.1</v>
      </c>
      <c r="G36" s="23">
        <v>60</v>
      </c>
      <c r="H36" s="26">
        <f t="shared" si="1"/>
        <v>1</v>
      </c>
      <c r="I36" s="31">
        <v>0.25</v>
      </c>
      <c r="J36" s="28">
        <f t="shared" si="2"/>
        <v>0.11500000000000021</v>
      </c>
      <c r="K36" s="23">
        <v>3.02</v>
      </c>
      <c r="L36" s="37">
        <f t="shared" si="0"/>
        <v>3.0200000000000001E-3</v>
      </c>
      <c r="M36" s="23">
        <f t="shared" si="3"/>
        <v>38.079470198675565</v>
      </c>
    </row>
    <row r="37" spans="1:13" x14ac:dyDescent="0.25">
      <c r="A37" s="23" t="s">
        <v>23</v>
      </c>
      <c r="B37" s="33">
        <v>24</v>
      </c>
      <c r="C37" s="24">
        <v>8.1300000000000008</v>
      </c>
      <c r="D37" s="23">
        <v>93.4</v>
      </c>
      <c r="E37" s="25">
        <v>6.76</v>
      </c>
      <c r="F37" s="23">
        <v>82.7</v>
      </c>
      <c r="G37" s="23">
        <v>60</v>
      </c>
      <c r="H37" s="26">
        <f t="shared" si="1"/>
        <v>1</v>
      </c>
      <c r="I37" s="31">
        <v>0.25</v>
      </c>
      <c r="J37" s="28">
        <f t="shared" si="2"/>
        <v>0.34250000000000025</v>
      </c>
      <c r="K37" s="23">
        <v>3.25</v>
      </c>
      <c r="L37" s="37">
        <f t="shared" si="0"/>
        <v>3.2499999999999999E-3</v>
      </c>
      <c r="M37" s="23">
        <f t="shared" si="3"/>
        <v>105.38461538461547</v>
      </c>
    </row>
    <row r="38" spans="1:13" x14ac:dyDescent="0.25">
      <c r="A38" s="23" t="s">
        <v>23</v>
      </c>
      <c r="B38" s="33">
        <v>27</v>
      </c>
      <c r="C38" s="24">
        <v>7.21</v>
      </c>
      <c r="D38" s="23">
        <v>90.5</v>
      </c>
      <c r="E38" s="25">
        <v>6.03</v>
      </c>
      <c r="F38" s="23">
        <v>75.5</v>
      </c>
      <c r="G38" s="23">
        <v>60</v>
      </c>
      <c r="H38" s="26">
        <f t="shared" si="1"/>
        <v>1</v>
      </c>
      <c r="I38" s="31">
        <v>0.25</v>
      </c>
      <c r="J38" s="28">
        <f t="shared" si="2"/>
        <v>0.29499999999999993</v>
      </c>
      <c r="K38" s="23">
        <v>3.2</v>
      </c>
      <c r="L38" s="37">
        <f t="shared" si="0"/>
        <v>3.2000000000000002E-3</v>
      </c>
      <c r="M38" s="23">
        <f t="shared" si="3"/>
        <v>92.187499999999972</v>
      </c>
    </row>
    <row r="39" spans="1:13" x14ac:dyDescent="0.25">
      <c r="A39" s="23" t="s">
        <v>23</v>
      </c>
      <c r="B39" s="33">
        <v>30</v>
      </c>
      <c r="C39" s="24">
        <v>7.18</v>
      </c>
      <c r="D39" s="23">
        <v>90.7</v>
      </c>
      <c r="E39" s="25">
        <v>5.7</v>
      </c>
      <c r="F39" s="23">
        <v>68.5</v>
      </c>
      <c r="G39" s="23">
        <v>60</v>
      </c>
      <c r="H39" s="26">
        <f t="shared" si="1"/>
        <v>1</v>
      </c>
      <c r="I39" s="31">
        <v>0.25</v>
      </c>
      <c r="J39" s="28">
        <f t="shared" si="2"/>
        <v>0.36999999999999988</v>
      </c>
      <c r="K39" s="23">
        <v>3.52</v>
      </c>
      <c r="L39" s="37">
        <f t="shared" si="0"/>
        <v>3.5200000000000001E-3</v>
      </c>
      <c r="M39" s="23">
        <f t="shared" si="3"/>
        <v>105.11363636363633</v>
      </c>
    </row>
    <row r="40" spans="1:13" x14ac:dyDescent="0.25">
      <c r="A40" s="32" t="s">
        <v>24</v>
      </c>
      <c r="B40" s="35">
        <v>15</v>
      </c>
      <c r="C40" s="24">
        <v>7.9</v>
      </c>
      <c r="D40" s="32">
        <v>80</v>
      </c>
      <c r="E40" s="25">
        <v>7.51</v>
      </c>
      <c r="F40" s="32">
        <v>86.5</v>
      </c>
      <c r="G40" s="32">
        <v>68</v>
      </c>
      <c r="H40" s="26">
        <f t="shared" si="1"/>
        <v>1.1333333333333333</v>
      </c>
      <c r="I40" s="31">
        <v>0.25</v>
      </c>
      <c r="J40" s="28">
        <f t="shared" si="2"/>
        <v>8.6029411764706007E-2</v>
      </c>
      <c r="K40" s="32">
        <v>3.08</v>
      </c>
      <c r="L40" s="37">
        <f t="shared" si="0"/>
        <v>3.0800000000000003E-3</v>
      </c>
      <c r="M40" s="23">
        <f t="shared" si="3"/>
        <v>27.931627196333118</v>
      </c>
    </row>
    <row r="41" spans="1:13" x14ac:dyDescent="0.25">
      <c r="A41" s="32" t="s">
        <v>24</v>
      </c>
      <c r="B41" s="35">
        <v>18</v>
      </c>
      <c r="C41" s="24">
        <v>7.7</v>
      </c>
      <c r="D41" s="32">
        <v>86.4</v>
      </c>
      <c r="E41" s="25">
        <v>7.2</v>
      </c>
      <c r="F41" s="32">
        <v>76</v>
      </c>
      <c r="G41" s="32">
        <v>61</v>
      </c>
      <c r="H41" s="26">
        <f t="shared" si="1"/>
        <v>1.0166666666666666</v>
      </c>
      <c r="I41" s="31">
        <v>0.25</v>
      </c>
      <c r="J41" s="28">
        <f t="shared" si="2"/>
        <v>0.12295081967213116</v>
      </c>
      <c r="K41" s="32">
        <v>5.24</v>
      </c>
      <c r="L41" s="37">
        <f t="shared" si="0"/>
        <v>5.2399999999999999E-3</v>
      </c>
      <c r="M41" s="23">
        <f t="shared" si="3"/>
        <v>23.463896883994497</v>
      </c>
    </row>
    <row r="42" spans="1:13" x14ac:dyDescent="0.25">
      <c r="A42" s="32" t="s">
        <v>24</v>
      </c>
      <c r="B42" s="35">
        <v>21</v>
      </c>
      <c r="C42" s="24">
        <v>7.25</v>
      </c>
      <c r="D42" s="32">
        <v>86.6</v>
      </c>
      <c r="E42" s="25">
        <v>6.62</v>
      </c>
      <c r="F42" s="32">
        <v>74.599999999999994</v>
      </c>
      <c r="G42" s="32">
        <v>62</v>
      </c>
      <c r="H42" s="26">
        <f t="shared" si="1"/>
        <v>1.0333333333333334</v>
      </c>
      <c r="I42" s="31">
        <v>0.25</v>
      </c>
      <c r="J42" s="28">
        <f t="shared" si="2"/>
        <v>0.15241935483870964</v>
      </c>
      <c r="K42" s="32">
        <v>3.74</v>
      </c>
      <c r="L42" s="37">
        <f t="shared" si="0"/>
        <v>3.7400000000000003E-3</v>
      </c>
      <c r="M42" s="23">
        <f t="shared" si="3"/>
        <v>40.753838192168352</v>
      </c>
    </row>
    <row r="43" spans="1:13" x14ac:dyDescent="0.25">
      <c r="A43" s="32" t="s">
        <v>24</v>
      </c>
      <c r="B43" s="35">
        <v>24</v>
      </c>
      <c r="C43" s="24">
        <v>7</v>
      </c>
      <c r="D43" s="32">
        <v>86</v>
      </c>
      <c r="E43" s="25">
        <v>6.58</v>
      </c>
      <c r="F43" s="32">
        <v>76.5</v>
      </c>
      <c r="G43" s="32">
        <v>65</v>
      </c>
      <c r="H43" s="26">
        <f t="shared" si="1"/>
        <v>1.0833333333333333</v>
      </c>
      <c r="I43" s="31">
        <v>0.25</v>
      </c>
      <c r="J43" s="28">
        <f t="shared" si="2"/>
        <v>9.6923076923076917E-2</v>
      </c>
      <c r="K43" s="32">
        <v>3.67</v>
      </c>
      <c r="L43" s="37">
        <f t="shared" si="0"/>
        <v>3.6700000000000001E-3</v>
      </c>
      <c r="M43" s="23">
        <f t="shared" si="3"/>
        <v>26.409557744707605</v>
      </c>
    </row>
    <row r="44" spans="1:13" x14ac:dyDescent="0.25">
      <c r="A44" s="32" t="s">
        <v>24</v>
      </c>
      <c r="B44" s="35">
        <v>27</v>
      </c>
      <c r="C44" s="24">
        <v>6.5</v>
      </c>
      <c r="D44" s="32">
        <v>83.6</v>
      </c>
      <c r="E44" s="25">
        <v>6.41</v>
      </c>
      <c r="F44" s="32">
        <v>77.900000000000006</v>
      </c>
      <c r="G44" s="32">
        <v>58</v>
      </c>
      <c r="H44" s="26">
        <f t="shared" si="1"/>
        <v>0.96666666666666667</v>
      </c>
      <c r="I44" s="31">
        <v>0.25</v>
      </c>
      <c r="J44" s="28">
        <f t="shared" si="2"/>
        <v>2.327586206896548E-2</v>
      </c>
      <c r="K44" s="32">
        <v>5.99</v>
      </c>
      <c r="L44" s="37">
        <f t="shared" si="0"/>
        <v>5.9900000000000005E-3</v>
      </c>
      <c r="M44" s="23">
        <f t="shared" si="3"/>
        <v>3.8857866559207812</v>
      </c>
    </row>
    <row r="45" spans="1:13" x14ac:dyDescent="0.25">
      <c r="A45" s="32" t="s">
        <v>24</v>
      </c>
      <c r="B45" s="35">
        <v>30</v>
      </c>
      <c r="C45" s="24">
        <v>6.59</v>
      </c>
      <c r="D45" s="32">
        <v>86.6</v>
      </c>
      <c r="E45" s="25">
        <v>4.95</v>
      </c>
      <c r="F45" s="32">
        <v>62.3</v>
      </c>
      <c r="G45" s="32">
        <v>59</v>
      </c>
      <c r="H45" s="26">
        <f t="shared" si="1"/>
        <v>0.98333333333333328</v>
      </c>
      <c r="I45" s="31">
        <v>0.25</v>
      </c>
      <c r="J45" s="28">
        <f t="shared" si="2"/>
        <v>0.4169491525423728</v>
      </c>
      <c r="K45" s="32">
        <v>5.45</v>
      </c>
      <c r="L45" s="37">
        <f t="shared" si="0"/>
        <v>5.45E-3</v>
      </c>
      <c r="M45" s="23">
        <f t="shared" si="3"/>
        <v>76.504431659150967</v>
      </c>
    </row>
    <row r="46" spans="1:13" x14ac:dyDescent="0.25">
      <c r="A46" s="23" t="s">
        <v>25</v>
      </c>
      <c r="B46" s="33">
        <v>15</v>
      </c>
      <c r="C46" s="24">
        <v>8.25</v>
      </c>
      <c r="D46" s="23">
        <v>90.1</v>
      </c>
      <c r="E46" s="25">
        <v>8.3699999999999992</v>
      </c>
      <c r="F46" s="23">
        <v>92</v>
      </c>
      <c r="G46" s="23">
        <v>60</v>
      </c>
      <c r="H46" s="26">
        <f t="shared" si="1"/>
        <v>1</v>
      </c>
      <c r="I46" s="31">
        <v>0.25</v>
      </c>
      <c r="J46" s="28">
        <f t="shared" si="2"/>
        <v>-2.9999999999999805E-2</v>
      </c>
      <c r="K46" s="23">
        <v>6.74</v>
      </c>
      <c r="L46" s="37">
        <f t="shared" si="0"/>
        <v>6.7400000000000003E-3</v>
      </c>
      <c r="M46" s="23">
        <f t="shared" si="3"/>
        <v>-4.451038575667627</v>
      </c>
    </row>
    <row r="47" spans="1:13" x14ac:dyDescent="0.25">
      <c r="A47" s="23" t="s">
        <v>25</v>
      </c>
      <c r="B47" s="33">
        <v>18</v>
      </c>
      <c r="C47" s="24">
        <v>7.77</v>
      </c>
      <c r="D47" s="23">
        <v>86.3</v>
      </c>
      <c r="E47" s="25">
        <v>7.65</v>
      </c>
      <c r="F47" s="23">
        <v>85.5</v>
      </c>
      <c r="G47" s="23">
        <v>60</v>
      </c>
      <c r="H47" s="26">
        <f t="shared" si="1"/>
        <v>1</v>
      </c>
      <c r="I47" s="31">
        <v>0.25</v>
      </c>
      <c r="J47" s="28">
        <f t="shared" si="2"/>
        <v>2.9999999999999805E-2</v>
      </c>
      <c r="K47" s="23">
        <v>4.25</v>
      </c>
      <c r="L47" s="37">
        <f t="shared" si="0"/>
        <v>4.2500000000000003E-3</v>
      </c>
      <c r="M47" s="23">
        <f t="shared" si="3"/>
        <v>7.0588235294117183</v>
      </c>
    </row>
    <row r="48" spans="1:13" x14ac:dyDescent="0.25">
      <c r="A48" s="23" t="s">
        <v>25</v>
      </c>
      <c r="B48" s="33">
        <v>21</v>
      </c>
      <c r="C48" s="24">
        <v>7.68</v>
      </c>
      <c r="D48" s="23">
        <v>91.4</v>
      </c>
      <c r="E48" s="25">
        <v>7.9</v>
      </c>
      <c r="F48" s="23">
        <v>85</v>
      </c>
      <c r="G48" s="23">
        <v>60</v>
      </c>
      <c r="H48" s="26">
        <f t="shared" si="1"/>
        <v>1</v>
      </c>
      <c r="I48" s="31">
        <v>0.25</v>
      </c>
      <c r="J48" s="28">
        <f t="shared" si="2"/>
        <v>-5.500000000000016E-2</v>
      </c>
      <c r="K48" s="23">
        <v>7.88</v>
      </c>
      <c r="L48" s="37">
        <f t="shared" si="0"/>
        <v>7.8799999999999999E-3</v>
      </c>
      <c r="M48" s="23">
        <f t="shared" si="3"/>
        <v>-6.979695431472102</v>
      </c>
    </row>
    <row r="49" spans="1:13" x14ac:dyDescent="0.25">
      <c r="A49" s="23" t="s">
        <v>25</v>
      </c>
      <c r="B49" s="33">
        <v>24</v>
      </c>
      <c r="C49" s="24">
        <v>7.01</v>
      </c>
      <c r="D49" s="23">
        <v>87.2</v>
      </c>
      <c r="E49" s="25">
        <v>7.8</v>
      </c>
      <c r="F49" s="23">
        <v>92.5</v>
      </c>
      <c r="G49" s="23">
        <v>60</v>
      </c>
      <c r="H49" s="26">
        <f t="shared" si="1"/>
        <v>1</v>
      </c>
      <c r="I49" s="31">
        <v>0.25</v>
      </c>
      <c r="J49" s="28">
        <f t="shared" si="2"/>
        <v>-0.19750000000000001</v>
      </c>
      <c r="K49" s="23">
        <v>8.69</v>
      </c>
      <c r="L49" s="37">
        <f t="shared" si="0"/>
        <v>8.6899999999999998E-3</v>
      </c>
      <c r="M49" s="23">
        <f t="shared" si="3"/>
        <v>-22.72727272727273</v>
      </c>
    </row>
    <row r="50" spans="1:13" x14ac:dyDescent="0.25">
      <c r="A50" s="23" t="s">
        <v>25</v>
      </c>
      <c r="B50" s="33">
        <v>27</v>
      </c>
      <c r="C50" s="24">
        <v>6.68</v>
      </c>
      <c r="D50" s="23">
        <v>82.6</v>
      </c>
      <c r="E50" s="25">
        <v>7.77</v>
      </c>
      <c r="F50" s="23">
        <v>9.1</v>
      </c>
      <c r="G50" s="23">
        <v>60</v>
      </c>
      <c r="H50" s="26">
        <f t="shared" si="1"/>
        <v>1</v>
      </c>
      <c r="I50" s="31">
        <v>0.25</v>
      </c>
      <c r="J50" s="28">
        <f t="shared" si="2"/>
        <v>-0.27249999999999996</v>
      </c>
      <c r="K50" s="23">
        <v>4.33</v>
      </c>
      <c r="L50" s="37">
        <f t="shared" si="0"/>
        <v>4.3299999999999996E-3</v>
      </c>
      <c r="M50" s="23">
        <f t="shared" si="3"/>
        <v>-62.933025404157043</v>
      </c>
    </row>
    <row r="51" spans="1:13" x14ac:dyDescent="0.25">
      <c r="A51" s="23" t="s">
        <v>25</v>
      </c>
      <c r="B51" s="33">
        <v>30</v>
      </c>
      <c r="C51" s="24">
        <v>6.7</v>
      </c>
      <c r="D51" s="23">
        <v>86.3</v>
      </c>
      <c r="E51" s="25">
        <v>8.02</v>
      </c>
      <c r="F51" s="23">
        <v>92.9</v>
      </c>
      <c r="G51" s="23">
        <v>60</v>
      </c>
      <c r="H51" s="26">
        <f t="shared" si="1"/>
        <v>1</v>
      </c>
      <c r="I51" s="31">
        <v>0.25</v>
      </c>
      <c r="J51" s="28">
        <f t="shared" si="2"/>
        <v>-0.32999999999999985</v>
      </c>
      <c r="K51" s="23">
        <v>4.54</v>
      </c>
      <c r="L51" s="37">
        <f t="shared" si="0"/>
        <v>4.5399999999999998E-3</v>
      </c>
      <c r="M51" s="23">
        <f t="shared" si="3"/>
        <v>-72.687224669603495</v>
      </c>
    </row>
    <row r="52" spans="1:13" x14ac:dyDescent="0.25">
      <c r="A52" s="23" t="s">
        <v>26</v>
      </c>
      <c r="B52" s="33">
        <v>15</v>
      </c>
      <c r="C52" s="24">
        <v>8.77</v>
      </c>
      <c r="D52" s="23">
        <v>95.3</v>
      </c>
      <c r="E52" s="25">
        <v>7.85</v>
      </c>
      <c r="F52" s="23">
        <v>89.1</v>
      </c>
      <c r="G52" s="23">
        <v>64</v>
      </c>
      <c r="H52" s="26">
        <f t="shared" si="1"/>
        <v>1.0666666666666667</v>
      </c>
      <c r="I52" s="31">
        <v>0.25</v>
      </c>
      <c r="J52" s="28">
        <f t="shared" si="2"/>
        <v>0.21562499999999998</v>
      </c>
      <c r="K52" s="32">
        <v>5.92</v>
      </c>
      <c r="L52" s="37">
        <f t="shared" si="0"/>
        <v>5.9199999999999999E-3</v>
      </c>
      <c r="M52" s="23">
        <f t="shared" si="3"/>
        <v>36.423141891891888</v>
      </c>
    </row>
    <row r="53" spans="1:13" x14ac:dyDescent="0.25">
      <c r="A53" s="23" t="s">
        <v>26</v>
      </c>
      <c r="B53" s="33">
        <v>18</v>
      </c>
      <c r="C53" s="24">
        <v>8.2100000000000009</v>
      </c>
      <c r="D53" s="23">
        <v>91.2</v>
      </c>
      <c r="E53" s="25">
        <v>6.4</v>
      </c>
      <c r="F53" s="23">
        <v>81</v>
      </c>
      <c r="G53" s="23">
        <v>58</v>
      </c>
      <c r="H53" s="26">
        <f t="shared" si="1"/>
        <v>0.96666666666666667</v>
      </c>
      <c r="I53" s="31">
        <v>0.25</v>
      </c>
      <c r="J53" s="28">
        <f t="shared" si="2"/>
        <v>0.4681034482758622</v>
      </c>
      <c r="K53" s="23">
        <v>3.83</v>
      </c>
      <c r="L53" s="37">
        <f t="shared" si="0"/>
        <v>3.8300000000000001E-3</v>
      </c>
      <c r="M53" s="23">
        <f t="shared" si="3"/>
        <v>122.22022148194836</v>
      </c>
    </row>
    <row r="54" spans="1:13" x14ac:dyDescent="0.25">
      <c r="A54" s="23" t="s">
        <v>26</v>
      </c>
      <c r="B54" s="33">
        <v>21</v>
      </c>
      <c r="C54" s="24">
        <v>8.06</v>
      </c>
      <c r="D54" s="23">
        <v>95.3</v>
      </c>
      <c r="E54" s="25">
        <v>7.28</v>
      </c>
      <c r="F54" s="23">
        <v>84.1</v>
      </c>
      <c r="G54" s="23">
        <v>61</v>
      </c>
      <c r="H54" s="26">
        <f t="shared" si="1"/>
        <v>1.0166666666666666</v>
      </c>
      <c r="I54" s="31">
        <v>0.25</v>
      </c>
      <c r="J54" s="28">
        <f t="shared" si="2"/>
        <v>0.19180327868852468</v>
      </c>
      <c r="K54" s="23">
        <v>5.26</v>
      </c>
      <c r="L54" s="37">
        <f t="shared" si="0"/>
        <v>5.2599999999999999E-3</v>
      </c>
      <c r="M54" s="23">
        <f t="shared" si="3"/>
        <v>36.464501651810778</v>
      </c>
    </row>
    <row r="55" spans="1:13" x14ac:dyDescent="0.25">
      <c r="A55" s="23" t="s">
        <v>26</v>
      </c>
      <c r="B55" s="33">
        <v>24</v>
      </c>
      <c r="C55" s="7">
        <v>7.66</v>
      </c>
      <c r="D55" s="1">
        <v>91.2</v>
      </c>
      <c r="E55" s="8">
        <v>7</v>
      </c>
      <c r="F55" s="1">
        <v>84</v>
      </c>
      <c r="G55" s="1">
        <v>60</v>
      </c>
      <c r="H55" s="26">
        <f t="shared" si="1"/>
        <v>1</v>
      </c>
      <c r="I55" s="31">
        <v>0.25</v>
      </c>
      <c r="J55" s="28">
        <f t="shared" si="2"/>
        <v>0.16500000000000004</v>
      </c>
      <c r="K55" s="1">
        <v>5.84</v>
      </c>
      <c r="L55" s="37">
        <f t="shared" si="0"/>
        <v>5.8399999999999997E-3</v>
      </c>
      <c r="M55" s="23">
        <f t="shared" si="3"/>
        <v>28.253424657534254</v>
      </c>
    </row>
    <row r="56" spans="1:13" x14ac:dyDescent="0.25">
      <c r="A56" s="23" t="s">
        <v>26</v>
      </c>
      <c r="B56" s="33">
        <v>27</v>
      </c>
      <c r="C56" s="7">
        <v>7.48</v>
      </c>
      <c r="D56" s="1">
        <v>87</v>
      </c>
      <c r="E56" s="8">
        <v>5.0999999999999996</v>
      </c>
      <c r="F56" s="1">
        <v>62</v>
      </c>
      <c r="G56" s="1">
        <v>61</v>
      </c>
      <c r="H56" s="26">
        <f t="shared" si="1"/>
        <v>1.0166666666666666</v>
      </c>
      <c r="I56" s="31">
        <v>0.25</v>
      </c>
      <c r="J56" s="28">
        <f t="shared" si="2"/>
        <v>0.58524590163934453</v>
      </c>
      <c r="K56" s="1">
        <v>3.55</v>
      </c>
      <c r="L56" s="37">
        <f t="shared" si="0"/>
        <v>3.5499999999999998E-3</v>
      </c>
      <c r="M56" s="23">
        <f t="shared" si="3"/>
        <v>164.85800046178721</v>
      </c>
    </row>
    <row r="57" spans="1:13" x14ac:dyDescent="0.25">
      <c r="A57" s="23" t="s">
        <v>26</v>
      </c>
      <c r="B57" s="33">
        <v>30</v>
      </c>
      <c r="C57" s="7">
        <v>7</v>
      </c>
      <c r="D57" s="1">
        <v>92</v>
      </c>
      <c r="E57" s="8">
        <v>4.8099999999999996</v>
      </c>
      <c r="F57" s="1">
        <v>65.3</v>
      </c>
      <c r="G57" s="1">
        <v>62</v>
      </c>
      <c r="H57" s="26">
        <f t="shared" si="1"/>
        <v>1.0333333333333334</v>
      </c>
      <c r="I57" s="31">
        <v>0.25</v>
      </c>
      <c r="J57" s="28">
        <f t="shared" si="2"/>
        <v>0.52983870967741942</v>
      </c>
      <c r="K57" s="1">
        <v>3.71</v>
      </c>
      <c r="L57" s="37">
        <f t="shared" si="0"/>
        <v>3.7099999999999998E-3</v>
      </c>
      <c r="M57" s="23">
        <f t="shared" si="3"/>
        <v>142.81366837666292</v>
      </c>
    </row>
    <row r="58" spans="1:13" x14ac:dyDescent="0.25">
      <c r="A58" s="1" t="s">
        <v>27</v>
      </c>
      <c r="B58" s="33">
        <v>15</v>
      </c>
      <c r="C58" s="7">
        <v>9.07</v>
      </c>
      <c r="D58" s="1">
        <v>97.2</v>
      </c>
      <c r="E58" s="8">
        <v>7.45</v>
      </c>
      <c r="F58" s="1">
        <v>79.5</v>
      </c>
      <c r="G58" s="1">
        <v>55</v>
      </c>
      <c r="H58" s="26">
        <f t="shared" si="1"/>
        <v>0.91666666666666663</v>
      </c>
      <c r="I58" s="31">
        <v>0.25</v>
      </c>
      <c r="J58" s="28">
        <f t="shared" si="2"/>
        <v>0.44181818181818189</v>
      </c>
      <c r="K58" s="1">
        <v>16.329999999999998</v>
      </c>
      <c r="L58" s="37">
        <f t="shared" si="0"/>
        <v>1.6329999999999997E-2</v>
      </c>
      <c r="M58" s="23">
        <f t="shared" si="3"/>
        <v>27.055614318321002</v>
      </c>
    </row>
    <row r="59" spans="1:13" x14ac:dyDescent="0.25">
      <c r="A59" s="1" t="s">
        <v>27</v>
      </c>
      <c r="B59" s="33">
        <v>18</v>
      </c>
      <c r="C59" s="7">
        <v>7.97</v>
      </c>
      <c r="D59" s="1">
        <v>89.4</v>
      </c>
      <c r="E59" s="8">
        <v>6.48</v>
      </c>
      <c r="F59" s="1">
        <v>71.3</v>
      </c>
      <c r="G59" s="1">
        <v>62</v>
      </c>
      <c r="H59" s="26">
        <f t="shared" si="1"/>
        <v>1.0333333333333334</v>
      </c>
      <c r="I59" s="31">
        <v>0.25</v>
      </c>
      <c r="J59" s="28">
        <f t="shared" si="2"/>
        <v>0.36048387096774176</v>
      </c>
      <c r="K59" s="1">
        <v>7.72</v>
      </c>
      <c r="L59" s="37">
        <f t="shared" si="0"/>
        <v>7.7199999999999994E-3</v>
      </c>
      <c r="M59" s="23">
        <f t="shared" si="3"/>
        <v>46.694801938826657</v>
      </c>
    </row>
    <row r="60" spans="1:13" x14ac:dyDescent="0.25">
      <c r="A60" s="16" t="s">
        <v>27</v>
      </c>
      <c r="B60" s="33">
        <v>21</v>
      </c>
      <c r="C60" s="7">
        <v>7.69</v>
      </c>
      <c r="D60" s="1">
        <v>88.3</v>
      </c>
      <c r="E60" s="8">
        <v>7.32</v>
      </c>
      <c r="F60" s="1">
        <v>81.099999999999994</v>
      </c>
      <c r="G60" s="1">
        <v>62</v>
      </c>
      <c r="H60" s="26">
        <f t="shared" si="1"/>
        <v>1.0333333333333334</v>
      </c>
      <c r="I60" s="31">
        <v>0.25</v>
      </c>
      <c r="J60" s="28">
        <f t="shared" si="2"/>
        <v>8.9516129032258085E-2</v>
      </c>
      <c r="K60" s="1">
        <v>6.51</v>
      </c>
      <c r="L60" s="37">
        <f t="shared" si="0"/>
        <v>6.5100000000000002E-3</v>
      </c>
      <c r="M60" s="23">
        <f t="shared" si="3"/>
        <v>13.750557455031963</v>
      </c>
    </row>
    <row r="61" spans="1:13" x14ac:dyDescent="0.25">
      <c r="A61" s="6" t="s">
        <v>27</v>
      </c>
      <c r="B61" s="33">
        <v>24</v>
      </c>
      <c r="C61" s="7">
        <v>7.48</v>
      </c>
      <c r="D61" s="1">
        <v>88.8</v>
      </c>
      <c r="E61" s="8">
        <v>6.87</v>
      </c>
      <c r="F61" s="1">
        <v>78.2</v>
      </c>
      <c r="G61" s="1">
        <v>59</v>
      </c>
      <c r="H61" s="26">
        <f t="shared" si="1"/>
        <v>0.98333333333333328</v>
      </c>
      <c r="I61" s="31">
        <v>0.25</v>
      </c>
      <c r="J61" s="28">
        <f t="shared" si="2"/>
        <v>0.15508474576271195</v>
      </c>
      <c r="K61" s="1">
        <v>5.25</v>
      </c>
      <c r="L61" s="37">
        <f t="shared" si="0"/>
        <v>5.2500000000000003E-3</v>
      </c>
      <c r="M61" s="23">
        <f t="shared" si="3"/>
        <v>29.539951573849894</v>
      </c>
    </row>
    <row r="62" spans="1:13" x14ac:dyDescent="0.25">
      <c r="A62" t="s">
        <v>27</v>
      </c>
      <c r="B62" s="33">
        <v>27</v>
      </c>
      <c r="C62" s="7">
        <v>7.22</v>
      </c>
      <c r="D62" s="1">
        <v>99.2</v>
      </c>
      <c r="E62" s="8">
        <v>5.36</v>
      </c>
      <c r="F62" s="1">
        <v>65.5</v>
      </c>
      <c r="G62" s="1">
        <v>53</v>
      </c>
      <c r="H62" s="26">
        <f t="shared" si="1"/>
        <v>0.8833333333333333</v>
      </c>
      <c r="I62" s="31">
        <v>0.25</v>
      </c>
      <c r="J62" s="28">
        <f t="shared" si="2"/>
        <v>0.52641509433962252</v>
      </c>
      <c r="K62" s="1">
        <v>3.09</v>
      </c>
      <c r="L62" s="37">
        <f t="shared" si="0"/>
        <v>3.0899999999999999E-3</v>
      </c>
      <c r="M62" s="23">
        <f t="shared" si="3"/>
        <v>170.3608719545704</v>
      </c>
    </row>
    <row r="63" spans="1:13" x14ac:dyDescent="0.25">
      <c r="A63" s="1" t="s">
        <v>27</v>
      </c>
      <c r="B63" s="33">
        <v>30</v>
      </c>
      <c r="C63" s="7">
        <v>6.98</v>
      </c>
      <c r="D63" s="1">
        <v>90.9</v>
      </c>
      <c r="E63" s="8">
        <v>5.3</v>
      </c>
      <c r="F63" s="1">
        <v>64.3</v>
      </c>
      <c r="G63" s="1">
        <v>56</v>
      </c>
      <c r="H63" s="26">
        <f t="shared" si="1"/>
        <v>0.93333333333333335</v>
      </c>
      <c r="I63" s="31">
        <v>0.25</v>
      </c>
      <c r="J63" s="28">
        <f t="shared" si="2"/>
        <v>0.45000000000000018</v>
      </c>
      <c r="K63" s="1">
        <v>3.19</v>
      </c>
      <c r="L63" s="37">
        <f t="shared" si="0"/>
        <v>3.1900000000000001E-3</v>
      </c>
      <c r="M63" s="23">
        <f t="shared" si="3"/>
        <v>141.06583072100318</v>
      </c>
    </row>
    <row r="64" spans="1:13" x14ac:dyDescent="0.25">
      <c r="A64" s="1" t="s">
        <v>28</v>
      </c>
      <c r="B64" s="36">
        <v>15</v>
      </c>
      <c r="C64" s="7">
        <v>7.85</v>
      </c>
      <c r="D64" s="1">
        <v>87</v>
      </c>
      <c r="E64" s="8">
        <v>7.63</v>
      </c>
      <c r="F64" s="1">
        <v>84</v>
      </c>
      <c r="G64" s="1">
        <v>60</v>
      </c>
      <c r="H64" s="26">
        <f t="shared" si="1"/>
        <v>1</v>
      </c>
      <c r="I64" s="3">
        <v>0.25</v>
      </c>
      <c r="J64" s="28">
        <f t="shared" si="2"/>
        <v>5.4999999999999938E-2</v>
      </c>
      <c r="K64" s="1">
        <v>3.68</v>
      </c>
      <c r="L64" s="37">
        <f t="shared" si="0"/>
        <v>3.6800000000000001E-3</v>
      </c>
      <c r="M64" s="23">
        <f t="shared" si="3"/>
        <v>14.945652173913025</v>
      </c>
    </row>
    <row r="65" spans="1:13" x14ac:dyDescent="0.25">
      <c r="A65" s="1" t="s">
        <v>28</v>
      </c>
      <c r="B65" s="36">
        <v>18</v>
      </c>
      <c r="C65" s="7">
        <v>7.57</v>
      </c>
      <c r="D65" s="1">
        <v>86.2</v>
      </c>
      <c r="E65" s="8">
        <v>7.21</v>
      </c>
      <c r="F65" s="1">
        <v>78.8</v>
      </c>
      <c r="G65" s="1">
        <v>60</v>
      </c>
      <c r="H65" s="26">
        <f t="shared" si="1"/>
        <v>1</v>
      </c>
      <c r="I65" s="3">
        <v>0.25</v>
      </c>
      <c r="J65" s="28">
        <f t="shared" si="2"/>
        <v>9.000000000000008E-2</v>
      </c>
      <c r="K65" s="1">
        <v>4.43</v>
      </c>
      <c r="L65" s="37">
        <f t="shared" si="0"/>
        <v>4.4299999999999999E-3</v>
      </c>
      <c r="M65" s="23">
        <f t="shared" si="3"/>
        <v>20.316027088036137</v>
      </c>
    </row>
    <row r="66" spans="1:13" x14ac:dyDescent="0.25">
      <c r="A66" s="2" t="s">
        <v>28</v>
      </c>
      <c r="B66" s="33">
        <v>21</v>
      </c>
      <c r="C66" s="7">
        <v>7.34</v>
      </c>
      <c r="D66" s="1">
        <v>85.2</v>
      </c>
      <c r="E66" s="8">
        <v>6.51</v>
      </c>
      <c r="F66" s="1">
        <v>72.3</v>
      </c>
      <c r="G66" s="1">
        <v>60</v>
      </c>
      <c r="H66" s="26">
        <f t="shared" si="1"/>
        <v>1</v>
      </c>
      <c r="I66" s="3">
        <v>0.25</v>
      </c>
      <c r="J66" s="28">
        <f t="shared" si="2"/>
        <v>0.20750000000000002</v>
      </c>
      <c r="K66" s="1">
        <v>3.12</v>
      </c>
      <c r="L66" s="37">
        <f t="shared" si="0"/>
        <v>3.1199999999999999E-3</v>
      </c>
      <c r="M66" s="23">
        <f t="shared" si="3"/>
        <v>66.506410256410263</v>
      </c>
    </row>
    <row r="67" spans="1:13" x14ac:dyDescent="0.25">
      <c r="A67" s="1" t="s">
        <v>28</v>
      </c>
      <c r="B67" s="33">
        <v>24</v>
      </c>
      <c r="C67" s="7">
        <v>7.04</v>
      </c>
      <c r="D67" s="1">
        <v>82.2</v>
      </c>
      <c r="E67" s="8">
        <v>6.45</v>
      </c>
      <c r="F67" s="1">
        <v>73.5</v>
      </c>
      <c r="G67" s="1">
        <v>60</v>
      </c>
      <c r="H67" s="26">
        <f t="shared" si="1"/>
        <v>1</v>
      </c>
      <c r="I67" s="3">
        <v>0.25</v>
      </c>
      <c r="J67" s="28">
        <f t="shared" si="2"/>
        <v>0.14749999999999996</v>
      </c>
      <c r="K67" s="1">
        <v>2.35</v>
      </c>
      <c r="L67" s="37">
        <f t="shared" si="0"/>
        <v>2.3500000000000001E-3</v>
      </c>
      <c r="M67" s="23">
        <f t="shared" si="3"/>
        <v>62.765957446808493</v>
      </c>
    </row>
    <row r="68" spans="1:13" x14ac:dyDescent="0.25">
      <c r="A68" s="1" t="s">
        <v>28</v>
      </c>
      <c r="B68" s="33">
        <v>27</v>
      </c>
      <c r="C68" s="7">
        <v>6.59</v>
      </c>
      <c r="D68" s="1">
        <v>80.8</v>
      </c>
      <c r="E68" s="8">
        <v>6.21</v>
      </c>
      <c r="F68" s="1">
        <v>74.099999999999994</v>
      </c>
      <c r="G68" s="1">
        <v>60</v>
      </c>
      <c r="H68" s="26">
        <f t="shared" ref="H68:H93" si="4">G68/60</f>
        <v>1</v>
      </c>
      <c r="I68" s="3">
        <v>0.25</v>
      </c>
      <c r="J68" s="28">
        <f t="shared" ref="J68:J93" si="5">((C68-E68)/H68)*I68</f>
        <v>9.4999999999999973E-2</v>
      </c>
      <c r="K68" s="1">
        <v>4.07</v>
      </c>
      <c r="L68" s="37">
        <f t="shared" ref="L68:L93" si="6">K68/1000</f>
        <v>4.0700000000000007E-3</v>
      </c>
      <c r="M68" s="23">
        <f t="shared" ref="M68:M93" si="7">J68/L68</f>
        <v>23.341523341523331</v>
      </c>
    </row>
    <row r="69" spans="1:13" x14ac:dyDescent="0.25">
      <c r="A69" s="1" t="s">
        <v>28</v>
      </c>
      <c r="B69" s="33">
        <v>30</v>
      </c>
      <c r="C69" s="7">
        <v>6.42</v>
      </c>
      <c r="D69" s="1">
        <v>81.8</v>
      </c>
      <c r="E69" s="8">
        <v>4.41</v>
      </c>
      <c r="F69" s="1">
        <v>54.7</v>
      </c>
      <c r="G69" s="1">
        <v>60</v>
      </c>
      <c r="H69" s="26">
        <f t="shared" si="4"/>
        <v>1</v>
      </c>
      <c r="I69" s="3">
        <v>0.25</v>
      </c>
      <c r="J69" s="28">
        <f t="shared" si="5"/>
        <v>0.50249999999999995</v>
      </c>
      <c r="K69" s="1">
        <v>4.68</v>
      </c>
      <c r="L69" s="37">
        <f t="shared" si="6"/>
        <v>4.6800000000000001E-3</v>
      </c>
      <c r="M69" s="23">
        <f t="shared" si="7"/>
        <v>107.37179487179486</v>
      </c>
    </row>
    <row r="70" spans="1:13" x14ac:dyDescent="0.25">
      <c r="A70" s="1" t="s">
        <v>29</v>
      </c>
      <c r="B70" s="33">
        <v>15</v>
      </c>
      <c r="C70" s="7">
        <v>7.83</v>
      </c>
      <c r="D70" s="1">
        <v>86.4</v>
      </c>
      <c r="E70" s="8">
        <v>6.17</v>
      </c>
      <c r="F70" s="1">
        <v>81.3</v>
      </c>
      <c r="G70" s="1">
        <v>68</v>
      </c>
      <c r="H70" s="26">
        <f t="shared" si="4"/>
        <v>1.1333333333333333</v>
      </c>
      <c r="I70" s="3">
        <v>0.25</v>
      </c>
      <c r="J70" s="28">
        <f t="shared" si="5"/>
        <v>0.36617647058823533</v>
      </c>
      <c r="K70" s="1">
        <v>5.62</v>
      </c>
      <c r="L70" s="37">
        <f t="shared" si="6"/>
        <v>5.62E-3</v>
      </c>
      <c r="M70" s="23">
        <f t="shared" ref="M70:M81" si="8">J70/L70</f>
        <v>65.155955620682448</v>
      </c>
    </row>
    <row r="71" spans="1:13" x14ac:dyDescent="0.25">
      <c r="A71" s="1" t="s">
        <v>29</v>
      </c>
      <c r="B71" s="33">
        <v>18</v>
      </c>
      <c r="C71" s="7">
        <v>7.75</v>
      </c>
      <c r="D71" s="1">
        <v>87.1</v>
      </c>
      <c r="E71" s="8">
        <v>7.21</v>
      </c>
      <c r="F71" s="1">
        <v>78.7</v>
      </c>
      <c r="G71" s="1">
        <v>66</v>
      </c>
      <c r="H71" s="26">
        <f t="shared" si="4"/>
        <v>1.1000000000000001</v>
      </c>
      <c r="I71" s="3">
        <v>0.25</v>
      </c>
      <c r="J71" s="28">
        <f t="shared" si="5"/>
        <v>0.12272727272727273</v>
      </c>
      <c r="K71" s="1">
        <v>4.1100000000000003</v>
      </c>
      <c r="L71" s="37">
        <f t="shared" si="6"/>
        <v>4.1099999999999999E-3</v>
      </c>
      <c r="M71" s="23">
        <f t="shared" si="8"/>
        <v>29.860650298606505</v>
      </c>
    </row>
    <row r="72" spans="1:13" x14ac:dyDescent="0.25">
      <c r="A72" s="1" t="s">
        <v>29</v>
      </c>
      <c r="B72" s="33">
        <v>21</v>
      </c>
      <c r="C72" s="7">
        <v>7.4</v>
      </c>
      <c r="D72" s="1">
        <v>85.7</v>
      </c>
      <c r="E72" s="8">
        <v>7.3</v>
      </c>
      <c r="F72" s="1">
        <v>84.2</v>
      </c>
      <c r="G72" s="1">
        <v>65</v>
      </c>
      <c r="H72" s="26">
        <f t="shared" si="4"/>
        <v>1.0833333333333333</v>
      </c>
      <c r="I72" s="3">
        <v>0.25</v>
      </c>
      <c r="J72" s="28">
        <f t="shared" si="5"/>
        <v>2.3076923076923203E-2</v>
      </c>
      <c r="K72" s="1">
        <v>3.02</v>
      </c>
      <c r="L72" s="37">
        <f t="shared" si="6"/>
        <v>3.0200000000000001E-3</v>
      </c>
      <c r="M72" s="23">
        <f t="shared" si="8"/>
        <v>7.6413652572593387</v>
      </c>
    </row>
    <row r="73" spans="1:13" x14ac:dyDescent="0.25">
      <c r="A73" s="1" t="s">
        <v>29</v>
      </c>
      <c r="B73" s="33">
        <v>24</v>
      </c>
      <c r="C73" s="7">
        <v>7</v>
      </c>
      <c r="D73" s="1">
        <v>84.6</v>
      </c>
      <c r="E73" s="8">
        <v>5.75</v>
      </c>
      <c r="F73" s="1">
        <v>65.7</v>
      </c>
      <c r="G73" s="1">
        <v>65</v>
      </c>
      <c r="H73" s="26">
        <f t="shared" si="4"/>
        <v>1.0833333333333333</v>
      </c>
      <c r="I73" s="3">
        <v>0.25</v>
      </c>
      <c r="J73" s="28">
        <f t="shared" si="5"/>
        <v>0.28846153846153849</v>
      </c>
      <c r="K73" s="1">
        <v>3.3</v>
      </c>
      <c r="L73" s="37">
        <f t="shared" si="6"/>
        <v>3.3E-3</v>
      </c>
      <c r="M73" s="23">
        <f t="shared" si="8"/>
        <v>87.412587412587428</v>
      </c>
    </row>
    <row r="74" spans="1:13" x14ac:dyDescent="0.25">
      <c r="A74" s="1" t="s">
        <v>29</v>
      </c>
      <c r="B74" s="33">
        <v>27</v>
      </c>
      <c r="C74" s="7">
        <v>6.5</v>
      </c>
      <c r="D74" s="1">
        <v>81.3</v>
      </c>
      <c r="E74" s="8">
        <v>6.2</v>
      </c>
      <c r="F74" s="1">
        <v>72.2</v>
      </c>
      <c r="G74" s="1">
        <v>69</v>
      </c>
      <c r="H74" s="26">
        <f t="shared" si="4"/>
        <v>1.1499999999999999</v>
      </c>
      <c r="I74" s="3">
        <v>0.25</v>
      </c>
      <c r="J74" s="28">
        <f t="shared" si="5"/>
        <v>6.5217391304347797E-2</v>
      </c>
      <c r="K74" s="1">
        <v>3.78</v>
      </c>
      <c r="L74" s="37">
        <f t="shared" si="6"/>
        <v>3.7799999999999999E-3</v>
      </c>
      <c r="M74" s="23">
        <f t="shared" si="8"/>
        <v>17.253278122843334</v>
      </c>
    </row>
    <row r="75" spans="1:13" x14ac:dyDescent="0.25">
      <c r="A75" s="1" t="s">
        <v>29</v>
      </c>
      <c r="B75" s="33">
        <v>30</v>
      </c>
      <c r="C75" s="7">
        <v>6.4</v>
      </c>
      <c r="D75" s="1">
        <v>85.3</v>
      </c>
      <c r="E75" s="8">
        <v>4.0999999999999996</v>
      </c>
      <c r="F75" s="1">
        <v>54.7</v>
      </c>
      <c r="G75" s="1">
        <v>63</v>
      </c>
      <c r="H75" s="26">
        <f t="shared" si="4"/>
        <v>1.05</v>
      </c>
      <c r="I75" s="3">
        <v>0.25</v>
      </c>
      <c r="J75" s="28">
        <f t="shared" si="5"/>
        <v>0.54761904761904778</v>
      </c>
      <c r="K75" s="1">
        <v>4.01</v>
      </c>
      <c r="L75" s="37">
        <f t="shared" si="6"/>
        <v>4.0099999999999997E-3</v>
      </c>
      <c r="M75" s="23">
        <f t="shared" si="8"/>
        <v>136.56335352095957</v>
      </c>
    </row>
    <row r="76" spans="1:13" x14ac:dyDescent="0.25">
      <c r="A76" s="1" t="s">
        <v>30</v>
      </c>
      <c r="B76" s="33">
        <v>15</v>
      </c>
      <c r="C76" s="7">
        <v>9.07</v>
      </c>
      <c r="D76" s="1">
        <v>97.2</v>
      </c>
      <c r="E76" s="8">
        <v>7.98</v>
      </c>
      <c r="F76" s="1">
        <v>85.7</v>
      </c>
      <c r="G76" s="1">
        <v>60</v>
      </c>
      <c r="H76" s="26">
        <f>G76/60</f>
        <v>1</v>
      </c>
      <c r="I76" s="3">
        <v>0.25</v>
      </c>
      <c r="J76" s="28">
        <f t="shared" si="5"/>
        <v>0.27249999999999996</v>
      </c>
      <c r="K76" s="1">
        <v>5.66</v>
      </c>
      <c r="L76" s="37">
        <f t="shared" si="6"/>
        <v>5.6600000000000001E-3</v>
      </c>
      <c r="M76" s="23">
        <f t="shared" si="8"/>
        <v>48.144876325088333</v>
      </c>
    </row>
    <row r="77" spans="1:13" x14ac:dyDescent="0.25">
      <c r="A77" s="1" t="s">
        <v>30</v>
      </c>
      <c r="B77" s="33">
        <v>18</v>
      </c>
      <c r="C77" s="7">
        <v>8.74</v>
      </c>
      <c r="D77" s="1">
        <v>97.4</v>
      </c>
      <c r="E77" s="8">
        <v>7.76</v>
      </c>
      <c r="F77" s="1">
        <v>88</v>
      </c>
      <c r="G77" s="1">
        <v>60</v>
      </c>
      <c r="H77" s="26">
        <f t="shared" si="4"/>
        <v>1</v>
      </c>
      <c r="I77" s="3">
        <v>0.25</v>
      </c>
      <c r="J77" s="28">
        <f t="shared" si="5"/>
        <v>0.24500000000000011</v>
      </c>
      <c r="K77" s="1">
        <v>4.3600000000000003</v>
      </c>
      <c r="L77" s="37">
        <f t="shared" si="6"/>
        <v>4.3600000000000002E-3</v>
      </c>
      <c r="M77" s="23">
        <f t="shared" si="8"/>
        <v>56.19266055045874</v>
      </c>
    </row>
    <row r="78" spans="1:13" x14ac:dyDescent="0.25">
      <c r="A78" s="1" t="s">
        <v>30</v>
      </c>
      <c r="B78" s="33">
        <v>21</v>
      </c>
      <c r="C78" s="7">
        <v>8.5</v>
      </c>
      <c r="D78" s="1">
        <v>98.6</v>
      </c>
      <c r="E78" s="8">
        <v>7.53</v>
      </c>
      <c r="F78" s="1">
        <v>88.7</v>
      </c>
      <c r="G78" s="1">
        <v>60</v>
      </c>
      <c r="H78" s="26">
        <f t="shared" si="4"/>
        <v>1</v>
      </c>
      <c r="I78" s="3">
        <v>0.25</v>
      </c>
      <c r="J78" s="28">
        <f t="shared" si="5"/>
        <v>0.24249999999999994</v>
      </c>
      <c r="K78" s="1">
        <v>4.74</v>
      </c>
      <c r="L78" s="37">
        <f t="shared" si="6"/>
        <v>4.7400000000000003E-3</v>
      </c>
      <c r="M78" s="23">
        <f t="shared" si="8"/>
        <v>51.160337552742597</v>
      </c>
    </row>
    <row r="79" spans="1:13" x14ac:dyDescent="0.25">
      <c r="A79" s="1" t="s">
        <v>30</v>
      </c>
      <c r="B79" s="33">
        <v>24</v>
      </c>
      <c r="C79" s="7">
        <v>8.1300000000000008</v>
      </c>
      <c r="D79" s="1">
        <v>99.8</v>
      </c>
      <c r="E79" s="8">
        <v>4.09</v>
      </c>
      <c r="F79" s="1">
        <v>50.4</v>
      </c>
      <c r="G79" s="1">
        <v>60</v>
      </c>
      <c r="H79" s="26">
        <f t="shared" si="4"/>
        <v>1</v>
      </c>
      <c r="I79" s="3">
        <v>0.25</v>
      </c>
      <c r="J79" s="28">
        <f t="shared" si="5"/>
        <v>1.0100000000000002</v>
      </c>
      <c r="K79" s="1">
        <v>8.44</v>
      </c>
      <c r="L79" s="37">
        <f t="shared" si="6"/>
        <v>8.4399999999999996E-3</v>
      </c>
      <c r="M79" s="23">
        <f t="shared" si="8"/>
        <v>119.66824644549766</v>
      </c>
    </row>
    <row r="80" spans="1:13" x14ac:dyDescent="0.25">
      <c r="A80" s="1" t="s">
        <v>30</v>
      </c>
      <c r="B80" s="33">
        <v>27</v>
      </c>
      <c r="C80" s="7">
        <v>7.72</v>
      </c>
      <c r="D80" s="1">
        <v>99.2</v>
      </c>
      <c r="E80" s="8">
        <v>6.43</v>
      </c>
      <c r="F80" s="1">
        <v>84.4</v>
      </c>
      <c r="G80" s="1">
        <v>60</v>
      </c>
      <c r="H80" s="26">
        <f t="shared" si="4"/>
        <v>1</v>
      </c>
      <c r="I80" s="3">
        <v>0.25</v>
      </c>
      <c r="J80" s="28">
        <f t="shared" si="5"/>
        <v>0.32250000000000001</v>
      </c>
      <c r="K80" s="1">
        <v>6.78</v>
      </c>
      <c r="L80" s="37">
        <f t="shared" si="6"/>
        <v>6.7800000000000004E-3</v>
      </c>
      <c r="M80" s="23">
        <f t="shared" si="8"/>
        <v>47.56637168141593</v>
      </c>
    </row>
    <row r="81" spans="1:13" x14ac:dyDescent="0.25">
      <c r="A81" s="1" t="s">
        <v>30</v>
      </c>
      <c r="B81" s="33">
        <v>30</v>
      </c>
      <c r="C81" s="7">
        <v>7.97</v>
      </c>
      <c r="D81" s="1">
        <v>102</v>
      </c>
      <c r="E81" s="8">
        <v>4.72</v>
      </c>
      <c r="F81" s="1">
        <v>55.6</v>
      </c>
      <c r="G81" s="1">
        <v>60</v>
      </c>
      <c r="H81" s="26">
        <f t="shared" si="4"/>
        <v>1</v>
      </c>
      <c r="I81" s="3">
        <v>0.25</v>
      </c>
      <c r="J81" s="28">
        <f t="shared" si="5"/>
        <v>0.8125</v>
      </c>
      <c r="K81" s="1">
        <v>3.62</v>
      </c>
      <c r="L81" s="37">
        <f t="shared" si="6"/>
        <v>3.62E-3</v>
      </c>
      <c r="M81" s="23">
        <f t="shared" si="8"/>
        <v>224.44751381215471</v>
      </c>
    </row>
    <row r="82" spans="1:13" x14ac:dyDescent="0.25">
      <c r="A82" s="1" t="s">
        <v>31</v>
      </c>
      <c r="B82" s="33">
        <v>15</v>
      </c>
      <c r="C82" s="7">
        <v>8.14</v>
      </c>
      <c r="D82" s="1">
        <v>92.5</v>
      </c>
      <c r="E82" s="8">
        <v>7.89</v>
      </c>
      <c r="F82" s="1">
        <v>87.4</v>
      </c>
      <c r="G82" s="1">
        <v>69</v>
      </c>
      <c r="H82" s="26">
        <f t="shared" si="4"/>
        <v>1.1499999999999999</v>
      </c>
      <c r="I82" s="3">
        <v>0.25</v>
      </c>
      <c r="J82" s="28">
        <f t="shared" si="5"/>
        <v>5.4347826086956721E-2</v>
      </c>
      <c r="K82" s="1">
        <v>5.08</v>
      </c>
      <c r="L82" s="37">
        <f t="shared" si="6"/>
        <v>5.0800000000000003E-3</v>
      </c>
      <c r="M82" s="23">
        <f t="shared" si="7"/>
        <v>10.698390961999355</v>
      </c>
    </row>
    <row r="83" spans="1:13" x14ac:dyDescent="0.25">
      <c r="A83" s="1" t="s">
        <v>31</v>
      </c>
      <c r="B83" s="33">
        <v>18</v>
      </c>
      <c r="C83" s="7">
        <v>8.11</v>
      </c>
      <c r="D83" s="1">
        <v>94.3</v>
      </c>
      <c r="E83" s="8">
        <v>6.71</v>
      </c>
      <c r="F83" s="1">
        <v>79</v>
      </c>
      <c r="G83" s="1">
        <v>70</v>
      </c>
      <c r="H83" s="26">
        <f t="shared" si="4"/>
        <v>1.1666666666666667</v>
      </c>
      <c r="I83" s="3">
        <v>0.25</v>
      </c>
      <c r="J83" s="28">
        <f t="shared" si="5"/>
        <v>0.29999999999999988</v>
      </c>
      <c r="K83" s="1">
        <v>3.9</v>
      </c>
      <c r="L83" s="37">
        <f t="shared" si="6"/>
        <v>3.8999999999999998E-3</v>
      </c>
      <c r="M83" s="23">
        <f t="shared" si="7"/>
        <v>76.923076923076891</v>
      </c>
    </row>
    <row r="84" spans="1:13" x14ac:dyDescent="0.25">
      <c r="A84" s="1" t="s">
        <v>32</v>
      </c>
      <c r="B84" s="33">
        <v>21</v>
      </c>
      <c r="C84" s="7">
        <v>7.91</v>
      </c>
      <c r="D84" s="1">
        <v>93.1</v>
      </c>
      <c r="E84" s="8">
        <v>6.5</v>
      </c>
      <c r="F84" s="1">
        <v>78.599999999999994</v>
      </c>
      <c r="G84" s="1">
        <v>69</v>
      </c>
      <c r="H84" s="26">
        <f t="shared" si="4"/>
        <v>1.1499999999999999</v>
      </c>
      <c r="I84" s="3">
        <v>0.25</v>
      </c>
      <c r="J84" s="28">
        <f t="shared" si="5"/>
        <v>0.30652173913043484</v>
      </c>
      <c r="K84" s="1">
        <v>2.98</v>
      </c>
      <c r="L84" s="37">
        <f t="shared" si="6"/>
        <v>2.98E-3</v>
      </c>
      <c r="M84" s="23">
        <f t="shared" si="7"/>
        <v>102.85964400350163</v>
      </c>
    </row>
    <row r="85" spans="1:13" x14ac:dyDescent="0.25">
      <c r="A85" s="1" t="s">
        <v>31</v>
      </c>
      <c r="B85" s="33">
        <v>24</v>
      </c>
      <c r="C85" s="7">
        <v>7.36</v>
      </c>
      <c r="D85" s="1">
        <v>90.6</v>
      </c>
      <c r="E85" s="8">
        <v>5.6</v>
      </c>
      <c r="F85" s="1">
        <v>67.3</v>
      </c>
      <c r="G85" s="1">
        <v>68</v>
      </c>
      <c r="H85" s="26">
        <f t="shared" si="4"/>
        <v>1.1333333333333333</v>
      </c>
      <c r="I85" s="3">
        <v>0.25</v>
      </c>
      <c r="J85" s="28">
        <f t="shared" si="5"/>
        <v>0.38823529411764723</v>
      </c>
      <c r="K85" s="1">
        <v>3.05</v>
      </c>
      <c r="L85" s="37">
        <f t="shared" si="6"/>
        <v>3.0499999999999998E-3</v>
      </c>
      <c r="M85" s="23">
        <f t="shared" si="7"/>
        <v>127.29026036644173</v>
      </c>
    </row>
    <row r="86" spans="1:13" x14ac:dyDescent="0.25">
      <c r="A86" s="1" t="s">
        <v>31</v>
      </c>
      <c r="B86" s="33">
        <v>27</v>
      </c>
      <c r="C86" s="7">
        <v>6.95</v>
      </c>
      <c r="D86" s="1">
        <v>88.3</v>
      </c>
      <c r="E86" s="8">
        <v>5.38</v>
      </c>
      <c r="F86" s="1">
        <v>68.900000000000006</v>
      </c>
      <c r="G86" s="1">
        <v>68</v>
      </c>
      <c r="H86" s="26">
        <f t="shared" si="4"/>
        <v>1.1333333333333333</v>
      </c>
      <c r="I86" s="3">
        <v>0.25</v>
      </c>
      <c r="J86" s="28">
        <f t="shared" si="5"/>
        <v>0.34632352941176475</v>
      </c>
      <c r="K86" s="1">
        <v>3.43</v>
      </c>
      <c r="L86" s="37">
        <f t="shared" si="6"/>
        <v>3.4300000000000003E-3</v>
      </c>
      <c r="M86" s="23">
        <f t="shared" si="7"/>
        <v>100.9689590121763</v>
      </c>
    </row>
    <row r="87" spans="1:13" x14ac:dyDescent="0.25">
      <c r="A87" s="1" t="s">
        <v>31</v>
      </c>
      <c r="B87" s="33">
        <v>30</v>
      </c>
      <c r="C87" s="7">
        <v>7.01</v>
      </c>
      <c r="D87" s="1">
        <v>87.7</v>
      </c>
      <c r="E87" s="8">
        <v>4.3</v>
      </c>
      <c r="F87" s="1">
        <v>55.4</v>
      </c>
      <c r="G87" s="1">
        <v>67</v>
      </c>
      <c r="H87" s="26">
        <f t="shared" si="4"/>
        <v>1.1166666666666667</v>
      </c>
      <c r="I87" s="3">
        <v>0.25</v>
      </c>
      <c r="J87" s="28">
        <f t="shared" si="5"/>
        <v>0.60671641791044773</v>
      </c>
      <c r="K87" s="1">
        <v>3.89</v>
      </c>
      <c r="L87" s="37">
        <f t="shared" si="6"/>
        <v>3.8900000000000002E-3</v>
      </c>
      <c r="M87" s="23">
        <f t="shared" si="7"/>
        <v>155.9682308253079</v>
      </c>
    </row>
    <row r="88" spans="1:13" x14ac:dyDescent="0.25">
      <c r="A88" s="1" t="s">
        <v>33</v>
      </c>
      <c r="B88" s="33">
        <v>15</v>
      </c>
      <c r="C88" s="7">
        <v>8.75</v>
      </c>
      <c r="D88" s="1">
        <v>92.5</v>
      </c>
      <c r="E88" s="8">
        <v>7.74</v>
      </c>
      <c r="F88" s="1">
        <v>88.8</v>
      </c>
      <c r="G88" s="1">
        <v>76</v>
      </c>
      <c r="H88" s="26">
        <f t="shared" si="4"/>
        <v>1.2666666666666666</v>
      </c>
      <c r="I88" s="3">
        <v>0.25</v>
      </c>
      <c r="J88" s="28">
        <f t="shared" si="5"/>
        <v>0.19934210526315785</v>
      </c>
      <c r="K88" s="1">
        <v>6.2</v>
      </c>
      <c r="L88" s="37">
        <f t="shared" si="6"/>
        <v>6.1999999999999998E-3</v>
      </c>
      <c r="M88" s="23">
        <f t="shared" si="7"/>
        <v>32.151952461799652</v>
      </c>
    </row>
    <row r="89" spans="1:13" x14ac:dyDescent="0.25">
      <c r="A89" s="1" t="s">
        <v>33</v>
      </c>
      <c r="B89" s="33">
        <v>18</v>
      </c>
      <c r="C89" s="7">
        <v>7.97</v>
      </c>
      <c r="D89" s="1">
        <v>93.6</v>
      </c>
      <c r="E89" s="8">
        <v>7.65</v>
      </c>
      <c r="F89" s="1">
        <v>86.8</v>
      </c>
      <c r="G89" s="1">
        <v>77</v>
      </c>
      <c r="H89" s="26">
        <f t="shared" si="4"/>
        <v>1.2833333333333334</v>
      </c>
      <c r="I89" s="3">
        <v>0.25</v>
      </c>
      <c r="J89" s="28">
        <f t="shared" si="5"/>
        <v>6.2337662337662213E-2</v>
      </c>
      <c r="K89" s="1">
        <v>2.25</v>
      </c>
      <c r="L89" s="37">
        <f t="shared" si="6"/>
        <v>2.2499999999999998E-3</v>
      </c>
      <c r="M89" s="23">
        <f t="shared" si="7"/>
        <v>27.705627705627652</v>
      </c>
    </row>
    <row r="90" spans="1:13" x14ac:dyDescent="0.25">
      <c r="A90" s="1" t="s">
        <v>33</v>
      </c>
      <c r="B90" s="33">
        <v>21</v>
      </c>
      <c r="C90" s="7">
        <v>7.91</v>
      </c>
      <c r="D90" s="1">
        <v>93.1</v>
      </c>
      <c r="E90" s="8">
        <v>6.88</v>
      </c>
      <c r="F90" s="1">
        <v>81.2</v>
      </c>
      <c r="G90" s="1">
        <v>77</v>
      </c>
      <c r="H90" s="26">
        <f t="shared" si="4"/>
        <v>1.2833333333333334</v>
      </c>
      <c r="I90" s="3">
        <v>0.25</v>
      </c>
      <c r="J90" s="28">
        <f t="shared" si="5"/>
        <v>0.20064935064935069</v>
      </c>
      <c r="K90" s="1">
        <v>3.16</v>
      </c>
      <c r="L90" s="37">
        <f t="shared" si="6"/>
        <v>3.16E-3</v>
      </c>
      <c r="M90" s="23">
        <f t="shared" si="7"/>
        <v>63.496629952326167</v>
      </c>
    </row>
    <row r="91" spans="1:13" x14ac:dyDescent="0.25">
      <c r="A91" s="1" t="s">
        <v>33</v>
      </c>
      <c r="B91" s="33">
        <v>24</v>
      </c>
      <c r="C91" s="7">
        <v>7.24</v>
      </c>
      <c r="D91" s="1">
        <v>90</v>
      </c>
      <c r="E91" s="8">
        <v>5.34</v>
      </c>
      <c r="F91" s="1">
        <v>70</v>
      </c>
      <c r="G91" s="1">
        <v>70</v>
      </c>
      <c r="H91" s="26">
        <f t="shared" si="4"/>
        <v>1.1666666666666667</v>
      </c>
      <c r="I91" s="3">
        <v>0.25</v>
      </c>
      <c r="J91" s="28">
        <f t="shared" si="5"/>
        <v>0.4071428571428572</v>
      </c>
      <c r="K91" s="1">
        <v>3.88</v>
      </c>
      <c r="L91" s="37">
        <f t="shared" si="6"/>
        <v>3.8799999999999998E-3</v>
      </c>
      <c r="M91" s="23">
        <f t="shared" si="7"/>
        <v>104.9337260677467</v>
      </c>
    </row>
    <row r="92" spans="1:13" x14ac:dyDescent="0.25">
      <c r="A92" s="1" t="s">
        <v>33</v>
      </c>
      <c r="B92" s="33">
        <v>27</v>
      </c>
      <c r="C92" s="7">
        <v>7.1</v>
      </c>
      <c r="D92" s="1">
        <v>90.6</v>
      </c>
      <c r="E92" s="8">
        <v>6.3</v>
      </c>
      <c r="F92" s="1">
        <v>81.8</v>
      </c>
      <c r="G92" s="1">
        <v>66</v>
      </c>
      <c r="H92" s="26">
        <f t="shared" si="4"/>
        <v>1.1000000000000001</v>
      </c>
      <c r="I92" s="3">
        <v>0.25</v>
      </c>
      <c r="J92" s="28">
        <f t="shared" si="5"/>
        <v>0.18181818181818177</v>
      </c>
      <c r="K92" s="1">
        <v>2.98</v>
      </c>
      <c r="L92" s="37">
        <f t="shared" si="6"/>
        <v>2.98E-3</v>
      </c>
      <c r="M92" s="23">
        <f t="shared" si="7"/>
        <v>61.012812690665022</v>
      </c>
    </row>
    <row r="93" spans="1:13" x14ac:dyDescent="0.25">
      <c r="A93" s="1" t="s">
        <v>33</v>
      </c>
      <c r="B93" s="33">
        <v>30</v>
      </c>
      <c r="C93" s="7">
        <v>6.98</v>
      </c>
      <c r="D93" s="1">
        <v>93.2</v>
      </c>
      <c r="E93" s="8">
        <v>4.04</v>
      </c>
      <c r="F93" s="1">
        <v>51.3</v>
      </c>
      <c r="G93" s="1">
        <v>66</v>
      </c>
      <c r="H93" s="26">
        <f t="shared" si="4"/>
        <v>1.1000000000000001</v>
      </c>
      <c r="I93" s="3">
        <v>0.25</v>
      </c>
      <c r="J93" s="28">
        <f t="shared" si="5"/>
        <v>0.66818181818181821</v>
      </c>
      <c r="K93" s="1">
        <v>3.92</v>
      </c>
      <c r="L93" s="37">
        <f t="shared" si="6"/>
        <v>3.9199999999999999E-3</v>
      </c>
      <c r="M93" s="23">
        <f t="shared" si="7"/>
        <v>170.45454545454547</v>
      </c>
    </row>
  </sheetData>
  <sortState xmlns:xlrd2="http://schemas.microsoft.com/office/spreadsheetml/2017/richdata2" ref="A4:M56">
    <sortCondition ref="A4:A56"/>
    <sortCondition ref="B4:B56"/>
  </sortState>
  <mergeCells count="11">
    <mergeCell ref="H1:H3"/>
    <mergeCell ref="J1:J2"/>
    <mergeCell ref="M1:M2"/>
    <mergeCell ref="K1:K3"/>
    <mergeCell ref="L1:L3"/>
    <mergeCell ref="I1:I3"/>
    <mergeCell ref="A1:A3"/>
    <mergeCell ref="B1:B3"/>
    <mergeCell ref="G1:G3"/>
    <mergeCell ref="C1:D2"/>
    <mergeCell ref="E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6E76-631C-4EAE-87D3-2906471AC66A}">
  <dimension ref="A1:J18"/>
  <sheetViews>
    <sheetView workbookViewId="0">
      <selection sqref="A1:J19"/>
    </sheetView>
  </sheetViews>
  <sheetFormatPr defaultRowHeight="15" x14ac:dyDescent="0.25"/>
  <cols>
    <col min="1" max="1" width="34.140625" customWidth="1"/>
    <col min="10" max="10" width="30.140625" customWidth="1"/>
  </cols>
  <sheetData>
    <row r="1" spans="1:10" ht="15" customHeight="1" x14ac:dyDescent="0.25">
      <c r="A1" s="74" t="s">
        <v>2</v>
      </c>
      <c r="B1" s="77" t="s">
        <v>3</v>
      </c>
      <c r="C1" s="80" t="s">
        <v>4</v>
      </c>
      <c r="D1" s="81"/>
      <c r="E1" s="80" t="s">
        <v>5</v>
      </c>
      <c r="F1" s="81"/>
      <c r="G1" s="77" t="s">
        <v>6</v>
      </c>
      <c r="H1" s="84" t="s">
        <v>7</v>
      </c>
      <c r="I1" s="70" t="s">
        <v>8</v>
      </c>
      <c r="J1" s="72" t="s">
        <v>9</v>
      </c>
    </row>
    <row r="2" spans="1:10" ht="15" customHeight="1" x14ac:dyDescent="0.25">
      <c r="A2" s="75"/>
      <c r="B2" s="78"/>
      <c r="C2" s="82"/>
      <c r="D2" s="83"/>
      <c r="E2" s="82"/>
      <c r="F2" s="83"/>
      <c r="G2" s="78"/>
      <c r="H2" s="85"/>
      <c r="I2" s="71"/>
      <c r="J2" s="73"/>
    </row>
    <row r="3" spans="1:10" ht="47.25" customHeight="1" x14ac:dyDescent="0.25">
      <c r="A3" s="76"/>
      <c r="B3" s="79"/>
      <c r="C3" s="11" t="s">
        <v>13</v>
      </c>
      <c r="D3" s="12" t="s">
        <v>14</v>
      </c>
      <c r="E3" s="13" t="s">
        <v>15</v>
      </c>
      <c r="F3" s="12" t="s">
        <v>14</v>
      </c>
      <c r="G3" s="79"/>
      <c r="H3" s="85"/>
      <c r="I3" s="71"/>
      <c r="J3" s="14" t="s">
        <v>16</v>
      </c>
    </row>
    <row r="4" spans="1:10" x14ac:dyDescent="0.25">
      <c r="A4" s="1" t="s">
        <v>34</v>
      </c>
      <c r="B4" s="1">
        <v>15</v>
      </c>
      <c r="C4" s="7">
        <v>9.57</v>
      </c>
      <c r="D4" s="1">
        <v>96.5</v>
      </c>
      <c r="E4" s="8">
        <v>9.35</v>
      </c>
      <c r="F4" s="1">
        <v>96.4</v>
      </c>
      <c r="G4" s="1">
        <v>62</v>
      </c>
      <c r="H4" s="9">
        <f>G4/60</f>
        <v>1.0333333333333334</v>
      </c>
      <c r="I4" s="3">
        <v>0.25</v>
      </c>
      <c r="J4" s="4">
        <f>(C4-E4/H4)*I4</f>
        <v>0.13040322580645203</v>
      </c>
    </row>
    <row r="5" spans="1:10" x14ac:dyDescent="0.25">
      <c r="A5" s="1" t="s">
        <v>35</v>
      </c>
      <c r="B5" s="1">
        <v>18</v>
      </c>
      <c r="C5" s="7">
        <v>8.7200000000000006</v>
      </c>
      <c r="D5" s="1">
        <v>92.9</v>
      </c>
      <c r="E5" s="8">
        <v>8.91</v>
      </c>
      <c r="F5" s="1">
        <v>98.6</v>
      </c>
      <c r="G5" s="1">
        <v>60</v>
      </c>
      <c r="H5" s="9">
        <f t="shared" ref="H5:H18" si="0">G5/60</f>
        <v>1</v>
      </c>
      <c r="I5" s="3">
        <v>0.25</v>
      </c>
      <c r="J5" s="4">
        <f t="shared" ref="J5:J18" si="1">(C5-E5/H5)*I5</f>
        <v>-4.7499999999999876E-2</v>
      </c>
    </row>
    <row r="6" spans="1:10" x14ac:dyDescent="0.25">
      <c r="A6" s="1" t="s">
        <v>36</v>
      </c>
      <c r="B6" s="1">
        <v>21</v>
      </c>
      <c r="C6" s="7">
        <v>8.02</v>
      </c>
      <c r="D6" s="1">
        <v>79</v>
      </c>
      <c r="E6" s="8">
        <v>7.78</v>
      </c>
      <c r="F6" s="1">
        <v>88.3</v>
      </c>
      <c r="G6" s="1">
        <v>69</v>
      </c>
      <c r="H6" s="9">
        <f t="shared" si="0"/>
        <v>1.1499999999999999</v>
      </c>
      <c r="I6" s="3">
        <v>0.25</v>
      </c>
      <c r="J6" s="4">
        <f t="shared" si="1"/>
        <v>0.31369565217391271</v>
      </c>
    </row>
    <row r="7" spans="1:10" x14ac:dyDescent="0.25">
      <c r="A7" s="15" t="s">
        <v>37</v>
      </c>
      <c r="B7" s="15">
        <v>24</v>
      </c>
      <c r="C7" s="7">
        <v>7.25</v>
      </c>
      <c r="D7" s="15">
        <v>86.6</v>
      </c>
      <c r="E7" s="8">
        <v>6.51</v>
      </c>
      <c r="F7" s="15">
        <v>76.599999999999994</v>
      </c>
      <c r="G7" s="15">
        <v>68</v>
      </c>
      <c r="H7" s="9">
        <f t="shared" si="0"/>
        <v>1.1333333333333333</v>
      </c>
      <c r="I7" s="3">
        <v>0.25</v>
      </c>
      <c r="J7" s="4">
        <f t="shared" si="1"/>
        <v>0.37647058823529411</v>
      </c>
    </row>
    <row r="8" spans="1:10" x14ac:dyDescent="0.25">
      <c r="A8" s="1" t="s">
        <v>38</v>
      </c>
      <c r="B8" s="1">
        <v>24</v>
      </c>
      <c r="C8" s="7">
        <v>8.0500000000000007</v>
      </c>
      <c r="D8" s="1">
        <v>91.8</v>
      </c>
      <c r="E8" s="8">
        <v>7.28</v>
      </c>
      <c r="F8" s="1">
        <v>84.1</v>
      </c>
      <c r="G8" s="1">
        <v>77</v>
      </c>
      <c r="H8" s="9">
        <f t="shared" si="0"/>
        <v>1.2833333333333334</v>
      </c>
      <c r="I8" s="3">
        <v>0.25</v>
      </c>
      <c r="J8" s="4">
        <f t="shared" si="1"/>
        <v>0.59431818181818197</v>
      </c>
    </row>
    <row r="9" spans="1:10" x14ac:dyDescent="0.25">
      <c r="A9" s="1" t="s">
        <v>39</v>
      </c>
      <c r="B9" s="1">
        <v>30</v>
      </c>
      <c r="C9" s="7">
        <v>7.18</v>
      </c>
      <c r="D9" s="1">
        <v>90.7</v>
      </c>
      <c r="E9" s="8">
        <v>6.48</v>
      </c>
      <c r="F9" s="1">
        <v>81.099999999999994</v>
      </c>
      <c r="G9" s="1">
        <v>60</v>
      </c>
      <c r="H9" s="9">
        <f t="shared" si="0"/>
        <v>1</v>
      </c>
      <c r="I9" s="3">
        <v>0.25</v>
      </c>
      <c r="J9" s="4">
        <f t="shared" si="1"/>
        <v>0.17499999999999982</v>
      </c>
    </row>
    <row r="10" spans="1:10" x14ac:dyDescent="0.25">
      <c r="A10" s="1" t="s">
        <v>40</v>
      </c>
      <c r="B10" s="1">
        <v>21</v>
      </c>
      <c r="C10" s="7">
        <v>7.69</v>
      </c>
      <c r="D10" s="1">
        <v>88.3</v>
      </c>
      <c r="E10" s="8">
        <v>7.41</v>
      </c>
      <c r="F10" s="1">
        <v>80.7</v>
      </c>
      <c r="G10" s="1">
        <v>60</v>
      </c>
      <c r="H10" s="9">
        <f t="shared" si="0"/>
        <v>1</v>
      </c>
      <c r="I10" s="3">
        <v>0.25</v>
      </c>
      <c r="J10" s="4">
        <f t="shared" si="1"/>
        <v>7.0000000000000062E-2</v>
      </c>
    </row>
    <row r="11" spans="1:10" x14ac:dyDescent="0.25">
      <c r="A11" s="1" t="s">
        <v>41</v>
      </c>
      <c r="B11" s="1">
        <v>24</v>
      </c>
      <c r="C11" s="7">
        <v>7.66</v>
      </c>
      <c r="D11" s="1">
        <v>91.2</v>
      </c>
      <c r="E11" s="8">
        <v>7</v>
      </c>
      <c r="F11" s="1">
        <v>84</v>
      </c>
      <c r="G11" s="1">
        <v>60</v>
      </c>
      <c r="H11" s="9">
        <f t="shared" si="0"/>
        <v>1</v>
      </c>
      <c r="I11" s="3">
        <v>0.25</v>
      </c>
      <c r="J11" s="4">
        <f t="shared" si="1"/>
        <v>0.16500000000000004</v>
      </c>
    </row>
    <row r="12" spans="1:10" x14ac:dyDescent="0.25">
      <c r="A12" s="1" t="s">
        <v>42</v>
      </c>
      <c r="B12" s="33">
        <v>18</v>
      </c>
      <c r="C12" s="7">
        <v>7.78</v>
      </c>
      <c r="D12" s="1">
        <v>88.8</v>
      </c>
      <c r="E12" s="8">
        <v>7.78</v>
      </c>
      <c r="F12" s="1">
        <v>88.8</v>
      </c>
      <c r="G12" s="1">
        <v>60</v>
      </c>
      <c r="H12" s="26">
        <f t="shared" si="0"/>
        <v>1</v>
      </c>
      <c r="I12" s="3">
        <v>0.25</v>
      </c>
      <c r="J12" s="4">
        <f t="shared" si="1"/>
        <v>0</v>
      </c>
    </row>
    <row r="13" spans="1:10" x14ac:dyDescent="0.25">
      <c r="A13" s="1" t="s">
        <v>43</v>
      </c>
      <c r="B13" s="33">
        <v>30</v>
      </c>
      <c r="C13" s="7">
        <v>6.4</v>
      </c>
      <c r="D13" s="1">
        <v>85.3</v>
      </c>
      <c r="E13" s="8">
        <v>6.17</v>
      </c>
      <c r="F13" s="1">
        <v>74.2</v>
      </c>
      <c r="G13" s="1">
        <v>62</v>
      </c>
      <c r="H13" s="26">
        <f t="shared" si="0"/>
        <v>1.0333333333333334</v>
      </c>
      <c r="I13" s="3">
        <v>0.25</v>
      </c>
      <c r="J13" s="4">
        <f t="shared" si="1"/>
        <v>0.10725806451612918</v>
      </c>
    </row>
    <row r="14" spans="1:10" x14ac:dyDescent="0.25">
      <c r="A14" s="1" t="s">
        <v>44</v>
      </c>
      <c r="B14" s="33">
        <v>30</v>
      </c>
      <c r="C14" s="7">
        <v>7.97</v>
      </c>
      <c r="D14" s="1">
        <v>102</v>
      </c>
      <c r="E14" s="8">
        <v>4.72</v>
      </c>
      <c r="F14" s="1">
        <v>55.6</v>
      </c>
      <c r="G14" s="1">
        <v>60</v>
      </c>
      <c r="H14" s="26">
        <f t="shared" si="0"/>
        <v>1</v>
      </c>
      <c r="I14" s="3">
        <v>0.25</v>
      </c>
      <c r="J14" s="4">
        <f t="shared" si="1"/>
        <v>0.8125</v>
      </c>
    </row>
    <row r="15" spans="1:10" x14ac:dyDescent="0.25">
      <c r="A15" s="1" t="s">
        <v>45</v>
      </c>
      <c r="B15" s="33">
        <v>27</v>
      </c>
      <c r="C15" s="7">
        <v>7.76</v>
      </c>
      <c r="D15" s="1">
        <v>99.2</v>
      </c>
      <c r="E15" s="8">
        <v>7.95</v>
      </c>
      <c r="F15" s="1">
        <v>98.9</v>
      </c>
      <c r="G15" s="1">
        <v>60</v>
      </c>
      <c r="H15" s="26">
        <f t="shared" si="0"/>
        <v>1</v>
      </c>
      <c r="I15" s="3">
        <v>0.25</v>
      </c>
      <c r="J15" s="4">
        <f t="shared" si="1"/>
        <v>-4.7500000000000098E-2</v>
      </c>
    </row>
    <row r="16" spans="1:10" x14ac:dyDescent="0.25">
      <c r="A16" s="1" t="s">
        <v>46</v>
      </c>
      <c r="B16" s="33">
        <v>27</v>
      </c>
      <c r="C16" s="7">
        <v>6.95</v>
      </c>
      <c r="D16" s="1">
        <v>88.3</v>
      </c>
      <c r="E16" s="8">
        <v>6.4</v>
      </c>
      <c r="F16" s="1">
        <v>83.8</v>
      </c>
      <c r="G16" s="1">
        <v>62</v>
      </c>
      <c r="H16" s="26">
        <f t="shared" si="0"/>
        <v>1.0333333333333334</v>
      </c>
      <c r="I16" s="3">
        <v>0.25</v>
      </c>
      <c r="J16" s="4">
        <f t="shared" si="1"/>
        <v>0.18911290322580654</v>
      </c>
    </row>
    <row r="17" spans="1:10" x14ac:dyDescent="0.25">
      <c r="A17" s="1" t="s">
        <v>47</v>
      </c>
      <c r="B17" s="33">
        <v>30</v>
      </c>
      <c r="C17" s="7">
        <v>7.01</v>
      </c>
      <c r="D17" s="1">
        <v>87.7</v>
      </c>
      <c r="E17" s="8">
        <v>6.6</v>
      </c>
      <c r="F17" s="1">
        <v>82.8</v>
      </c>
      <c r="G17" s="1">
        <v>62</v>
      </c>
      <c r="H17" s="26">
        <f t="shared" si="0"/>
        <v>1.0333333333333334</v>
      </c>
      <c r="I17" s="3">
        <v>0.25</v>
      </c>
      <c r="J17" s="4">
        <f t="shared" si="1"/>
        <v>0.15572580645161316</v>
      </c>
    </row>
    <row r="18" spans="1:10" x14ac:dyDescent="0.25">
      <c r="A18" s="1" t="s">
        <v>48</v>
      </c>
      <c r="B18" s="33">
        <v>21</v>
      </c>
      <c r="C18" s="7">
        <v>7.91</v>
      </c>
      <c r="D18" s="1">
        <v>93.1</v>
      </c>
      <c r="E18" s="8">
        <v>7.5</v>
      </c>
      <c r="F18" s="1">
        <v>7.2</v>
      </c>
      <c r="G18" s="1">
        <v>70</v>
      </c>
      <c r="H18" s="26">
        <f t="shared" si="0"/>
        <v>1.1666666666666667</v>
      </c>
      <c r="I18" s="3">
        <v>0.25</v>
      </c>
      <c r="J18" s="4">
        <f t="shared" si="1"/>
        <v>0.37035714285714305</v>
      </c>
    </row>
  </sheetData>
  <sortState xmlns:xlrd2="http://schemas.microsoft.com/office/spreadsheetml/2017/richdata2" ref="A4:M19">
    <sortCondition ref="B4:B19"/>
  </sortState>
  <mergeCells count="8">
    <mergeCell ref="I1:I3"/>
    <mergeCell ref="J1:J2"/>
    <mergeCell ref="A1:A3"/>
    <mergeCell ref="B1:B3"/>
    <mergeCell ref="C1:D2"/>
    <mergeCell ref="E1:F2"/>
    <mergeCell ref="G1:G3"/>
    <mergeCell ref="H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FEEA-CF6B-4708-933D-661A5F4C1F2B}">
  <dimension ref="A1:B90"/>
  <sheetViews>
    <sheetView workbookViewId="0">
      <selection sqref="A1:B90"/>
    </sheetView>
  </sheetViews>
  <sheetFormatPr defaultRowHeight="15" x14ac:dyDescent="0.25"/>
  <sheetData>
    <row r="1" spans="1:2" x14ac:dyDescent="0.25">
      <c r="A1" s="38">
        <f>'RAW DATA'!B4</f>
        <v>15</v>
      </c>
      <c r="B1" s="40">
        <f>'RAW DATA'!M4</f>
        <v>-36.098310291858724</v>
      </c>
    </row>
    <row r="2" spans="1:2" x14ac:dyDescent="0.25">
      <c r="A2" s="38">
        <f>'RAW DATA'!B5</f>
        <v>18</v>
      </c>
      <c r="B2" s="40">
        <f>'RAW DATA'!M5</f>
        <v>41.84704184704178</v>
      </c>
    </row>
    <row r="3" spans="1:2" x14ac:dyDescent="0.25">
      <c r="A3" s="38">
        <f>'RAW DATA'!B6</f>
        <v>21</v>
      </c>
      <c r="B3" s="40">
        <f>'RAW DATA'!M6</f>
        <v>81.987577639751564</v>
      </c>
    </row>
    <row r="4" spans="1:2" x14ac:dyDescent="0.25">
      <c r="A4" s="38">
        <f>'RAW DATA'!B7</f>
        <v>24</v>
      </c>
      <c r="B4" s="40">
        <f>'RAW DATA'!M7</f>
        <v>283.66595621003682</v>
      </c>
    </row>
    <row r="5" spans="1:2" x14ac:dyDescent="0.25">
      <c r="A5" s="38">
        <f>'RAW DATA'!B8</f>
        <v>27</v>
      </c>
      <c r="B5" s="40">
        <f>'RAW DATA'!M8</f>
        <v>37.847222222222221</v>
      </c>
    </row>
    <row r="6" spans="1:2" x14ac:dyDescent="0.25">
      <c r="A6" s="38">
        <f>'RAW DATA'!B9</f>
        <v>30</v>
      </c>
      <c r="B6" s="40">
        <f>'RAW DATA'!M9</f>
        <v>111.69386169386169</v>
      </c>
    </row>
    <row r="7" spans="1:2" x14ac:dyDescent="0.25">
      <c r="A7" s="38">
        <f>'RAW DATA'!B10</f>
        <v>15</v>
      </c>
      <c r="B7" s="40">
        <f>'RAW DATA'!M10</f>
        <v>45.189504373177911</v>
      </c>
    </row>
    <row r="8" spans="1:2" x14ac:dyDescent="0.25">
      <c r="A8" s="38">
        <f>'RAW DATA'!B11</f>
        <v>18</v>
      </c>
      <c r="B8" s="40">
        <f>'RAW DATA'!M11</f>
        <v>130.20833333333334</v>
      </c>
    </row>
    <row r="9" spans="1:2" x14ac:dyDescent="0.25">
      <c r="A9" s="38">
        <f>'RAW DATA'!B12</f>
        <v>21</v>
      </c>
      <c r="B9" s="40">
        <f>'RAW DATA'!M12</f>
        <v>-25.449101796407177</v>
      </c>
    </row>
    <row r="10" spans="1:2" x14ac:dyDescent="0.25">
      <c r="A10" s="38">
        <f>'RAW DATA'!B13</f>
        <v>24</v>
      </c>
      <c r="B10" s="40">
        <f>'RAW DATA'!M13</f>
        <v>58.620689655172384</v>
      </c>
    </row>
    <row r="11" spans="1:2" x14ac:dyDescent="0.25">
      <c r="A11" s="38">
        <f>'RAW DATA'!B14</f>
        <v>27</v>
      </c>
      <c r="B11" s="40">
        <f>'RAW DATA'!M14</f>
        <v>-15.862944162436548</v>
      </c>
    </row>
    <row r="12" spans="1:2" x14ac:dyDescent="0.25">
      <c r="A12" s="38">
        <f>'RAW DATA'!B15</f>
        <v>30</v>
      </c>
      <c r="B12" s="40">
        <f>'RAW DATA'!M15</f>
        <v>21.698113207547209</v>
      </c>
    </row>
    <row r="13" spans="1:2" x14ac:dyDescent="0.25">
      <c r="A13" s="38">
        <f>'RAW DATA'!B16</f>
        <v>15</v>
      </c>
      <c r="B13" s="40">
        <f>'RAW DATA'!M16</f>
        <v>-13.60544217687076</v>
      </c>
    </row>
    <row r="14" spans="1:2" x14ac:dyDescent="0.25">
      <c r="A14" s="38">
        <f>'RAW DATA'!B17</f>
        <v>18</v>
      </c>
      <c r="B14" s="40">
        <f>'RAW DATA'!M17</f>
        <v>98.873239436619784</v>
      </c>
    </row>
    <row r="15" spans="1:2" x14ac:dyDescent="0.25">
      <c r="A15" s="38">
        <f>'RAW DATA'!B18</f>
        <v>21</v>
      </c>
      <c r="B15" s="40">
        <f>'RAW DATA'!M18</f>
        <v>8.0749354005168392</v>
      </c>
    </row>
    <row r="16" spans="1:2" x14ac:dyDescent="0.25">
      <c r="A16" s="38">
        <f>'RAW DATA'!B19</f>
        <v>24</v>
      </c>
      <c r="B16" s="40">
        <f>'RAW DATA'!M19</f>
        <v>53.146853146853196</v>
      </c>
    </row>
    <row r="17" spans="1:2" x14ac:dyDescent="0.25">
      <c r="A17" s="38">
        <f>'RAW DATA'!B20</f>
        <v>27</v>
      </c>
      <c r="B17" s="40">
        <f>'RAW DATA'!M20</f>
        <v>36.321757618710144</v>
      </c>
    </row>
    <row r="18" spans="1:2" x14ac:dyDescent="0.25">
      <c r="A18" s="38">
        <f>'RAW DATA'!B21</f>
        <v>30</v>
      </c>
      <c r="B18" s="40">
        <f>'RAW DATA'!M21</f>
        <v>214.10753880266074</v>
      </c>
    </row>
    <row r="19" spans="1:2" x14ac:dyDescent="0.25">
      <c r="A19" s="38">
        <f>'RAW DATA'!B22</f>
        <v>15</v>
      </c>
      <c r="B19" s="40">
        <f>'RAW DATA'!M22</f>
        <v>39.642375168691018</v>
      </c>
    </row>
    <row r="20" spans="1:2" x14ac:dyDescent="0.25">
      <c r="A20" s="38">
        <f>'RAW DATA'!B23</f>
        <v>18</v>
      </c>
      <c r="B20" s="40">
        <f>'RAW DATA'!M23</f>
        <v>2.0362912348975231</v>
      </c>
    </row>
    <row r="21" spans="1:2" x14ac:dyDescent="0.25">
      <c r="A21" s="38">
        <f>'RAW DATA'!B24</f>
        <v>21</v>
      </c>
      <c r="B21" s="40">
        <f>'RAW DATA'!M24</f>
        <v>27.118644067796591</v>
      </c>
    </row>
    <row r="22" spans="1:2" x14ac:dyDescent="0.25">
      <c r="A22" s="38">
        <f>'RAW DATA'!B25</f>
        <v>24</v>
      </c>
      <c r="B22" s="40">
        <f>'RAW DATA'!M25</f>
        <v>130.43478260869571</v>
      </c>
    </row>
    <row r="23" spans="1:2" x14ac:dyDescent="0.25">
      <c r="A23" s="38">
        <f>'RAW DATA'!B26</f>
        <v>27</v>
      </c>
      <c r="B23" s="40">
        <f>'RAW DATA'!M26</f>
        <v>28.508771929824562</v>
      </c>
    </row>
    <row r="24" spans="1:2" x14ac:dyDescent="0.25">
      <c r="A24" s="38">
        <f>'RAW DATA'!B27</f>
        <v>30</v>
      </c>
      <c r="B24" s="40">
        <f>'RAW DATA'!M27</f>
        <v>50.731477111845173</v>
      </c>
    </row>
    <row r="25" spans="1:2" x14ac:dyDescent="0.25">
      <c r="A25" s="38">
        <f>'RAW DATA'!B28</f>
        <v>15</v>
      </c>
      <c r="B25" s="40">
        <f>'RAW DATA'!M28</f>
        <v>38.643533123028405</v>
      </c>
    </row>
    <row r="26" spans="1:2" x14ac:dyDescent="0.25">
      <c r="A26" s="38">
        <f>'RAW DATA'!B29</f>
        <v>18</v>
      </c>
      <c r="B26" s="40">
        <f>'RAW DATA'!M29</f>
        <v>44.886363636363583</v>
      </c>
    </row>
    <row r="27" spans="1:2" x14ac:dyDescent="0.25">
      <c r="A27" s="38">
        <f>'RAW DATA'!B30</f>
        <v>21</v>
      </c>
      <c r="B27" s="40">
        <f>'RAW DATA'!M30</f>
        <v>36.163522012578611</v>
      </c>
    </row>
    <row r="28" spans="1:2" x14ac:dyDescent="0.25">
      <c r="A28" s="38">
        <f>'RAW DATA'!B31</f>
        <v>24</v>
      </c>
      <c r="B28" s="40">
        <f>'RAW DATA'!M31</f>
        <v>119.04761904761899</v>
      </c>
    </row>
    <row r="29" spans="1:2" x14ac:dyDescent="0.25">
      <c r="A29" s="38">
        <f>'RAW DATA'!B32</f>
        <v>27</v>
      </c>
      <c r="B29" s="40">
        <f>'RAW DATA'!M32</f>
        <v>37.725533078184789</v>
      </c>
    </row>
    <row r="30" spans="1:2" x14ac:dyDescent="0.25">
      <c r="A30" s="38">
        <f>'RAW DATA'!B33</f>
        <v>30</v>
      </c>
      <c r="B30" s="40">
        <f>'RAW DATA'!M33</f>
        <v>135.85434173669464</v>
      </c>
    </row>
    <row r="31" spans="1:2" x14ac:dyDescent="0.25">
      <c r="A31" s="38">
        <f>'RAW DATA'!B34</f>
        <v>15</v>
      </c>
      <c r="B31" s="40">
        <f>'RAW DATA'!M34</f>
        <v>50.189393939394044</v>
      </c>
    </row>
    <row r="32" spans="1:2" x14ac:dyDescent="0.25">
      <c r="A32" s="38">
        <f>'RAW DATA'!B35</f>
        <v>18</v>
      </c>
      <c r="B32" s="40">
        <f>'RAW DATA'!M35</f>
        <v>55.66037735849072</v>
      </c>
    </row>
    <row r="33" spans="1:2" x14ac:dyDescent="0.25">
      <c r="A33" s="38">
        <f>'RAW DATA'!B36</f>
        <v>21</v>
      </c>
      <c r="B33" s="40">
        <f>'RAW DATA'!M36</f>
        <v>38.079470198675565</v>
      </c>
    </row>
    <row r="34" spans="1:2" x14ac:dyDescent="0.25">
      <c r="A34" s="38">
        <f>'RAW DATA'!B37</f>
        <v>24</v>
      </c>
      <c r="B34" s="40">
        <f>'RAW DATA'!M37</f>
        <v>105.38461538461547</v>
      </c>
    </row>
    <row r="35" spans="1:2" x14ac:dyDescent="0.25">
      <c r="A35" s="38">
        <f>'RAW DATA'!B38</f>
        <v>27</v>
      </c>
      <c r="B35" s="40">
        <f>'RAW DATA'!M38</f>
        <v>92.187499999999972</v>
      </c>
    </row>
    <row r="36" spans="1:2" x14ac:dyDescent="0.25">
      <c r="A36" s="38">
        <f>'RAW DATA'!B39</f>
        <v>30</v>
      </c>
      <c r="B36" s="40">
        <f>'RAW DATA'!M39</f>
        <v>105.11363636363633</v>
      </c>
    </row>
    <row r="37" spans="1:2" x14ac:dyDescent="0.25">
      <c r="A37" s="38">
        <f>'RAW DATA'!B40</f>
        <v>15</v>
      </c>
      <c r="B37" s="40">
        <f>'RAW DATA'!M40</f>
        <v>27.931627196333118</v>
      </c>
    </row>
    <row r="38" spans="1:2" x14ac:dyDescent="0.25">
      <c r="A38" s="38">
        <f>'RAW DATA'!B41</f>
        <v>18</v>
      </c>
      <c r="B38" s="40">
        <f>'RAW DATA'!M41</f>
        <v>23.463896883994497</v>
      </c>
    </row>
    <row r="39" spans="1:2" x14ac:dyDescent="0.25">
      <c r="A39" s="38">
        <f>'RAW DATA'!B42</f>
        <v>21</v>
      </c>
      <c r="B39" s="40">
        <f>'RAW DATA'!M42</f>
        <v>40.753838192168352</v>
      </c>
    </row>
    <row r="40" spans="1:2" x14ac:dyDescent="0.25">
      <c r="A40" s="38">
        <f>'RAW DATA'!B43</f>
        <v>24</v>
      </c>
      <c r="B40" s="40">
        <f>'RAW DATA'!M43</f>
        <v>26.409557744707605</v>
      </c>
    </row>
    <row r="41" spans="1:2" x14ac:dyDescent="0.25">
      <c r="A41" s="38">
        <f>'RAW DATA'!B44</f>
        <v>27</v>
      </c>
      <c r="B41" s="40">
        <f>'RAW DATA'!M44</f>
        <v>3.8857866559207812</v>
      </c>
    </row>
    <row r="42" spans="1:2" x14ac:dyDescent="0.25">
      <c r="A42" s="38">
        <f>'RAW DATA'!B45</f>
        <v>30</v>
      </c>
      <c r="B42" s="40">
        <f>'RAW DATA'!M45</f>
        <v>76.504431659150967</v>
      </c>
    </row>
    <row r="43" spans="1:2" x14ac:dyDescent="0.25">
      <c r="A43" s="38">
        <f>'RAW DATA'!B46</f>
        <v>15</v>
      </c>
      <c r="B43" s="40">
        <f>'RAW DATA'!M46</f>
        <v>-4.451038575667627</v>
      </c>
    </row>
    <row r="44" spans="1:2" x14ac:dyDescent="0.25">
      <c r="A44" s="38">
        <f>'RAW DATA'!B47</f>
        <v>18</v>
      </c>
      <c r="B44" s="40">
        <f>'RAW DATA'!M47</f>
        <v>7.0588235294117183</v>
      </c>
    </row>
    <row r="45" spans="1:2" x14ac:dyDescent="0.25">
      <c r="A45" s="38">
        <f>'RAW DATA'!B48</f>
        <v>21</v>
      </c>
      <c r="B45" s="40">
        <f>'RAW DATA'!M48</f>
        <v>-6.979695431472102</v>
      </c>
    </row>
    <row r="46" spans="1:2" x14ac:dyDescent="0.25">
      <c r="A46" s="38">
        <f>'RAW DATA'!B49</f>
        <v>24</v>
      </c>
      <c r="B46" s="40">
        <f>'RAW DATA'!M49</f>
        <v>-22.72727272727273</v>
      </c>
    </row>
    <row r="47" spans="1:2" x14ac:dyDescent="0.25">
      <c r="A47" s="38">
        <f>'RAW DATA'!B50</f>
        <v>27</v>
      </c>
      <c r="B47" s="40">
        <f>'RAW DATA'!M50</f>
        <v>-62.933025404157043</v>
      </c>
    </row>
    <row r="48" spans="1:2" x14ac:dyDescent="0.25">
      <c r="A48" s="38">
        <f>'RAW DATA'!B51</f>
        <v>30</v>
      </c>
      <c r="B48" s="40">
        <f>'RAW DATA'!M51</f>
        <v>-72.687224669603495</v>
      </c>
    </row>
    <row r="49" spans="1:2" x14ac:dyDescent="0.25">
      <c r="A49" s="38">
        <f>'RAW DATA'!B52</f>
        <v>15</v>
      </c>
      <c r="B49" s="40">
        <f>'RAW DATA'!M52</f>
        <v>36.423141891891888</v>
      </c>
    </row>
    <row r="50" spans="1:2" x14ac:dyDescent="0.25">
      <c r="A50" s="38">
        <f>'RAW DATA'!B53</f>
        <v>18</v>
      </c>
      <c r="B50" s="40">
        <f>'RAW DATA'!M53</f>
        <v>122.22022148194836</v>
      </c>
    </row>
    <row r="51" spans="1:2" x14ac:dyDescent="0.25">
      <c r="A51" s="38">
        <f>'RAW DATA'!B54</f>
        <v>21</v>
      </c>
      <c r="B51" s="40">
        <f>'RAW DATA'!M54</f>
        <v>36.464501651810778</v>
      </c>
    </row>
    <row r="52" spans="1:2" x14ac:dyDescent="0.25">
      <c r="A52" s="38">
        <f>'RAW DATA'!B55</f>
        <v>24</v>
      </c>
      <c r="B52" s="40">
        <f>'RAW DATA'!M55</f>
        <v>28.253424657534254</v>
      </c>
    </row>
    <row r="53" spans="1:2" x14ac:dyDescent="0.25">
      <c r="A53" s="38">
        <f>'RAW DATA'!B56</f>
        <v>27</v>
      </c>
      <c r="B53" s="40">
        <f>'RAW DATA'!M56</f>
        <v>164.85800046178721</v>
      </c>
    </row>
    <row r="54" spans="1:2" x14ac:dyDescent="0.25">
      <c r="A54" s="38">
        <f>'RAW DATA'!B57</f>
        <v>30</v>
      </c>
      <c r="B54" s="40">
        <f>'RAW DATA'!M57</f>
        <v>142.81366837666292</v>
      </c>
    </row>
    <row r="55" spans="1:2" x14ac:dyDescent="0.25">
      <c r="A55" s="38">
        <f>'RAW DATA'!B58</f>
        <v>15</v>
      </c>
      <c r="B55" s="40">
        <f>'RAW DATA'!M58</f>
        <v>27.055614318321002</v>
      </c>
    </row>
    <row r="56" spans="1:2" x14ac:dyDescent="0.25">
      <c r="A56" s="38">
        <f>'RAW DATA'!B59</f>
        <v>18</v>
      </c>
      <c r="B56" s="40">
        <f>'RAW DATA'!M59</f>
        <v>46.694801938826657</v>
      </c>
    </row>
    <row r="57" spans="1:2" x14ac:dyDescent="0.25">
      <c r="A57" s="38">
        <f>'RAW DATA'!B60</f>
        <v>21</v>
      </c>
      <c r="B57" s="40">
        <f>'RAW DATA'!M60</f>
        <v>13.750557455031963</v>
      </c>
    </row>
    <row r="58" spans="1:2" x14ac:dyDescent="0.25">
      <c r="A58" s="38">
        <f>'RAW DATA'!B61</f>
        <v>24</v>
      </c>
      <c r="B58" s="40">
        <f>'RAW DATA'!M61</f>
        <v>29.539951573849894</v>
      </c>
    </row>
    <row r="59" spans="1:2" x14ac:dyDescent="0.25">
      <c r="A59" s="38">
        <f>'RAW DATA'!B62</f>
        <v>27</v>
      </c>
      <c r="B59" s="40">
        <f>'RAW DATA'!M62</f>
        <v>170.3608719545704</v>
      </c>
    </row>
    <row r="60" spans="1:2" x14ac:dyDescent="0.25">
      <c r="A60" s="38">
        <f>'RAW DATA'!B63</f>
        <v>30</v>
      </c>
      <c r="B60" s="40">
        <f>'RAW DATA'!M63</f>
        <v>141.06583072100318</v>
      </c>
    </row>
    <row r="61" spans="1:2" x14ac:dyDescent="0.25">
      <c r="A61" s="38">
        <f>'RAW DATA'!B64</f>
        <v>15</v>
      </c>
      <c r="B61" s="40">
        <f>'RAW DATA'!M64</f>
        <v>14.945652173913025</v>
      </c>
    </row>
    <row r="62" spans="1:2" x14ac:dyDescent="0.25">
      <c r="A62" s="38">
        <f>'RAW DATA'!B65</f>
        <v>18</v>
      </c>
      <c r="B62" s="40">
        <f>'RAW DATA'!M65</f>
        <v>20.316027088036137</v>
      </c>
    </row>
    <row r="63" spans="1:2" x14ac:dyDescent="0.25">
      <c r="A63" s="38">
        <f>'RAW DATA'!B66</f>
        <v>21</v>
      </c>
      <c r="B63" s="40">
        <f>'RAW DATA'!M66</f>
        <v>66.506410256410263</v>
      </c>
    </row>
    <row r="64" spans="1:2" x14ac:dyDescent="0.25">
      <c r="A64" s="38">
        <f>'RAW DATA'!B67</f>
        <v>24</v>
      </c>
      <c r="B64" s="40">
        <f>'RAW DATA'!M67</f>
        <v>62.765957446808493</v>
      </c>
    </row>
    <row r="65" spans="1:2" x14ac:dyDescent="0.25">
      <c r="A65" s="38">
        <f>'RAW DATA'!B68</f>
        <v>27</v>
      </c>
      <c r="B65" s="40">
        <f>'RAW DATA'!M68</f>
        <v>23.341523341523331</v>
      </c>
    </row>
    <row r="66" spans="1:2" x14ac:dyDescent="0.25">
      <c r="A66" s="38">
        <f>'RAW DATA'!B69</f>
        <v>30</v>
      </c>
      <c r="B66" s="40">
        <f>'RAW DATA'!M69</f>
        <v>107.37179487179486</v>
      </c>
    </row>
    <row r="67" spans="1:2" x14ac:dyDescent="0.25">
      <c r="A67" s="38">
        <f>'RAW DATA'!B70</f>
        <v>15</v>
      </c>
      <c r="B67" s="40">
        <f>'RAW DATA'!M70</f>
        <v>65.155955620682448</v>
      </c>
    </row>
    <row r="68" spans="1:2" x14ac:dyDescent="0.25">
      <c r="A68" s="38">
        <f>'RAW DATA'!B71</f>
        <v>18</v>
      </c>
      <c r="B68" s="40">
        <f>'RAW DATA'!M71</f>
        <v>29.860650298606505</v>
      </c>
    </row>
    <row r="69" spans="1:2" x14ac:dyDescent="0.25">
      <c r="A69" s="38">
        <f>'RAW DATA'!B72</f>
        <v>21</v>
      </c>
      <c r="B69" s="40">
        <f>'RAW DATA'!M72</f>
        <v>7.6413652572593387</v>
      </c>
    </row>
    <row r="70" spans="1:2" x14ac:dyDescent="0.25">
      <c r="A70" s="38">
        <f>'RAW DATA'!B73</f>
        <v>24</v>
      </c>
      <c r="B70" s="40">
        <f>'RAW DATA'!M73</f>
        <v>87.412587412587428</v>
      </c>
    </row>
    <row r="71" spans="1:2" x14ac:dyDescent="0.25">
      <c r="A71" s="38">
        <f>'RAW DATA'!B74</f>
        <v>27</v>
      </c>
      <c r="B71" s="40">
        <f>'RAW DATA'!M74</f>
        <v>17.253278122843334</v>
      </c>
    </row>
    <row r="72" spans="1:2" x14ac:dyDescent="0.25">
      <c r="A72" s="38">
        <f>'RAW DATA'!B75</f>
        <v>30</v>
      </c>
      <c r="B72" s="40">
        <f>'RAW DATA'!M75</f>
        <v>136.56335352095957</v>
      </c>
    </row>
    <row r="73" spans="1:2" x14ac:dyDescent="0.25">
      <c r="A73" s="38">
        <f>'RAW DATA'!B76</f>
        <v>15</v>
      </c>
      <c r="B73" s="40">
        <f>'RAW DATA'!M76</f>
        <v>48.144876325088333</v>
      </c>
    </row>
    <row r="74" spans="1:2" x14ac:dyDescent="0.25">
      <c r="A74" s="38">
        <f>'RAW DATA'!B77</f>
        <v>18</v>
      </c>
      <c r="B74" s="40">
        <f>'RAW DATA'!M77</f>
        <v>56.19266055045874</v>
      </c>
    </row>
    <row r="75" spans="1:2" x14ac:dyDescent="0.25">
      <c r="A75" s="38">
        <f>'RAW DATA'!B78</f>
        <v>21</v>
      </c>
      <c r="B75" s="40">
        <f>'RAW DATA'!M78</f>
        <v>51.160337552742597</v>
      </c>
    </row>
    <row r="76" spans="1:2" x14ac:dyDescent="0.25">
      <c r="A76" s="38">
        <f>'RAW DATA'!B79</f>
        <v>24</v>
      </c>
      <c r="B76" s="40">
        <f>'RAW DATA'!M79</f>
        <v>119.66824644549766</v>
      </c>
    </row>
    <row r="77" spans="1:2" x14ac:dyDescent="0.25">
      <c r="A77" s="38">
        <f>'RAW DATA'!B80</f>
        <v>27</v>
      </c>
      <c r="B77" s="40">
        <f>'RAW DATA'!M80</f>
        <v>47.56637168141593</v>
      </c>
    </row>
    <row r="78" spans="1:2" x14ac:dyDescent="0.25">
      <c r="A78" s="38">
        <f>'RAW DATA'!B81</f>
        <v>30</v>
      </c>
      <c r="B78" s="40">
        <f>'RAW DATA'!M81</f>
        <v>224.44751381215471</v>
      </c>
    </row>
    <row r="79" spans="1:2" x14ac:dyDescent="0.25">
      <c r="A79" s="38">
        <f>'RAW DATA'!B82</f>
        <v>15</v>
      </c>
      <c r="B79" s="40">
        <f>'RAW DATA'!M82</f>
        <v>10.698390961999355</v>
      </c>
    </row>
    <row r="80" spans="1:2" x14ac:dyDescent="0.25">
      <c r="A80" s="38">
        <f>'RAW DATA'!B83</f>
        <v>18</v>
      </c>
      <c r="B80" s="40">
        <f>'RAW DATA'!M83</f>
        <v>76.923076923076891</v>
      </c>
    </row>
    <row r="81" spans="1:2" x14ac:dyDescent="0.25">
      <c r="A81" s="38">
        <f>'RAW DATA'!B84</f>
        <v>21</v>
      </c>
      <c r="B81" s="40">
        <f>'RAW DATA'!M84</f>
        <v>102.85964400350163</v>
      </c>
    </row>
    <row r="82" spans="1:2" x14ac:dyDescent="0.25">
      <c r="A82" s="38">
        <f>'RAW DATA'!B85</f>
        <v>24</v>
      </c>
      <c r="B82" s="40">
        <f>'RAW DATA'!M85</f>
        <v>127.29026036644173</v>
      </c>
    </row>
    <row r="83" spans="1:2" x14ac:dyDescent="0.25">
      <c r="A83" s="38">
        <f>'RAW DATA'!B86</f>
        <v>27</v>
      </c>
      <c r="B83" s="40">
        <f>'RAW DATA'!M86</f>
        <v>100.9689590121763</v>
      </c>
    </row>
    <row r="84" spans="1:2" x14ac:dyDescent="0.25">
      <c r="A84" s="38">
        <f>'RAW DATA'!B87</f>
        <v>30</v>
      </c>
      <c r="B84" s="40">
        <f>'RAW DATA'!M87</f>
        <v>155.9682308253079</v>
      </c>
    </row>
    <row r="85" spans="1:2" x14ac:dyDescent="0.25">
      <c r="A85" s="38">
        <f>'RAW DATA'!B88</f>
        <v>15</v>
      </c>
      <c r="B85" s="40">
        <f>'RAW DATA'!M88</f>
        <v>32.151952461799652</v>
      </c>
    </row>
    <row r="86" spans="1:2" x14ac:dyDescent="0.25">
      <c r="A86" s="38">
        <f>'RAW DATA'!B89</f>
        <v>18</v>
      </c>
      <c r="B86" s="40">
        <f>'RAW DATA'!M89</f>
        <v>27.705627705627652</v>
      </c>
    </row>
    <row r="87" spans="1:2" x14ac:dyDescent="0.25">
      <c r="A87" s="38">
        <f>'RAW DATA'!B90</f>
        <v>21</v>
      </c>
      <c r="B87" s="40">
        <f>'RAW DATA'!M90</f>
        <v>63.496629952326167</v>
      </c>
    </row>
    <row r="88" spans="1:2" x14ac:dyDescent="0.25">
      <c r="A88" s="38">
        <f>'RAW DATA'!B91</f>
        <v>24</v>
      </c>
      <c r="B88" s="40">
        <f>'RAW DATA'!M91</f>
        <v>104.9337260677467</v>
      </c>
    </row>
    <row r="89" spans="1:2" x14ac:dyDescent="0.25">
      <c r="A89" s="38">
        <f>'RAW DATA'!B92</f>
        <v>27</v>
      </c>
      <c r="B89" s="40">
        <f>'RAW DATA'!M92</f>
        <v>61.012812690665022</v>
      </c>
    </row>
    <row r="90" spans="1:2" x14ac:dyDescent="0.25">
      <c r="A90" s="38">
        <f>'RAW DATA'!B93</f>
        <v>30</v>
      </c>
      <c r="B90" s="40">
        <f>'RAW DATA'!M93</f>
        <v>170.45454545454547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157dbb-e8bd-40dc-8d00-3f08c234ac47}" enabled="0" method="" siteId="{72157dbb-e8bd-40dc-8d00-3f08c234ac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R</vt:lpstr>
      <vt:lpstr>RAW DATA</vt:lpstr>
      <vt:lpstr>controls</vt:lpstr>
      <vt:lpstr>Data for 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Vera Weisbecker</cp:lastModifiedBy>
  <cp:revision/>
  <dcterms:created xsi:type="dcterms:W3CDTF">2022-07-15T03:34:41Z</dcterms:created>
  <dcterms:modified xsi:type="dcterms:W3CDTF">2025-10-22T00:47:40Z</dcterms:modified>
  <cp:category/>
  <cp:contentStatus/>
</cp:coreProperties>
</file>