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inders-my.sharepoint.com/personal/amos0024_flinders_edu_au/Documents/2. 2024/BIOL3712 Integrative Physiology/2024/Pracs/Salinity_data_processing/"/>
    </mc:Choice>
  </mc:AlternateContent>
  <xr:revisionPtr revIDLastSave="61" documentId="8_{D6E3C595-E153-460F-82B3-97B406BB518D}" xr6:coauthVersionLast="47" xr6:coauthVersionMax="47" xr10:uidLastSave="{6ADCE1E0-C9DF-40BD-B3EF-DDBEBC34E624}"/>
  <bookViews>
    <workbookView xWindow="-120" yWindow="-120" windowWidth="29040" windowHeight="17640" xr2:uid="{84CA1D4D-D59E-44D9-AAFA-9FE6A8B2F08F}"/>
  </bookViews>
  <sheets>
    <sheet name="data collection" sheetId="1" r:id="rId1"/>
    <sheet name="means for ratios" sheetId="3" r:id="rId2"/>
    <sheet name="list coding" sheetId="2" r:id="rId3"/>
  </sheets>
  <definedNames>
    <definedName name="_xlnm._FilterDatabase" localSheetId="0" hidden="1">'data collection'!$A$1:$U$193</definedName>
    <definedName name="group_name">'list coding'!$B$2:$B$10</definedName>
    <definedName name="group_names">'list coding'!$B$2:$B$7</definedName>
    <definedName name="salt_conc">'list coding'!$C$2:$C$7</definedName>
    <definedName name="species">'list coding'!$A$2:$A$3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T7" i="1" s="1"/>
  <c r="S7" i="1"/>
  <c r="P8" i="1"/>
  <c r="Q8" i="1"/>
  <c r="R8" i="1"/>
  <c r="S8" i="1"/>
  <c r="T8" i="1"/>
  <c r="P9" i="1"/>
  <c r="Q9" i="1"/>
  <c r="R9" i="1"/>
  <c r="T9" i="1" s="1"/>
  <c r="S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T12" i="1" s="1"/>
  <c r="S12" i="1"/>
  <c r="P13" i="1"/>
  <c r="Q13" i="1"/>
  <c r="R13" i="1"/>
  <c r="S13" i="1"/>
  <c r="T13" i="1"/>
  <c r="P14" i="1"/>
  <c r="Q14" i="1"/>
  <c r="R14" i="1"/>
  <c r="T14" i="1" s="1"/>
  <c r="S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T19" i="1" s="1"/>
  <c r="S19" i="1"/>
  <c r="P20" i="1"/>
  <c r="Q20" i="1"/>
  <c r="R20" i="1"/>
  <c r="S20" i="1"/>
  <c r="T20" i="1"/>
  <c r="P21" i="1"/>
  <c r="Q21" i="1"/>
  <c r="R21" i="1"/>
  <c r="T21" i="1" s="1"/>
  <c r="S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T24" i="1" s="1"/>
  <c r="S24" i="1"/>
  <c r="P25" i="1"/>
  <c r="Q25" i="1"/>
  <c r="R25" i="1"/>
  <c r="S25" i="1"/>
  <c r="T25" i="1"/>
  <c r="P26" i="1"/>
  <c r="Q26" i="1"/>
  <c r="R26" i="1"/>
  <c r="T26" i="1" s="1"/>
  <c r="S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T31" i="1" s="1"/>
  <c r="S31" i="1"/>
  <c r="P32" i="1"/>
  <c r="Q32" i="1"/>
  <c r="R32" i="1"/>
  <c r="S32" i="1"/>
  <c r="T32" i="1"/>
  <c r="P33" i="1"/>
  <c r="Q33" i="1"/>
  <c r="R33" i="1"/>
  <c r="T33" i="1" s="1"/>
  <c r="S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T36" i="1" s="1"/>
  <c r="S36" i="1"/>
  <c r="P37" i="1"/>
  <c r="Q37" i="1"/>
  <c r="R37" i="1"/>
  <c r="S37" i="1"/>
  <c r="T37" i="1"/>
  <c r="P38" i="1"/>
  <c r="Q38" i="1"/>
  <c r="R38" i="1"/>
  <c r="T38" i="1" s="1"/>
  <c r="S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T43" i="1" s="1"/>
  <c r="S43" i="1"/>
  <c r="P44" i="1"/>
  <c r="Q44" i="1"/>
  <c r="R44" i="1"/>
  <c r="S44" i="1"/>
  <c r="T44" i="1"/>
  <c r="P45" i="1"/>
  <c r="Q45" i="1"/>
  <c r="R45" i="1"/>
  <c r="T45" i="1" s="1"/>
  <c r="S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T48" i="1" s="1"/>
  <c r="S48" i="1"/>
  <c r="P49" i="1"/>
  <c r="Q49" i="1"/>
  <c r="R49" i="1"/>
  <c r="S49" i="1"/>
  <c r="T49" i="1"/>
  <c r="P50" i="1"/>
  <c r="Q50" i="1"/>
  <c r="R50" i="1"/>
  <c r="T50" i="1" s="1"/>
  <c r="S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T55" i="1" s="1"/>
  <c r="S55" i="1"/>
  <c r="P56" i="1"/>
  <c r="Q56" i="1"/>
  <c r="R56" i="1"/>
  <c r="S56" i="1"/>
  <c r="T56" i="1"/>
  <c r="P57" i="1"/>
  <c r="Q57" i="1"/>
  <c r="R57" i="1"/>
  <c r="T57" i="1" s="1"/>
  <c r="S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T60" i="1" s="1"/>
  <c r="S60" i="1"/>
  <c r="P61" i="1"/>
  <c r="Q61" i="1"/>
  <c r="R61" i="1"/>
  <c r="S61" i="1"/>
  <c r="T61" i="1"/>
  <c r="P62" i="1"/>
  <c r="Q62" i="1"/>
  <c r="R62" i="1"/>
  <c r="T62" i="1" s="1"/>
  <c r="S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T67" i="1" s="1"/>
  <c r="S67" i="1"/>
  <c r="P68" i="1"/>
  <c r="Q68" i="1"/>
  <c r="R68" i="1"/>
  <c r="S68" i="1"/>
  <c r="T68" i="1"/>
  <c r="P69" i="1"/>
  <c r="Q69" i="1"/>
  <c r="R69" i="1"/>
  <c r="T69" i="1" s="1"/>
  <c r="S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T72" i="1" s="1"/>
  <c r="S72" i="1"/>
  <c r="P73" i="1"/>
  <c r="Q73" i="1"/>
  <c r="R73" i="1"/>
  <c r="S73" i="1"/>
  <c r="T73" i="1"/>
  <c r="P74" i="1"/>
  <c r="Q74" i="1"/>
  <c r="R74" i="1"/>
  <c r="T74" i="1" s="1"/>
  <c r="S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T79" i="1" s="1"/>
  <c r="S79" i="1"/>
  <c r="P80" i="1"/>
  <c r="Q80" i="1"/>
  <c r="R80" i="1"/>
  <c r="S80" i="1"/>
  <c r="T80" i="1"/>
  <c r="P81" i="1"/>
  <c r="Q81" i="1"/>
  <c r="R81" i="1"/>
  <c r="T81" i="1" s="1"/>
  <c r="S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T84" i="1" s="1"/>
  <c r="S84" i="1"/>
  <c r="P85" i="1"/>
  <c r="Q85" i="1"/>
  <c r="R85" i="1"/>
  <c r="S85" i="1"/>
  <c r="T85" i="1"/>
  <c r="P86" i="1"/>
  <c r="Q86" i="1"/>
  <c r="R86" i="1"/>
  <c r="T86" i="1" s="1"/>
  <c r="S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T91" i="1" s="1"/>
  <c r="S91" i="1"/>
  <c r="P92" i="1"/>
  <c r="Q92" i="1"/>
  <c r="R92" i="1"/>
  <c r="S92" i="1"/>
  <c r="T92" i="1"/>
  <c r="P93" i="1"/>
  <c r="Q93" i="1"/>
  <c r="R93" i="1"/>
  <c r="T93" i="1" s="1"/>
  <c r="S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T96" i="1" s="1"/>
  <c r="S96" i="1"/>
  <c r="P97" i="1"/>
  <c r="Q97" i="1"/>
  <c r="R97" i="1"/>
  <c r="S97" i="1"/>
  <c r="T97" i="1"/>
  <c r="P98" i="1"/>
  <c r="Q98" i="1"/>
  <c r="R98" i="1"/>
  <c r="T98" i="1" s="1"/>
  <c r="S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T103" i="1" s="1"/>
  <c r="S103" i="1"/>
  <c r="P104" i="1"/>
  <c r="Q104" i="1"/>
  <c r="R104" i="1"/>
  <c r="S104" i="1"/>
  <c r="T104" i="1"/>
  <c r="P105" i="1"/>
  <c r="Q105" i="1"/>
  <c r="R105" i="1"/>
  <c r="T105" i="1" s="1"/>
  <c r="S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T108" i="1" s="1"/>
  <c r="S108" i="1"/>
  <c r="P109" i="1"/>
  <c r="Q109" i="1"/>
  <c r="R109" i="1"/>
  <c r="S109" i="1"/>
  <c r="T109" i="1"/>
  <c r="P110" i="1"/>
  <c r="Q110" i="1"/>
  <c r="R110" i="1"/>
  <c r="T110" i="1" s="1"/>
  <c r="S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 s="1"/>
  <c r="P116" i="1"/>
  <c r="Q116" i="1"/>
  <c r="R116" i="1"/>
  <c r="S116" i="1"/>
  <c r="T116" i="1"/>
  <c r="P117" i="1"/>
  <c r="Q117" i="1"/>
  <c r="R117" i="1"/>
  <c r="T117" i="1" s="1"/>
  <c r="S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T120" i="1" s="1"/>
  <c r="S120" i="1"/>
  <c r="P121" i="1"/>
  <c r="Q121" i="1"/>
  <c r="R121" i="1"/>
  <c r="S121" i="1"/>
  <c r="T121" i="1"/>
  <c r="P122" i="1"/>
  <c r="Q122" i="1"/>
  <c r="R122" i="1"/>
  <c r="T122" i="1" s="1"/>
  <c r="S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 s="1"/>
  <c r="P128" i="1"/>
  <c r="Q128" i="1"/>
  <c r="R128" i="1"/>
  <c r="S128" i="1"/>
  <c r="T128" i="1"/>
  <c r="P129" i="1"/>
  <c r="Q129" i="1"/>
  <c r="R129" i="1"/>
  <c r="T129" i="1" s="1"/>
  <c r="S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T132" i="1" s="1"/>
  <c r="S132" i="1"/>
  <c r="P133" i="1"/>
  <c r="Q133" i="1"/>
  <c r="R133" i="1"/>
  <c r="S133" i="1"/>
  <c r="T133" i="1"/>
  <c r="P134" i="1"/>
  <c r="Q134" i="1"/>
  <c r="R134" i="1"/>
  <c r="T134" i="1" s="1"/>
  <c r="S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 s="1"/>
  <c r="P140" i="1"/>
  <c r="Q140" i="1"/>
  <c r="R140" i="1"/>
  <c r="S140" i="1"/>
  <c r="T140" i="1"/>
  <c r="P141" i="1"/>
  <c r="Q141" i="1"/>
  <c r="R141" i="1"/>
  <c r="T141" i="1" s="1"/>
  <c r="S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T144" i="1" s="1"/>
  <c r="S144" i="1"/>
  <c r="P145" i="1"/>
  <c r="Q145" i="1"/>
  <c r="R145" i="1"/>
  <c r="S145" i="1"/>
  <c r="T145" i="1"/>
  <c r="P146" i="1"/>
  <c r="Q146" i="1"/>
  <c r="R146" i="1"/>
  <c r="T146" i="1" s="1"/>
  <c r="S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T151" i="1" s="1"/>
  <c r="S151" i="1"/>
  <c r="P152" i="1"/>
  <c r="Q152" i="1"/>
  <c r="R152" i="1"/>
  <c r="S152" i="1"/>
  <c r="T152" i="1"/>
  <c r="P153" i="1"/>
  <c r="Q153" i="1"/>
  <c r="R153" i="1"/>
  <c r="T153" i="1" s="1"/>
  <c r="S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T156" i="1" s="1"/>
  <c r="S156" i="1"/>
  <c r="P157" i="1"/>
  <c r="Q157" i="1"/>
  <c r="R157" i="1"/>
  <c r="S157" i="1"/>
  <c r="T157" i="1"/>
  <c r="P158" i="1"/>
  <c r="Q158" i="1"/>
  <c r="R158" i="1"/>
  <c r="T158" i="1" s="1"/>
  <c r="S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T163" i="1" s="1"/>
  <c r="S163" i="1"/>
  <c r="P164" i="1"/>
  <c r="Q164" i="1"/>
  <c r="R164" i="1"/>
  <c r="S164" i="1"/>
  <c r="T164" i="1"/>
  <c r="P165" i="1"/>
  <c r="Q165" i="1"/>
  <c r="R165" i="1"/>
  <c r="T165" i="1" s="1"/>
  <c r="S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T168" i="1" s="1"/>
  <c r="S168" i="1"/>
  <c r="P169" i="1"/>
  <c r="Q169" i="1"/>
  <c r="R169" i="1"/>
  <c r="S169" i="1"/>
  <c r="T169" i="1"/>
  <c r="P170" i="1"/>
  <c r="Q170" i="1"/>
  <c r="R170" i="1"/>
  <c r="T170" i="1" s="1"/>
  <c r="S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 s="1"/>
  <c r="P176" i="1"/>
  <c r="Q176" i="1"/>
  <c r="R176" i="1"/>
  <c r="S176" i="1"/>
  <c r="T176" i="1"/>
  <c r="P177" i="1"/>
  <c r="Q177" i="1"/>
  <c r="R177" i="1"/>
  <c r="T177" i="1" s="1"/>
  <c r="S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T180" i="1" s="1"/>
  <c r="S180" i="1"/>
  <c r="P181" i="1"/>
  <c r="Q181" i="1"/>
  <c r="R181" i="1"/>
  <c r="S181" i="1"/>
  <c r="T181" i="1"/>
  <c r="P182" i="1"/>
  <c r="Q182" i="1"/>
  <c r="R182" i="1"/>
  <c r="T182" i="1" s="1"/>
  <c r="S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T187" i="1" s="1"/>
  <c r="S187" i="1"/>
  <c r="P188" i="1"/>
  <c r="Q188" i="1"/>
  <c r="R188" i="1"/>
  <c r="S188" i="1"/>
  <c r="T188" i="1"/>
  <c r="P189" i="1"/>
  <c r="Q189" i="1"/>
  <c r="R189" i="1"/>
  <c r="T189" i="1" s="1"/>
  <c r="S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T192" i="1" s="1"/>
  <c r="S192" i="1"/>
  <c r="P193" i="1"/>
  <c r="Q193" i="1"/>
  <c r="R193" i="1"/>
  <c r="S193" i="1"/>
  <c r="T193" i="1"/>
  <c r="S2" i="1"/>
  <c r="R2" i="1"/>
  <c r="T2" i="1" s="1"/>
  <c r="Q2" i="1"/>
  <c r="P2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9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N193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2" i="1"/>
  <c r="M193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98" i="1"/>
  <c r="M9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2" i="1"/>
  <c r="M19" i="3"/>
  <c r="N19" i="3"/>
  <c r="O19" i="3"/>
  <c r="Q19" i="3" s="1"/>
  <c r="Q35" i="3" s="1"/>
  <c r="P19" i="3"/>
  <c r="M20" i="3"/>
  <c r="N20" i="3"/>
  <c r="O20" i="3"/>
  <c r="P20" i="3"/>
  <c r="Q20" i="3"/>
  <c r="E35" i="3"/>
  <c r="F35" i="3"/>
  <c r="G35" i="3"/>
  <c r="H35" i="3"/>
  <c r="I35" i="3"/>
  <c r="J35" i="3"/>
  <c r="K35" i="3"/>
  <c r="L35" i="3"/>
  <c r="M35" i="3"/>
  <c r="N35" i="3"/>
  <c r="O35" i="3"/>
  <c r="P35" i="3"/>
  <c r="D35" i="3"/>
  <c r="I19" i="3"/>
  <c r="F19" i="3"/>
  <c r="E18" i="3"/>
  <c r="F18" i="3"/>
  <c r="G18" i="3"/>
  <c r="H18" i="3"/>
  <c r="I18" i="3"/>
  <c r="J18" i="3"/>
  <c r="K18" i="3"/>
  <c r="L18" i="3"/>
  <c r="P18" i="3"/>
  <c r="D18" i="3"/>
  <c r="M21" i="3"/>
  <c r="N21" i="3"/>
  <c r="O21" i="3"/>
  <c r="P21" i="3"/>
  <c r="M22" i="3"/>
  <c r="N22" i="3"/>
  <c r="O22" i="3"/>
  <c r="P22" i="3"/>
  <c r="Q22" i="3" s="1"/>
  <c r="M23" i="3"/>
  <c r="N23" i="3"/>
  <c r="O23" i="3"/>
  <c r="P23" i="3"/>
  <c r="Q23" i="3"/>
  <c r="M24" i="3"/>
  <c r="N24" i="3"/>
  <c r="O24" i="3"/>
  <c r="Q24" i="3" s="1"/>
  <c r="P24" i="3"/>
  <c r="M25" i="3"/>
  <c r="N25" i="3"/>
  <c r="O25" i="3"/>
  <c r="P25" i="3"/>
  <c r="M26" i="3"/>
  <c r="N26" i="3"/>
  <c r="O26" i="3"/>
  <c r="P26" i="3"/>
  <c r="Q26" i="3"/>
  <c r="M27" i="3"/>
  <c r="N27" i="3"/>
  <c r="O27" i="3"/>
  <c r="P27" i="3"/>
  <c r="Q27" i="3" s="1"/>
  <c r="M28" i="3"/>
  <c r="N28" i="3"/>
  <c r="O28" i="3"/>
  <c r="P28" i="3"/>
  <c r="M29" i="3"/>
  <c r="N29" i="3"/>
  <c r="O29" i="3"/>
  <c r="Q29" i="3" s="1"/>
  <c r="P29" i="3"/>
  <c r="M30" i="3"/>
  <c r="N30" i="3"/>
  <c r="O30" i="3"/>
  <c r="P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Q33" i="3" s="1"/>
  <c r="P33" i="3"/>
  <c r="M34" i="3"/>
  <c r="N34" i="3"/>
  <c r="O34" i="3"/>
  <c r="P34" i="3"/>
  <c r="Q34" i="3"/>
  <c r="M3" i="3"/>
  <c r="N3" i="3"/>
  <c r="O3" i="3"/>
  <c r="P3" i="3"/>
  <c r="Q3" i="3"/>
  <c r="M4" i="3"/>
  <c r="N4" i="3"/>
  <c r="O4" i="3"/>
  <c r="P4" i="3"/>
  <c r="Q4" i="3"/>
  <c r="M5" i="3"/>
  <c r="M18" i="3" s="1"/>
  <c r="N5" i="3"/>
  <c r="N18" i="3" s="1"/>
  <c r="O5" i="3"/>
  <c r="Q5" i="3" s="1"/>
  <c r="P5" i="3"/>
  <c r="M6" i="3"/>
  <c r="N6" i="3"/>
  <c r="O6" i="3"/>
  <c r="Q6" i="3" s="1"/>
  <c r="P6" i="3"/>
  <c r="M7" i="3"/>
  <c r="N7" i="3"/>
  <c r="O7" i="3"/>
  <c r="P7" i="3"/>
  <c r="M8" i="3"/>
  <c r="N8" i="3"/>
  <c r="O8" i="3"/>
  <c r="P8" i="3"/>
  <c r="Q8" i="3" s="1"/>
  <c r="M9" i="3"/>
  <c r="N9" i="3"/>
  <c r="O9" i="3"/>
  <c r="P9" i="3"/>
  <c r="Q9" i="3"/>
  <c r="M10" i="3"/>
  <c r="N10" i="3"/>
  <c r="O10" i="3"/>
  <c r="Q10" i="3" s="1"/>
  <c r="P10" i="3"/>
  <c r="M11" i="3"/>
  <c r="N11" i="3"/>
  <c r="O11" i="3"/>
  <c r="P11" i="3"/>
  <c r="Q11" i="3"/>
  <c r="M12" i="3"/>
  <c r="N12" i="3"/>
  <c r="O12" i="3"/>
  <c r="P12" i="3"/>
  <c r="M13" i="3"/>
  <c r="N13" i="3"/>
  <c r="O13" i="3"/>
  <c r="P13" i="3"/>
  <c r="Q13" i="3"/>
  <c r="M14" i="3"/>
  <c r="N14" i="3"/>
  <c r="O14" i="3"/>
  <c r="Q14" i="3" s="1"/>
  <c r="P14" i="3"/>
  <c r="M15" i="3"/>
  <c r="N15" i="3"/>
  <c r="O15" i="3"/>
  <c r="Q15" i="3" s="1"/>
  <c r="P15" i="3"/>
  <c r="M16" i="3"/>
  <c r="N16" i="3"/>
  <c r="O16" i="3"/>
  <c r="P16" i="3"/>
  <c r="Q16" i="3"/>
  <c r="M17" i="3"/>
  <c r="N17" i="3"/>
  <c r="O17" i="3"/>
  <c r="P17" i="3"/>
  <c r="P2" i="3"/>
  <c r="O2" i="3"/>
  <c r="Q2" i="3" s="1"/>
  <c r="N2" i="3"/>
  <c r="M2" i="3"/>
  <c r="O18" i="3" l="1"/>
  <c r="Q12" i="3"/>
  <c r="Q28" i="3"/>
  <c r="Q21" i="3"/>
  <c r="Q25" i="3"/>
  <c r="Q30" i="3"/>
  <c r="Q7" i="3"/>
  <c r="Q18" i="3" s="1"/>
  <c r="Q17" i="3"/>
  <c r="I99" i="1" l="1"/>
  <c r="I100" i="1"/>
  <c r="I101" i="1"/>
  <c r="I102" i="1"/>
  <c r="I103" i="1"/>
  <c r="I2" i="1"/>
  <c r="I3" i="1"/>
  <c r="I4" i="1"/>
  <c r="I5" i="1"/>
  <c r="I6" i="1"/>
  <c r="I7" i="1"/>
  <c r="I104" i="1"/>
  <c r="I105" i="1"/>
  <c r="I106" i="1"/>
  <c r="I107" i="1"/>
  <c r="I108" i="1"/>
  <c r="I109" i="1"/>
  <c r="I8" i="1"/>
  <c r="I9" i="1"/>
  <c r="I10" i="1"/>
  <c r="I11" i="1"/>
  <c r="I12" i="1"/>
  <c r="I13" i="1"/>
  <c r="I110" i="1"/>
  <c r="I111" i="1"/>
  <c r="I112" i="1"/>
  <c r="I113" i="1"/>
  <c r="I114" i="1"/>
  <c r="I115" i="1"/>
  <c r="I14" i="1"/>
  <c r="I15" i="1"/>
  <c r="I16" i="1"/>
  <c r="I17" i="1"/>
  <c r="I18" i="1"/>
  <c r="I19" i="1"/>
  <c r="I116" i="1"/>
  <c r="I117" i="1"/>
  <c r="I118" i="1"/>
  <c r="I119" i="1"/>
  <c r="I120" i="1"/>
  <c r="I121" i="1"/>
  <c r="I20" i="1"/>
  <c r="I21" i="1"/>
  <c r="I22" i="1"/>
  <c r="I23" i="1"/>
  <c r="I24" i="1"/>
  <c r="I25" i="1"/>
  <c r="I122" i="1"/>
  <c r="I123" i="1"/>
  <c r="I124" i="1"/>
  <c r="I125" i="1"/>
  <c r="I126" i="1"/>
  <c r="I127" i="1"/>
  <c r="I26" i="1"/>
  <c r="I27" i="1"/>
  <c r="I28" i="1"/>
  <c r="I29" i="1"/>
  <c r="I30" i="1"/>
  <c r="I31" i="1"/>
  <c r="I128" i="1"/>
  <c r="I129" i="1"/>
  <c r="I130" i="1"/>
  <c r="I131" i="1"/>
  <c r="I132" i="1"/>
  <c r="I133" i="1"/>
  <c r="I32" i="1"/>
  <c r="I33" i="1"/>
  <c r="I34" i="1"/>
  <c r="I35" i="1"/>
  <c r="I36" i="1"/>
  <c r="I37" i="1"/>
  <c r="I134" i="1"/>
  <c r="I135" i="1"/>
  <c r="I136" i="1"/>
  <c r="I137" i="1"/>
  <c r="I138" i="1"/>
  <c r="I139" i="1"/>
  <c r="I38" i="1"/>
  <c r="I39" i="1"/>
  <c r="I40" i="1"/>
  <c r="I41" i="1"/>
  <c r="I42" i="1"/>
  <c r="I43" i="1"/>
  <c r="I44" i="1"/>
  <c r="I45" i="1"/>
  <c r="I46" i="1"/>
  <c r="I47" i="1"/>
  <c r="I48" i="1"/>
  <c r="I4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50" i="1"/>
  <c r="I51" i="1"/>
  <c r="I52" i="1"/>
  <c r="I53" i="1"/>
  <c r="I54" i="1"/>
  <c r="I55" i="1"/>
  <c r="I152" i="1"/>
  <c r="I153" i="1"/>
  <c r="I154" i="1"/>
  <c r="I155" i="1"/>
  <c r="I156" i="1"/>
  <c r="I157" i="1"/>
  <c r="I56" i="1"/>
  <c r="I57" i="1"/>
  <c r="I58" i="1"/>
  <c r="I59" i="1"/>
  <c r="I60" i="1"/>
  <c r="I61" i="1"/>
  <c r="I158" i="1"/>
  <c r="I159" i="1"/>
  <c r="I160" i="1"/>
  <c r="I161" i="1"/>
  <c r="I162" i="1"/>
  <c r="I163" i="1"/>
  <c r="I62" i="1"/>
  <c r="I63" i="1"/>
  <c r="I64" i="1"/>
  <c r="I65" i="1"/>
  <c r="I66" i="1"/>
  <c r="I67" i="1"/>
  <c r="I68" i="1"/>
  <c r="I69" i="1"/>
  <c r="I70" i="1"/>
  <c r="I71" i="1"/>
  <c r="I72" i="1"/>
  <c r="I7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74" i="1"/>
  <c r="I75" i="1"/>
  <c r="I76" i="1"/>
  <c r="I77" i="1"/>
  <c r="I78" i="1"/>
  <c r="I79" i="1"/>
  <c r="I80" i="1"/>
  <c r="I81" i="1"/>
  <c r="I82" i="1"/>
  <c r="I83" i="1"/>
  <c r="I176" i="1"/>
  <c r="I177" i="1"/>
  <c r="I178" i="1"/>
  <c r="I179" i="1"/>
  <c r="I180" i="1"/>
  <c r="I181" i="1"/>
  <c r="I84" i="1"/>
  <c r="I85" i="1"/>
  <c r="I86" i="1"/>
  <c r="I87" i="1"/>
  <c r="I88" i="1"/>
  <c r="I89" i="1"/>
  <c r="I182" i="1"/>
  <c r="I183" i="1"/>
  <c r="I184" i="1"/>
  <c r="I185" i="1"/>
  <c r="I186" i="1"/>
  <c r="I187" i="1"/>
  <c r="I90" i="1"/>
  <c r="I91" i="1"/>
  <c r="I188" i="1"/>
  <c r="I189" i="1"/>
  <c r="I190" i="1"/>
  <c r="I191" i="1"/>
  <c r="I192" i="1"/>
  <c r="I193" i="1"/>
  <c r="I92" i="1"/>
  <c r="I93" i="1"/>
  <c r="I94" i="1"/>
  <c r="I95" i="1"/>
  <c r="I96" i="1"/>
  <c r="I97" i="1"/>
  <c r="I98" i="1"/>
  <c r="F76" i="1"/>
  <c r="F77" i="1"/>
  <c r="F78" i="1"/>
  <c r="F79" i="1"/>
  <c r="F99" i="1"/>
  <c r="F100" i="1"/>
  <c r="F101" i="1"/>
  <c r="F102" i="1"/>
  <c r="F103" i="1"/>
  <c r="F2" i="1"/>
  <c r="F3" i="1"/>
  <c r="F4" i="1"/>
  <c r="F5" i="1"/>
  <c r="F6" i="1"/>
  <c r="F7" i="1"/>
  <c r="F104" i="1"/>
  <c r="F105" i="1"/>
  <c r="F106" i="1"/>
  <c r="F107" i="1"/>
  <c r="F108" i="1"/>
  <c r="F109" i="1"/>
  <c r="F8" i="1"/>
  <c r="F9" i="1"/>
  <c r="F10" i="1"/>
  <c r="F11" i="1"/>
  <c r="F12" i="1"/>
  <c r="F13" i="1"/>
  <c r="F110" i="1"/>
  <c r="F111" i="1"/>
  <c r="F112" i="1"/>
  <c r="F113" i="1"/>
  <c r="F114" i="1"/>
  <c r="F115" i="1"/>
  <c r="F14" i="1"/>
  <c r="F15" i="1"/>
  <c r="F16" i="1"/>
  <c r="F17" i="1"/>
  <c r="F18" i="1"/>
  <c r="F19" i="1"/>
  <c r="F116" i="1"/>
  <c r="F117" i="1"/>
  <c r="F118" i="1"/>
  <c r="F119" i="1"/>
  <c r="F120" i="1"/>
  <c r="F121" i="1"/>
  <c r="F20" i="1"/>
  <c r="F21" i="1"/>
  <c r="F22" i="1"/>
  <c r="F23" i="1"/>
  <c r="F24" i="1"/>
  <c r="F25" i="1"/>
  <c r="F122" i="1"/>
  <c r="F123" i="1"/>
  <c r="F124" i="1"/>
  <c r="F125" i="1"/>
  <c r="F126" i="1"/>
  <c r="F127" i="1"/>
  <c r="F26" i="1"/>
  <c r="F27" i="1"/>
  <c r="F28" i="1"/>
  <c r="F29" i="1"/>
  <c r="F30" i="1"/>
  <c r="F31" i="1"/>
  <c r="F128" i="1"/>
  <c r="F129" i="1"/>
  <c r="F130" i="1"/>
  <c r="F131" i="1"/>
  <c r="F132" i="1"/>
  <c r="F133" i="1"/>
  <c r="F32" i="1"/>
  <c r="F33" i="1"/>
  <c r="F34" i="1"/>
  <c r="F35" i="1"/>
  <c r="F36" i="1"/>
  <c r="F37" i="1"/>
  <c r="F134" i="1"/>
  <c r="F135" i="1"/>
  <c r="F136" i="1"/>
  <c r="F137" i="1"/>
  <c r="F138" i="1"/>
  <c r="F139" i="1"/>
  <c r="F38" i="1"/>
  <c r="F39" i="1"/>
  <c r="F40" i="1"/>
  <c r="F41" i="1"/>
  <c r="F42" i="1"/>
  <c r="F43" i="1"/>
  <c r="F44" i="1"/>
  <c r="F45" i="1"/>
  <c r="F46" i="1"/>
  <c r="F47" i="1"/>
  <c r="F48" i="1"/>
  <c r="F4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50" i="1"/>
  <c r="F51" i="1"/>
  <c r="F52" i="1"/>
  <c r="F53" i="1"/>
  <c r="F54" i="1"/>
  <c r="F55" i="1"/>
  <c r="F152" i="1"/>
  <c r="F153" i="1"/>
  <c r="F154" i="1"/>
  <c r="F155" i="1"/>
  <c r="F156" i="1"/>
  <c r="F157" i="1"/>
  <c r="F56" i="1"/>
  <c r="F57" i="1"/>
  <c r="F58" i="1"/>
  <c r="F59" i="1"/>
  <c r="F60" i="1"/>
  <c r="F61" i="1"/>
  <c r="F158" i="1"/>
  <c r="F159" i="1"/>
  <c r="F160" i="1"/>
  <c r="F161" i="1"/>
  <c r="F162" i="1"/>
  <c r="F163" i="1"/>
  <c r="F62" i="1"/>
  <c r="F63" i="1"/>
  <c r="F64" i="1"/>
  <c r="F65" i="1"/>
  <c r="F66" i="1"/>
  <c r="F67" i="1"/>
  <c r="F68" i="1"/>
  <c r="F69" i="1"/>
  <c r="F70" i="1"/>
  <c r="F71" i="1"/>
  <c r="F72" i="1"/>
  <c r="F7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74" i="1"/>
  <c r="F75" i="1"/>
  <c r="F80" i="1"/>
  <c r="F81" i="1"/>
  <c r="F82" i="1"/>
  <c r="F83" i="1"/>
  <c r="F176" i="1"/>
  <c r="F177" i="1"/>
  <c r="F178" i="1"/>
  <c r="F179" i="1"/>
  <c r="F180" i="1"/>
  <c r="F181" i="1"/>
  <c r="F84" i="1"/>
  <c r="F85" i="1"/>
  <c r="F86" i="1"/>
  <c r="F87" i="1"/>
  <c r="F88" i="1"/>
  <c r="F89" i="1"/>
  <c r="F182" i="1"/>
  <c r="F183" i="1"/>
  <c r="F184" i="1"/>
  <c r="F185" i="1"/>
  <c r="F186" i="1"/>
  <c r="F187" i="1"/>
  <c r="F90" i="1"/>
  <c r="F91" i="1"/>
  <c r="F188" i="1"/>
  <c r="F189" i="1"/>
  <c r="F190" i="1"/>
  <c r="F191" i="1"/>
  <c r="F192" i="1"/>
  <c r="F193" i="1"/>
  <c r="F92" i="1"/>
  <c r="F93" i="1"/>
  <c r="F94" i="1"/>
  <c r="F95" i="1"/>
  <c r="F96" i="1"/>
  <c r="F97" i="1"/>
  <c r="F98" i="1"/>
  <c r="I137" i="3"/>
  <c r="F137" i="3"/>
  <c r="I136" i="3"/>
  <c r="F136" i="3"/>
  <c r="I135" i="3"/>
  <c r="F135" i="3"/>
  <c r="I134" i="3"/>
  <c r="F134" i="3"/>
  <c r="I133" i="3"/>
  <c r="F133" i="3"/>
  <c r="I132" i="3"/>
  <c r="F132" i="3"/>
  <c r="I131" i="3"/>
  <c r="F131" i="3"/>
  <c r="I130" i="3"/>
  <c r="F130" i="3"/>
  <c r="I129" i="3"/>
  <c r="F129" i="3"/>
  <c r="I128" i="3"/>
  <c r="F128" i="3"/>
  <c r="I127" i="3"/>
  <c r="F127" i="3"/>
  <c r="I126" i="3"/>
  <c r="F126" i="3"/>
  <c r="I125" i="3"/>
  <c r="F125" i="3"/>
  <c r="I124" i="3"/>
  <c r="F124" i="3"/>
  <c r="I123" i="3"/>
  <c r="F123" i="3"/>
</calcChain>
</file>

<file path=xl/sharedStrings.xml><?xml version="1.0" encoding="utf-8"?>
<sst xmlns="http://schemas.openxmlformats.org/spreadsheetml/2006/main" count="506" uniqueCount="45">
  <si>
    <t>species</t>
  </si>
  <si>
    <t>group name</t>
  </si>
  <si>
    <t>salt conc</t>
  </si>
  <si>
    <t>shoot fw</t>
  </si>
  <si>
    <t>root fw</t>
  </si>
  <si>
    <t>total fw</t>
  </si>
  <si>
    <t>shoot dw</t>
  </si>
  <si>
    <t>root dw</t>
  </si>
  <si>
    <t>total dw</t>
  </si>
  <si>
    <t>shoot height</t>
  </si>
  <si>
    <t>root length</t>
  </si>
  <si>
    <t>leaf no</t>
  </si>
  <si>
    <t>shoot height ratio to control mean</t>
  </si>
  <si>
    <t>root length ratio to control mean</t>
  </si>
  <si>
    <t>leaf no ratio to control mean</t>
  </si>
  <si>
    <t>fw shoot root ratio</t>
  </si>
  <si>
    <t>dw shoot root ratio</t>
  </si>
  <si>
    <t>shoot moisture</t>
  </si>
  <si>
    <t>root moisture</t>
  </si>
  <si>
    <t>total moisture</t>
  </si>
  <si>
    <t>wheat</t>
  </si>
  <si>
    <t>IsReTeHaGr</t>
  </si>
  <si>
    <t>barley</t>
  </si>
  <si>
    <t>hooly doolys</t>
  </si>
  <si>
    <t>salty dogs</t>
  </si>
  <si>
    <t>the dcc</t>
  </si>
  <si>
    <t>dazed and confused</t>
  </si>
  <si>
    <t>dory</t>
  </si>
  <si>
    <t>LAMP SKAB</t>
  </si>
  <si>
    <t>Barley</t>
  </si>
  <si>
    <t>saltbush</t>
  </si>
  <si>
    <t>Saltbush</t>
  </si>
  <si>
    <t>Wheat</t>
  </si>
  <si>
    <t>salty succulents</t>
  </si>
  <si>
    <t>a pair of three leaf clovers</t>
  </si>
  <si>
    <t>salty shrubs</t>
  </si>
  <si>
    <t>salty seadogs</t>
  </si>
  <si>
    <t>real ironman (not fake)</t>
  </si>
  <si>
    <t>hobbits</t>
  </si>
  <si>
    <t>Snakes on a plant</t>
  </si>
  <si>
    <t>no mans land</t>
  </si>
  <si>
    <t>group_names</t>
  </si>
  <si>
    <t>salt_conc</t>
  </si>
  <si>
    <t>lamp skab</t>
  </si>
  <si>
    <t>snakes on 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</si>
</sst>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5D7FB"/>
        <bgColor indexed="64"/>
      </patternFill>
    </fill>
    <fill>
      <patternFill patternType="solid">
        <fgColor rgb="FFF5D7FB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4" borderId="8" xfId="0" applyFill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0" fontId="1" fillId="0" borderId="0" xfId="0" applyFont="1"/>
    <xf numFmtId="164" fontId="1" fillId="2" borderId="14" xfId="0" applyNumberFormat="1" applyFont="1" applyFill="1" applyBorder="1" applyAlignment="1">
      <alignment horizontal="center" vertical="center" wrapText="1"/>
    </xf>
    <xf numFmtId="164" fontId="1" fillId="3" borderId="16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4" borderId="14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/>
    <xf numFmtId="164" fontId="0" fillId="3" borderId="10" xfId="0" applyNumberFormat="1" applyFill="1" applyBorder="1"/>
    <xf numFmtId="164" fontId="0" fillId="3" borderId="8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4" borderId="8" xfId="0" applyNumberFormat="1" applyFill="1" applyBorder="1"/>
    <xf numFmtId="164" fontId="0" fillId="2" borderId="1" xfId="0" applyNumberFormat="1" applyFill="1" applyBorder="1"/>
    <xf numFmtId="164" fontId="0" fillId="3" borderId="6" xfId="0" applyNumberFormat="1" applyFill="1" applyBorder="1"/>
    <xf numFmtId="165" fontId="0" fillId="5" borderId="1" xfId="0" applyNumberFormat="1" applyFill="1" applyBorder="1"/>
    <xf numFmtId="1" fontId="1" fillId="5" borderId="17" xfId="0" applyNumberFormat="1" applyFont="1" applyFill="1" applyBorder="1" applyAlignment="1">
      <alignment horizontal="center" vertical="center" wrapText="1"/>
    </xf>
    <xf numFmtId="1" fontId="0" fillId="5" borderId="11" xfId="0" applyNumberFormat="1" applyFill="1" applyBorder="1"/>
    <xf numFmtId="1" fontId="0" fillId="5" borderId="2" xfId="0" applyNumberFormat="1" applyFill="1" applyBorder="1"/>
    <xf numFmtId="1" fontId="0" fillId="5" borderId="1" xfId="0" applyNumberFormat="1" applyFill="1" applyBorder="1"/>
    <xf numFmtId="165" fontId="1" fillId="5" borderId="14" xfId="0" applyNumberFormat="1" applyFont="1" applyFill="1" applyBorder="1" applyAlignment="1">
      <alignment horizontal="center" vertical="center" wrapText="1"/>
    </xf>
    <xf numFmtId="165" fontId="0" fillId="5" borderId="8" xfId="0" applyNumberFormat="1" applyFill="1" applyBorder="1"/>
    <xf numFmtId="165" fontId="1" fillId="6" borderId="18" xfId="0" applyNumberFormat="1" applyFont="1" applyFill="1" applyBorder="1" applyAlignment="1">
      <alignment horizontal="center" vertical="center" wrapText="1"/>
    </xf>
    <xf numFmtId="164" fontId="1" fillId="6" borderId="15" xfId="0" applyNumberFormat="1" applyFont="1" applyFill="1" applyBorder="1" applyAlignment="1">
      <alignment horizontal="center" vertical="center" wrapText="1"/>
    </xf>
    <xf numFmtId="165" fontId="0" fillId="6" borderId="12" xfId="0" applyNumberFormat="1" applyFill="1" applyBorder="1"/>
    <xf numFmtId="164" fontId="0" fillId="6" borderId="9" xfId="0" applyNumberFormat="1" applyFill="1" applyBorder="1"/>
    <xf numFmtId="164" fontId="0" fillId="6" borderId="4" xfId="0" applyNumberFormat="1" applyFill="1" applyBorder="1"/>
    <xf numFmtId="165" fontId="0" fillId="6" borderId="5" xfId="0" applyNumberFormat="1" applyFill="1" applyBorder="1"/>
    <xf numFmtId="165" fontId="1" fillId="6" borderId="15" xfId="0" applyNumberFormat="1" applyFont="1" applyFill="1" applyBorder="1" applyAlignment="1">
      <alignment horizontal="center" vertical="center" wrapText="1"/>
    </xf>
    <xf numFmtId="165" fontId="0" fillId="6" borderId="9" xfId="0" applyNumberFormat="1" applyFill="1" applyBorder="1"/>
    <xf numFmtId="165" fontId="0" fillId="6" borderId="4" xfId="0" applyNumberFormat="1" applyFill="1" applyBorder="1"/>
    <xf numFmtId="165" fontId="1" fillId="6" borderId="13" xfId="0" applyNumberFormat="1" applyFont="1" applyFill="1" applyBorder="1" applyAlignment="1">
      <alignment horizontal="center" vertical="center" wrapText="1"/>
    </xf>
    <xf numFmtId="165" fontId="0" fillId="6" borderId="7" xfId="0" applyNumberFormat="1" applyFill="1" applyBorder="1"/>
    <xf numFmtId="165" fontId="0" fillId="6" borderId="3" xfId="0" applyNumberFormat="1" applyFill="1" applyBorder="1"/>
    <xf numFmtId="164" fontId="1" fillId="4" borderId="16" xfId="0" applyNumberFormat="1" applyFont="1" applyFill="1" applyBorder="1" applyAlignment="1">
      <alignment horizontal="center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164" fontId="0" fillId="4" borderId="10" xfId="0" applyNumberFormat="1" applyFill="1" applyBorder="1"/>
    <xf numFmtId="164" fontId="0" fillId="4" borderId="9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164" fontId="1" fillId="6" borderId="13" xfId="0" applyNumberFormat="1" applyFont="1" applyFill="1" applyBorder="1" applyAlignment="1">
      <alignment horizontal="center" vertical="center" wrapText="1"/>
    </xf>
    <xf numFmtId="164" fontId="0" fillId="6" borderId="7" xfId="0" applyNumberFormat="1" applyFill="1" applyBorder="1"/>
    <xf numFmtId="164" fontId="0" fillId="6" borderId="3" xfId="0" applyNumberFormat="1" applyFill="1" applyBorder="1"/>
    <xf numFmtId="164" fontId="1" fillId="7" borderId="13" xfId="0" applyNumberFormat="1" applyFont="1" applyFill="1" applyBorder="1" applyAlignment="1">
      <alignment horizontal="center" vertical="center" wrapText="1"/>
    </xf>
    <xf numFmtId="164" fontId="1" fillId="7" borderId="14" xfId="0" applyNumberFormat="1" applyFont="1" applyFill="1" applyBorder="1" applyAlignment="1">
      <alignment horizontal="center" vertical="center" wrapText="1"/>
    </xf>
    <xf numFmtId="165" fontId="1" fillId="7" borderId="15" xfId="0" applyNumberFormat="1" applyFont="1" applyFill="1" applyBorder="1" applyAlignment="1">
      <alignment horizontal="center" vertical="center" wrapText="1"/>
    </xf>
    <xf numFmtId="164" fontId="0" fillId="7" borderId="7" xfId="0" applyNumberFormat="1" applyFill="1" applyBorder="1"/>
    <xf numFmtId="165" fontId="0" fillId="7" borderId="9" xfId="0" applyNumberFormat="1" applyFill="1" applyBorder="1"/>
    <xf numFmtId="164" fontId="0" fillId="7" borderId="3" xfId="0" applyNumberFormat="1" applyFill="1" applyBorder="1"/>
    <xf numFmtId="165" fontId="0" fillId="7" borderId="4" xfId="0" applyNumberFormat="1" applyFill="1" applyBorder="1"/>
    <xf numFmtId="0" fontId="0" fillId="7" borderId="3" xfId="0" applyFill="1" applyBorder="1"/>
    <xf numFmtId="0" fontId="0" fillId="7" borderId="1" xfId="0" applyFill="1" applyBorder="1"/>
    <xf numFmtId="0" fontId="3" fillId="8" borderId="8" xfId="0" applyFont="1" applyFill="1" applyBorder="1"/>
    <xf numFmtId="0" fontId="4" fillId="8" borderId="8" xfId="0" applyFont="1" applyFill="1" applyBorder="1"/>
    <xf numFmtId="164" fontId="1" fillId="3" borderId="6" xfId="0" applyNumberFormat="1" applyFont="1" applyFill="1" applyBorder="1"/>
    <xf numFmtId="0" fontId="2" fillId="7" borderId="3" xfId="0" applyFont="1" applyFill="1" applyBorder="1"/>
    <xf numFmtId="164" fontId="0" fillId="7" borderId="0" xfId="0" applyNumberFormat="1" applyFill="1"/>
    <xf numFmtId="0" fontId="0" fillId="7" borderId="8" xfId="0" applyFill="1" applyBorder="1"/>
    <xf numFmtId="0" fontId="3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6765-0D1B-49EB-A8EB-B45CBAFD5924}">
  <dimension ref="A1:T193"/>
  <sheetViews>
    <sheetView tabSelected="1" workbookViewId="0">
      <pane ySplit="1" topLeftCell="A11" activePane="bottomLeft" state="frozen"/>
      <selection activeCell="F1" sqref="F1"/>
      <selection pane="bottomLeft" activeCell="P27" sqref="P27"/>
    </sheetView>
  </sheetViews>
  <sheetFormatPr defaultRowHeight="15" customHeight="1" x14ac:dyDescent="0.25"/>
  <cols>
    <col min="1" max="1" width="11" style="79" bestFit="1" customWidth="1"/>
    <col min="2" max="2" width="15" style="80" bestFit="1" customWidth="1"/>
    <col min="3" max="3" width="10.28515625" style="78" customWidth="1"/>
    <col min="4" max="4" width="9.85546875" style="5" customWidth="1"/>
    <col min="5" max="5" width="8.85546875" style="6" customWidth="1"/>
    <col min="6" max="6" width="9.28515625" style="6" customWidth="1"/>
    <col min="7" max="7" width="9" style="3" customWidth="1"/>
    <col min="8" max="8" width="8.5703125" style="3" customWidth="1"/>
    <col min="9" max="9" width="8.85546875" style="3" customWidth="1"/>
    <col min="10" max="10" width="10" style="44" customWidth="1"/>
    <col min="11" max="11" width="9.5703125" style="44" customWidth="1"/>
    <col min="12" max="12" width="7.42578125" style="47" customWidth="1"/>
    <col min="13" max="13" width="12.5703125" style="62" customWidth="1"/>
    <col min="14" max="14" width="11.5703125" style="59" customWidth="1"/>
    <col min="15" max="15" width="13" style="56" customWidth="1"/>
    <col min="16" max="16" width="8.5703125" style="71" customWidth="1"/>
    <col min="17" max="17" width="9.140625" style="55" customWidth="1"/>
    <col min="18" max="18" width="8.42578125" style="68" customWidth="1"/>
    <col min="19" max="19" width="8" style="40" customWidth="1"/>
    <col min="20" max="20" width="8.42578125" style="67" customWidth="1"/>
    <col min="16384" max="16384" width="9.140625" bestFit="1" customWidth="1"/>
  </cols>
  <sheetData>
    <row r="1" spans="1:20" s="1" customFormat="1" ht="60" x14ac:dyDescent="0.25">
      <c r="A1" s="72" t="s">
        <v>0</v>
      </c>
      <c r="B1" s="73" t="s">
        <v>1</v>
      </c>
      <c r="C1" s="74" t="s">
        <v>2</v>
      </c>
      <c r="D1" s="33" t="s">
        <v>3</v>
      </c>
      <c r="E1" s="34" t="s">
        <v>4</v>
      </c>
      <c r="F1" s="34" t="s">
        <v>5</v>
      </c>
      <c r="G1" s="32" t="s">
        <v>6</v>
      </c>
      <c r="H1" s="32" t="s">
        <v>7</v>
      </c>
      <c r="I1" s="32" t="s">
        <v>8</v>
      </c>
      <c r="J1" s="49" t="s">
        <v>9</v>
      </c>
      <c r="K1" s="49" t="s">
        <v>10</v>
      </c>
      <c r="L1" s="45" t="s">
        <v>11</v>
      </c>
      <c r="M1" s="60" t="s">
        <v>12</v>
      </c>
      <c r="N1" s="57" t="s">
        <v>13</v>
      </c>
      <c r="O1" s="51" t="s">
        <v>14</v>
      </c>
      <c r="P1" s="69" t="s">
        <v>15</v>
      </c>
      <c r="Q1" s="52" t="s">
        <v>16</v>
      </c>
      <c r="R1" s="63" t="s">
        <v>17</v>
      </c>
      <c r="S1" s="35" t="s">
        <v>18</v>
      </c>
      <c r="T1" s="64" t="s">
        <v>19</v>
      </c>
    </row>
    <row r="2" spans="1:20" x14ac:dyDescent="0.25">
      <c r="A2" s="75" t="s">
        <v>22</v>
      </c>
      <c r="B2" s="81" t="s">
        <v>21</v>
      </c>
      <c r="C2" s="76">
        <v>0</v>
      </c>
      <c r="D2" s="37">
        <v>0.41199999999999998</v>
      </c>
      <c r="E2" s="38">
        <v>0.57750000000000001</v>
      </c>
      <c r="F2" s="39">
        <f t="shared" ref="F2:F33" si="0">SUM(D2:E2)</f>
        <v>0.98950000000000005</v>
      </c>
      <c r="G2" s="42">
        <v>5.2999999999999999E-2</v>
      </c>
      <c r="H2" s="36">
        <v>6.5000000000000002E-2</v>
      </c>
      <c r="I2" s="36">
        <f t="shared" ref="I2:I33" si="1">SUM(G2:H2)</f>
        <v>0.11799999999999999</v>
      </c>
      <c r="J2" s="50">
        <v>19.5</v>
      </c>
      <c r="K2" s="50">
        <v>24</v>
      </c>
      <c r="L2" s="46">
        <v>3</v>
      </c>
      <c r="M2" s="61">
        <f>J2/'means for ratios'!$J$18</f>
        <v>0.77786088257292441</v>
      </c>
      <c r="N2" s="58">
        <f>K2/'means for ratios'!$K$18</f>
        <v>1.1848195001542734</v>
      </c>
      <c r="O2" s="53">
        <f>L2/'means for ratios'!$L$18</f>
        <v>0.62337662337662336</v>
      </c>
      <c r="P2" s="70">
        <f t="shared" ref="P2" si="2">D2/E2</f>
        <v>0.7134199134199134</v>
      </c>
      <c r="Q2" s="54">
        <f t="shared" ref="Q2" si="3">G2/H2</f>
        <v>0.81538461538461537</v>
      </c>
      <c r="R2" s="65">
        <f t="shared" ref="R2:S2" si="4">D2-G2</f>
        <v>0.35899999999999999</v>
      </c>
      <c r="S2" s="41">
        <f t="shared" si="4"/>
        <v>0.51249999999999996</v>
      </c>
      <c r="T2" s="66">
        <f t="shared" ref="T2" si="5">SUM(R2:S2)</f>
        <v>0.87149999999999994</v>
      </c>
    </row>
    <row r="3" spans="1:20" x14ac:dyDescent="0.25">
      <c r="A3" s="75" t="s">
        <v>22</v>
      </c>
      <c r="B3" s="81" t="s">
        <v>21</v>
      </c>
      <c r="C3" s="78">
        <v>1.5</v>
      </c>
      <c r="D3" s="43">
        <v>0.26850000000000002</v>
      </c>
      <c r="E3" s="39">
        <v>0.45810000000000001</v>
      </c>
      <c r="F3" s="39">
        <f t="shared" si="0"/>
        <v>0.72660000000000002</v>
      </c>
      <c r="G3" s="42">
        <v>0.05</v>
      </c>
      <c r="H3" s="42">
        <v>5.0999999999999997E-2</v>
      </c>
      <c r="I3" s="36">
        <f t="shared" si="1"/>
        <v>0.10100000000000001</v>
      </c>
      <c r="J3" s="44">
        <v>22.5</v>
      </c>
      <c r="K3" s="44">
        <v>16.3</v>
      </c>
      <c r="L3" s="47">
        <v>4</v>
      </c>
      <c r="M3" s="61">
        <f>J3/'means for ratios'!$J$18</f>
        <v>0.89753178758414354</v>
      </c>
      <c r="N3" s="58">
        <f>K3/'means for ratios'!$K$18</f>
        <v>0.80468991052144412</v>
      </c>
      <c r="O3" s="53">
        <f>L3/'means for ratios'!$L$18</f>
        <v>0.83116883116883122</v>
      </c>
      <c r="P3" s="70">
        <f t="shared" ref="P3:P66" si="6">D3/E3</f>
        <v>0.58611656843483961</v>
      </c>
      <c r="Q3" s="54">
        <f t="shared" ref="Q3:Q66" si="7">G3/H3</f>
        <v>0.98039215686274517</v>
      </c>
      <c r="R3" s="65">
        <f t="shared" ref="R3:R66" si="8">D3-G3</f>
        <v>0.21850000000000003</v>
      </c>
      <c r="S3" s="41">
        <f t="shared" ref="S3:S66" si="9">E3-H3</f>
        <v>0.40710000000000002</v>
      </c>
      <c r="T3" s="66">
        <f t="shared" ref="T3:T66" si="10">SUM(R3:S3)</f>
        <v>0.62560000000000004</v>
      </c>
    </row>
    <row r="4" spans="1:20" x14ac:dyDescent="0.25">
      <c r="A4" s="75" t="s">
        <v>22</v>
      </c>
      <c r="B4" s="81" t="s">
        <v>21</v>
      </c>
      <c r="C4" s="78">
        <v>2.5</v>
      </c>
      <c r="D4" s="43">
        <v>0.38159999999999999</v>
      </c>
      <c r="E4" s="39">
        <v>0.21529999999999999</v>
      </c>
      <c r="F4" s="39">
        <f t="shared" si="0"/>
        <v>0.59689999999999999</v>
      </c>
      <c r="G4" s="42">
        <v>7.2999999999999995E-2</v>
      </c>
      <c r="H4" s="42">
        <v>4.8000000000000001E-2</v>
      </c>
      <c r="I4" s="36">
        <f t="shared" si="1"/>
        <v>0.121</v>
      </c>
      <c r="J4" s="44">
        <v>18.5</v>
      </c>
      <c r="K4" s="44">
        <v>16.7</v>
      </c>
      <c r="L4" s="47">
        <v>4</v>
      </c>
      <c r="M4" s="61">
        <f>J4/'means for ratios'!$J$18</f>
        <v>0.73797058090251799</v>
      </c>
      <c r="N4" s="58">
        <f>K4/'means for ratios'!$K$18</f>
        <v>0.82443690219068189</v>
      </c>
      <c r="O4" s="53">
        <f>L4/'means for ratios'!$L$18</f>
        <v>0.83116883116883122</v>
      </c>
      <c r="P4" s="70">
        <f t="shared" si="6"/>
        <v>1.7724105898745937</v>
      </c>
      <c r="Q4" s="54">
        <f t="shared" si="7"/>
        <v>1.5208333333333333</v>
      </c>
      <c r="R4" s="65">
        <f t="shared" si="8"/>
        <v>0.30859999999999999</v>
      </c>
      <c r="S4" s="41">
        <f t="shared" si="9"/>
        <v>0.1673</v>
      </c>
      <c r="T4" s="66">
        <f t="shared" si="10"/>
        <v>0.47589999999999999</v>
      </c>
    </row>
    <row r="5" spans="1:20" x14ac:dyDescent="0.25">
      <c r="A5" s="75" t="s">
        <v>22</v>
      </c>
      <c r="B5" s="81" t="s">
        <v>21</v>
      </c>
      <c r="C5" s="78">
        <v>5</v>
      </c>
      <c r="D5" s="43">
        <v>0.3206</v>
      </c>
      <c r="E5" s="39">
        <v>0.85089999999999999</v>
      </c>
      <c r="F5" s="39">
        <f t="shared" si="0"/>
        <v>1.1715</v>
      </c>
      <c r="G5" s="42">
        <v>6.0999999999999999E-2</v>
      </c>
      <c r="H5" s="42">
        <v>0.06</v>
      </c>
      <c r="I5" s="36">
        <f t="shared" si="1"/>
        <v>0.121</v>
      </c>
      <c r="J5" s="44">
        <v>18.8</v>
      </c>
      <c r="K5" s="44">
        <v>10.7</v>
      </c>
      <c r="L5" s="47">
        <v>4</v>
      </c>
      <c r="M5" s="61">
        <f>J5/'means for ratios'!$J$18</f>
        <v>0.74993767140363998</v>
      </c>
      <c r="N5" s="58">
        <f>K5/'means for ratios'!$K$18</f>
        <v>0.52823202715211359</v>
      </c>
      <c r="O5" s="53">
        <f>L5/'means for ratios'!$L$18</f>
        <v>0.83116883116883122</v>
      </c>
      <c r="P5" s="70">
        <f t="shared" si="6"/>
        <v>0.37677752967446232</v>
      </c>
      <c r="Q5" s="54">
        <f t="shared" si="7"/>
        <v>1.0166666666666666</v>
      </c>
      <c r="R5" s="65">
        <f t="shared" si="8"/>
        <v>0.2596</v>
      </c>
      <c r="S5" s="41">
        <f t="shared" si="9"/>
        <v>0.79089999999999994</v>
      </c>
      <c r="T5" s="66">
        <f t="shared" si="10"/>
        <v>1.0505</v>
      </c>
    </row>
    <row r="6" spans="1:20" x14ac:dyDescent="0.25">
      <c r="A6" s="75" t="s">
        <v>22</v>
      </c>
      <c r="B6" s="81" t="s">
        <v>21</v>
      </c>
      <c r="C6" s="78">
        <v>10</v>
      </c>
      <c r="D6" s="43">
        <v>0.33329999999999999</v>
      </c>
      <c r="E6" s="39">
        <v>0.43459999999999999</v>
      </c>
      <c r="F6" s="39">
        <f t="shared" si="0"/>
        <v>0.76790000000000003</v>
      </c>
      <c r="G6" s="42">
        <v>6.8000000000000005E-2</v>
      </c>
      <c r="H6" s="42">
        <v>3.5999999999999997E-2</v>
      </c>
      <c r="I6" s="36">
        <f t="shared" si="1"/>
        <v>0.10400000000000001</v>
      </c>
      <c r="J6" s="44">
        <v>20</v>
      </c>
      <c r="K6" s="44">
        <v>12</v>
      </c>
      <c r="L6" s="47">
        <v>3</v>
      </c>
      <c r="M6" s="61">
        <f>J6/'means for ratios'!$J$18</f>
        <v>0.79780603340812761</v>
      </c>
      <c r="N6" s="58">
        <f>K6/'means for ratios'!$K$18</f>
        <v>0.5924097500771367</v>
      </c>
      <c r="O6" s="53">
        <f>L6/'means for ratios'!$L$18</f>
        <v>0.62337662337662336</v>
      </c>
      <c r="P6" s="70">
        <f t="shared" si="6"/>
        <v>0.76691210308329494</v>
      </c>
      <c r="Q6" s="54">
        <f t="shared" si="7"/>
        <v>1.8888888888888891</v>
      </c>
      <c r="R6" s="65">
        <f t="shared" si="8"/>
        <v>0.26529999999999998</v>
      </c>
      <c r="S6" s="41">
        <f t="shared" si="9"/>
        <v>0.39860000000000001</v>
      </c>
      <c r="T6" s="66">
        <f t="shared" si="10"/>
        <v>0.66389999999999993</v>
      </c>
    </row>
    <row r="7" spans="1:20" x14ac:dyDescent="0.25">
      <c r="A7" s="75" t="s">
        <v>22</v>
      </c>
      <c r="B7" s="81" t="s">
        <v>21</v>
      </c>
      <c r="C7" s="78">
        <v>15</v>
      </c>
      <c r="D7" s="43">
        <v>0.1676</v>
      </c>
      <c r="E7" s="39">
        <v>0.105</v>
      </c>
      <c r="F7" s="39">
        <f t="shared" si="0"/>
        <v>0.27260000000000001</v>
      </c>
      <c r="G7" s="42">
        <v>2.7E-2</v>
      </c>
      <c r="H7" s="42">
        <v>8.0000000000000002E-3</v>
      </c>
      <c r="I7" s="36">
        <f t="shared" si="1"/>
        <v>3.5000000000000003E-2</v>
      </c>
      <c r="J7" s="44">
        <v>12.5</v>
      </c>
      <c r="K7" s="44">
        <v>9.6</v>
      </c>
      <c r="L7" s="47">
        <v>2</v>
      </c>
      <c r="M7" s="61">
        <f>J7/'means for ratios'!$J$18</f>
        <v>0.49862877088007973</v>
      </c>
      <c r="N7" s="58">
        <f>K7/'means for ratios'!$K$18</f>
        <v>0.47392780006170937</v>
      </c>
      <c r="O7" s="53">
        <f>L7/'means for ratios'!$L$18</f>
        <v>0.41558441558441561</v>
      </c>
      <c r="P7" s="70">
        <f t="shared" si="6"/>
        <v>1.5961904761904762</v>
      </c>
      <c r="Q7" s="54">
        <f t="shared" si="7"/>
        <v>3.375</v>
      </c>
      <c r="R7" s="65">
        <f t="shared" si="8"/>
        <v>0.1406</v>
      </c>
      <c r="S7" s="41">
        <f t="shared" si="9"/>
        <v>9.7000000000000003E-2</v>
      </c>
      <c r="T7" s="66">
        <f t="shared" si="10"/>
        <v>0.23760000000000001</v>
      </c>
    </row>
    <row r="8" spans="1:20" x14ac:dyDescent="0.25">
      <c r="A8" s="77" t="s">
        <v>22</v>
      </c>
      <c r="B8" s="81" t="s">
        <v>23</v>
      </c>
      <c r="C8" s="78">
        <v>0</v>
      </c>
      <c r="D8" s="43">
        <v>0.28999999999999998</v>
      </c>
      <c r="E8" s="39">
        <v>0.50800000000000001</v>
      </c>
      <c r="F8" s="39">
        <f t="shared" si="0"/>
        <v>0.79800000000000004</v>
      </c>
      <c r="G8" s="36">
        <v>4.2000000000000003E-2</v>
      </c>
      <c r="H8" s="42">
        <v>7.3999999999999996E-2</v>
      </c>
      <c r="I8" s="36">
        <f t="shared" si="1"/>
        <v>0.11599999999999999</v>
      </c>
      <c r="J8" s="44">
        <v>18.5</v>
      </c>
      <c r="K8" s="44">
        <v>21</v>
      </c>
      <c r="L8" s="47">
        <v>3</v>
      </c>
      <c r="M8" s="61">
        <f>J8/'means for ratios'!$J$18</f>
        <v>0.73797058090251799</v>
      </c>
      <c r="N8" s="58">
        <f>K8/'means for ratios'!$K$18</f>
        <v>1.0367170626349893</v>
      </c>
      <c r="O8" s="53">
        <f>L8/'means for ratios'!$L$18</f>
        <v>0.62337662337662336</v>
      </c>
      <c r="P8" s="70">
        <f t="shared" si="6"/>
        <v>0.57086614173228345</v>
      </c>
      <c r="Q8" s="54">
        <f t="shared" si="7"/>
        <v>0.56756756756756765</v>
      </c>
      <c r="R8" s="65">
        <f t="shared" si="8"/>
        <v>0.24799999999999997</v>
      </c>
      <c r="S8" s="41">
        <f t="shared" si="9"/>
        <v>0.434</v>
      </c>
      <c r="T8" s="66">
        <f t="shared" si="10"/>
        <v>0.68199999999999994</v>
      </c>
    </row>
    <row r="9" spans="1:20" x14ac:dyDescent="0.25">
      <c r="A9" s="77" t="s">
        <v>22</v>
      </c>
      <c r="B9" s="81" t="s">
        <v>23</v>
      </c>
      <c r="C9" s="78">
        <v>1.5</v>
      </c>
      <c r="D9" s="43">
        <v>0.39</v>
      </c>
      <c r="E9" s="39">
        <v>0.21</v>
      </c>
      <c r="F9" s="39">
        <f t="shared" si="0"/>
        <v>0.6</v>
      </c>
      <c r="G9" s="42">
        <v>5.0999999999999997E-2</v>
      </c>
      <c r="H9" s="42">
        <v>2.8000000000000001E-2</v>
      </c>
      <c r="I9" s="36">
        <f t="shared" si="1"/>
        <v>7.9000000000000001E-2</v>
      </c>
      <c r="J9" s="44">
        <v>24.4</v>
      </c>
      <c r="K9" s="44">
        <v>14</v>
      </c>
      <c r="L9" s="47">
        <v>3</v>
      </c>
      <c r="M9" s="61">
        <f>J9/'means for ratios'!$J$18</f>
        <v>0.97332336075791559</v>
      </c>
      <c r="N9" s="58">
        <f>K9/'means for ratios'!$K$18</f>
        <v>0.6911447084233262</v>
      </c>
      <c r="O9" s="53">
        <f>L9/'means for ratios'!$L$18</f>
        <v>0.62337662337662336</v>
      </c>
      <c r="P9" s="70">
        <f t="shared" si="6"/>
        <v>1.8571428571428572</v>
      </c>
      <c r="Q9" s="54">
        <f t="shared" si="7"/>
        <v>1.8214285714285712</v>
      </c>
      <c r="R9" s="65">
        <f t="shared" si="8"/>
        <v>0.33900000000000002</v>
      </c>
      <c r="S9" s="41">
        <f t="shared" si="9"/>
        <v>0.182</v>
      </c>
      <c r="T9" s="66">
        <f t="shared" si="10"/>
        <v>0.52100000000000002</v>
      </c>
    </row>
    <row r="10" spans="1:20" x14ac:dyDescent="0.25">
      <c r="A10" s="77" t="s">
        <v>22</v>
      </c>
      <c r="B10" s="81" t="s">
        <v>23</v>
      </c>
      <c r="C10" s="78">
        <v>2.5</v>
      </c>
      <c r="D10" s="43">
        <v>0.27500000000000002</v>
      </c>
      <c r="E10" s="39">
        <v>0.23</v>
      </c>
      <c r="F10" s="39">
        <f t="shared" si="0"/>
        <v>0.505</v>
      </c>
      <c r="G10" s="42">
        <v>4.9000000000000002E-2</v>
      </c>
      <c r="H10" s="42">
        <v>3.9E-2</v>
      </c>
      <c r="I10" s="36">
        <f t="shared" si="1"/>
        <v>8.7999999999999995E-2</v>
      </c>
      <c r="J10" s="44">
        <v>17.5</v>
      </c>
      <c r="K10" s="44">
        <v>11.8</v>
      </c>
      <c r="L10" s="47">
        <v>3</v>
      </c>
      <c r="M10" s="61">
        <f>J10/'means for ratios'!$J$18</f>
        <v>0.69808027923211169</v>
      </c>
      <c r="N10" s="58">
        <f>K10/'means for ratios'!$K$18</f>
        <v>0.58253625424251787</v>
      </c>
      <c r="O10" s="53">
        <f>L10/'means for ratios'!$L$18</f>
        <v>0.62337662337662336</v>
      </c>
      <c r="P10" s="70">
        <f t="shared" si="6"/>
        <v>1.1956521739130435</v>
      </c>
      <c r="Q10" s="54">
        <f t="shared" si="7"/>
        <v>1.2564102564102564</v>
      </c>
      <c r="R10" s="65">
        <f t="shared" si="8"/>
        <v>0.22600000000000003</v>
      </c>
      <c r="S10" s="41">
        <f t="shared" si="9"/>
        <v>0.191</v>
      </c>
      <c r="T10" s="66">
        <f t="shared" si="10"/>
        <v>0.41700000000000004</v>
      </c>
    </row>
    <row r="11" spans="1:20" x14ac:dyDescent="0.25">
      <c r="A11" s="77" t="s">
        <v>22</v>
      </c>
      <c r="B11" s="81" t="s">
        <v>23</v>
      </c>
      <c r="C11" s="78">
        <v>5</v>
      </c>
      <c r="D11" s="43">
        <v>0.29199999999999998</v>
      </c>
      <c r="E11" s="39">
        <v>0.192</v>
      </c>
      <c r="F11" s="39">
        <f t="shared" si="0"/>
        <v>0.48399999999999999</v>
      </c>
      <c r="G11" s="42">
        <v>4.8000000000000001E-2</v>
      </c>
      <c r="H11" s="42">
        <v>4.1000000000000002E-2</v>
      </c>
      <c r="I11" s="36">
        <f t="shared" si="1"/>
        <v>8.8999999999999996E-2</v>
      </c>
      <c r="J11" s="44">
        <v>15.7</v>
      </c>
      <c r="K11" s="44">
        <v>9.5</v>
      </c>
      <c r="L11" s="47">
        <v>2</v>
      </c>
      <c r="M11" s="61">
        <f>J11/'means for ratios'!$J$18</f>
        <v>0.62627773622538019</v>
      </c>
      <c r="N11" s="58">
        <f>K11/'means for ratios'!$K$18</f>
        <v>0.4689910521443999</v>
      </c>
      <c r="O11" s="53">
        <f>L11/'means for ratios'!$L$18</f>
        <v>0.41558441558441561</v>
      </c>
      <c r="P11" s="70">
        <f t="shared" si="6"/>
        <v>1.5208333333333333</v>
      </c>
      <c r="Q11" s="54">
        <f t="shared" si="7"/>
        <v>1.1707317073170731</v>
      </c>
      <c r="R11" s="65">
        <f t="shared" si="8"/>
        <v>0.24399999999999999</v>
      </c>
      <c r="S11" s="41">
        <f t="shared" si="9"/>
        <v>0.151</v>
      </c>
      <c r="T11" s="66">
        <f t="shared" si="10"/>
        <v>0.39500000000000002</v>
      </c>
    </row>
    <row r="12" spans="1:20" x14ac:dyDescent="0.25">
      <c r="A12" s="77" t="s">
        <v>22</v>
      </c>
      <c r="B12" s="81" t="s">
        <v>23</v>
      </c>
      <c r="C12" s="78">
        <v>10</v>
      </c>
      <c r="D12" s="43">
        <v>0.71</v>
      </c>
      <c r="E12" s="39">
        <v>0.39</v>
      </c>
      <c r="F12" s="39">
        <f t="shared" si="0"/>
        <v>1.1000000000000001</v>
      </c>
      <c r="G12" s="42">
        <v>0.12</v>
      </c>
      <c r="H12" s="3">
        <v>7.3999999999999996E-2</v>
      </c>
      <c r="I12" s="36">
        <f t="shared" si="1"/>
        <v>0.19400000000000001</v>
      </c>
      <c r="J12" s="44">
        <v>26</v>
      </c>
      <c r="K12" s="44">
        <v>16.2</v>
      </c>
      <c r="L12" s="47">
        <v>4</v>
      </c>
      <c r="M12" s="61">
        <f>J12/'means for ratios'!$J$18</f>
        <v>1.0371478434305659</v>
      </c>
      <c r="N12" s="58">
        <f>K12/'means for ratios'!$K$18</f>
        <v>0.79975316260413454</v>
      </c>
      <c r="O12" s="53">
        <f>L12/'means for ratios'!$L$18</f>
        <v>0.83116883116883122</v>
      </c>
      <c r="P12" s="70">
        <f t="shared" si="6"/>
        <v>1.8205128205128203</v>
      </c>
      <c r="Q12" s="54">
        <f t="shared" si="7"/>
        <v>1.6216216216216217</v>
      </c>
      <c r="R12" s="65">
        <f t="shared" si="8"/>
        <v>0.59</v>
      </c>
      <c r="S12" s="41">
        <f t="shared" si="9"/>
        <v>0.316</v>
      </c>
      <c r="T12" s="66">
        <f t="shared" si="10"/>
        <v>0.90599999999999992</v>
      </c>
    </row>
    <row r="13" spans="1:20" x14ac:dyDescent="0.25">
      <c r="A13" s="77" t="s">
        <v>22</v>
      </c>
      <c r="B13" s="81" t="s">
        <v>23</v>
      </c>
      <c r="C13" s="78">
        <v>15</v>
      </c>
      <c r="D13" s="43">
        <v>0.127</v>
      </c>
      <c r="E13" s="39">
        <v>9.4E-2</v>
      </c>
      <c r="F13" s="39">
        <f t="shared" si="0"/>
        <v>0.221</v>
      </c>
      <c r="G13" s="42">
        <v>2.8000000000000001E-2</v>
      </c>
      <c r="H13" s="42">
        <v>1.9E-2</v>
      </c>
      <c r="I13" s="36">
        <f t="shared" si="1"/>
        <v>4.7E-2</v>
      </c>
      <c r="J13" s="44">
        <v>11.3</v>
      </c>
      <c r="K13" s="44">
        <v>9.1</v>
      </c>
      <c r="L13" s="47">
        <v>2</v>
      </c>
      <c r="M13" s="61">
        <f>J13/'means for ratios'!$J$18</f>
        <v>0.4507604088755921</v>
      </c>
      <c r="N13" s="58">
        <f>K13/'means for ratios'!$K$18</f>
        <v>0.44924406047516202</v>
      </c>
      <c r="O13" s="53">
        <f>L13/'means for ratios'!$L$18</f>
        <v>0.41558441558441561</v>
      </c>
      <c r="P13" s="70">
        <f t="shared" si="6"/>
        <v>1.3510638297872342</v>
      </c>
      <c r="Q13" s="54">
        <f t="shared" si="7"/>
        <v>1.4736842105263159</v>
      </c>
      <c r="R13" s="65">
        <f t="shared" si="8"/>
        <v>9.9000000000000005E-2</v>
      </c>
      <c r="S13" s="41">
        <f t="shared" si="9"/>
        <v>7.4999999999999997E-2</v>
      </c>
      <c r="T13" s="66">
        <f t="shared" si="10"/>
        <v>0.17399999999999999</v>
      </c>
    </row>
    <row r="14" spans="1:20" x14ac:dyDescent="0.25">
      <c r="A14" s="77" t="s">
        <v>22</v>
      </c>
      <c r="B14" s="81" t="s">
        <v>24</v>
      </c>
      <c r="C14" s="78">
        <v>0</v>
      </c>
      <c r="D14" s="43">
        <v>0.83599999999999997</v>
      </c>
      <c r="E14" s="39">
        <v>0.98699999999999999</v>
      </c>
      <c r="F14" s="39">
        <f t="shared" si="0"/>
        <v>1.823</v>
      </c>
      <c r="G14" s="42">
        <v>0.156</v>
      </c>
      <c r="H14" s="42">
        <v>8.2000000000000003E-2</v>
      </c>
      <c r="I14" s="36">
        <f t="shared" si="1"/>
        <v>0.23799999999999999</v>
      </c>
      <c r="J14" s="44">
        <v>39.799999999999997</v>
      </c>
      <c r="K14" s="44">
        <v>25.6</v>
      </c>
      <c r="L14" s="47">
        <v>7</v>
      </c>
      <c r="M14" s="61">
        <f>J14/'means for ratios'!$J$18</f>
        <v>1.5876340064821739</v>
      </c>
      <c r="N14" s="58">
        <f>K14/'means for ratios'!$K$18</f>
        <v>1.2638074668312251</v>
      </c>
      <c r="O14" s="53">
        <f>L14/'means for ratios'!$L$18</f>
        <v>1.4545454545454546</v>
      </c>
      <c r="P14" s="70">
        <f t="shared" si="6"/>
        <v>0.84701114488348528</v>
      </c>
      <c r="Q14" s="54">
        <f t="shared" si="7"/>
        <v>1.9024390243902438</v>
      </c>
      <c r="R14" s="65">
        <f t="shared" si="8"/>
        <v>0.67999999999999994</v>
      </c>
      <c r="S14" s="41">
        <f t="shared" si="9"/>
        <v>0.90500000000000003</v>
      </c>
      <c r="T14" s="66">
        <f t="shared" si="10"/>
        <v>1.585</v>
      </c>
    </row>
    <row r="15" spans="1:20" x14ac:dyDescent="0.25">
      <c r="A15" s="77" t="s">
        <v>22</v>
      </c>
      <c r="B15" s="81" t="s">
        <v>24</v>
      </c>
      <c r="C15" s="78">
        <v>1.5</v>
      </c>
      <c r="D15" s="43">
        <v>0.80200000000000005</v>
      </c>
      <c r="E15" s="39">
        <v>0.73199999999999998</v>
      </c>
      <c r="F15" s="39">
        <f t="shared" si="0"/>
        <v>1.534</v>
      </c>
      <c r="G15" s="42">
        <v>0.159</v>
      </c>
      <c r="H15" s="42">
        <v>9.5000000000000001E-2</v>
      </c>
      <c r="I15" s="36">
        <f t="shared" si="1"/>
        <v>0.254</v>
      </c>
      <c r="J15" s="44">
        <v>29</v>
      </c>
      <c r="K15" s="44">
        <v>21.2</v>
      </c>
      <c r="L15" s="47">
        <v>6</v>
      </c>
      <c r="M15" s="61">
        <f>J15/'means for ratios'!$J$18</f>
        <v>1.1568187484417851</v>
      </c>
      <c r="N15" s="58">
        <f>K15/'means for ratios'!$K$18</f>
        <v>1.0465905584696082</v>
      </c>
      <c r="O15" s="53">
        <f>L15/'means for ratios'!$L$18</f>
        <v>1.2467532467532467</v>
      </c>
      <c r="P15" s="70">
        <f t="shared" si="6"/>
        <v>1.0956284153005464</v>
      </c>
      <c r="Q15" s="54">
        <f t="shared" si="7"/>
        <v>1.6736842105263159</v>
      </c>
      <c r="R15" s="65">
        <f t="shared" si="8"/>
        <v>0.64300000000000002</v>
      </c>
      <c r="S15" s="41">
        <f t="shared" si="9"/>
        <v>0.63700000000000001</v>
      </c>
      <c r="T15" s="66">
        <f t="shared" si="10"/>
        <v>1.28</v>
      </c>
    </row>
    <row r="16" spans="1:20" x14ac:dyDescent="0.25">
      <c r="A16" s="77" t="s">
        <v>22</v>
      </c>
      <c r="B16" s="81" t="s">
        <v>24</v>
      </c>
      <c r="C16" s="78">
        <v>2.5</v>
      </c>
      <c r="D16" s="43">
        <v>0.47</v>
      </c>
      <c r="E16" s="43">
        <v>0.33900000000000002</v>
      </c>
      <c r="F16" s="39">
        <f t="shared" si="0"/>
        <v>0.80899999999999994</v>
      </c>
      <c r="G16" s="42">
        <v>0.125</v>
      </c>
      <c r="H16" s="42">
        <v>5.5E-2</v>
      </c>
      <c r="I16" s="36">
        <f t="shared" si="1"/>
        <v>0.18</v>
      </c>
      <c r="J16" s="44">
        <v>35.1</v>
      </c>
      <c r="K16" s="44">
        <v>19.5</v>
      </c>
      <c r="L16" s="47">
        <v>10</v>
      </c>
      <c r="M16" s="61">
        <f>J16/'means for ratios'!$J$18</f>
        <v>1.400149588631264</v>
      </c>
      <c r="N16" s="58">
        <f>K16/'means for ratios'!$K$18</f>
        <v>0.96266584387534726</v>
      </c>
      <c r="O16" s="53">
        <f>L16/'means for ratios'!$L$18</f>
        <v>2.0779220779220777</v>
      </c>
      <c r="P16" s="70">
        <f t="shared" si="6"/>
        <v>1.3864306784660765</v>
      </c>
      <c r="Q16" s="54">
        <f t="shared" si="7"/>
        <v>2.2727272727272729</v>
      </c>
      <c r="R16" s="65">
        <f t="shared" si="8"/>
        <v>0.34499999999999997</v>
      </c>
      <c r="S16" s="41">
        <f t="shared" si="9"/>
        <v>0.28400000000000003</v>
      </c>
      <c r="T16" s="66">
        <f t="shared" si="10"/>
        <v>0.629</v>
      </c>
    </row>
    <row r="17" spans="1:20" x14ac:dyDescent="0.25">
      <c r="A17" s="77" t="s">
        <v>22</v>
      </c>
      <c r="B17" s="81" t="s">
        <v>24</v>
      </c>
      <c r="C17" s="78">
        <v>5</v>
      </c>
      <c r="D17" s="43">
        <v>0.32200000000000001</v>
      </c>
      <c r="E17" s="39">
        <v>0.23300000000000001</v>
      </c>
      <c r="F17" s="39">
        <f t="shared" si="0"/>
        <v>0.55500000000000005</v>
      </c>
      <c r="G17" s="42">
        <v>7.9000000000000001E-2</v>
      </c>
      <c r="H17" s="42">
        <v>2.8000000000000001E-2</v>
      </c>
      <c r="I17" s="36">
        <f t="shared" si="1"/>
        <v>0.107</v>
      </c>
      <c r="J17" s="44">
        <v>28.6</v>
      </c>
      <c r="K17" s="44">
        <v>13.7</v>
      </c>
      <c r="L17" s="47">
        <v>6</v>
      </c>
      <c r="M17" s="61">
        <f>J17/'means for ratios'!$J$18</f>
        <v>1.1408626277736225</v>
      </c>
      <c r="N17" s="58">
        <f>K17/'means for ratios'!$K$18</f>
        <v>0.67633446467139779</v>
      </c>
      <c r="O17" s="53">
        <f>L17/'means for ratios'!$L$18</f>
        <v>1.2467532467532467</v>
      </c>
      <c r="P17" s="70">
        <f t="shared" si="6"/>
        <v>1.3819742489270386</v>
      </c>
      <c r="Q17" s="54">
        <f t="shared" si="7"/>
        <v>2.8214285714285716</v>
      </c>
      <c r="R17" s="65">
        <f t="shared" si="8"/>
        <v>0.24299999999999999</v>
      </c>
      <c r="S17" s="41">
        <f t="shared" si="9"/>
        <v>0.20500000000000002</v>
      </c>
      <c r="T17" s="66">
        <f t="shared" si="10"/>
        <v>0.44800000000000001</v>
      </c>
    </row>
    <row r="18" spans="1:20" x14ac:dyDescent="0.25">
      <c r="A18" s="77" t="s">
        <v>22</v>
      </c>
      <c r="B18" s="81" t="s">
        <v>24</v>
      </c>
      <c r="C18" s="78">
        <v>10</v>
      </c>
      <c r="D18" s="43">
        <v>0.32900000000000001</v>
      </c>
      <c r="E18" s="39">
        <v>0.22500000000000001</v>
      </c>
      <c r="F18" s="39">
        <f t="shared" si="0"/>
        <v>0.55400000000000005</v>
      </c>
      <c r="G18" s="42">
        <v>8.1000000000000003E-2</v>
      </c>
      <c r="H18" s="42">
        <v>4.1000000000000002E-2</v>
      </c>
      <c r="I18" s="36">
        <f t="shared" si="1"/>
        <v>0.122</v>
      </c>
      <c r="J18" s="44">
        <v>22.7</v>
      </c>
      <c r="K18" s="44">
        <v>13.6</v>
      </c>
      <c r="L18" s="47">
        <v>6</v>
      </c>
      <c r="M18" s="61">
        <f>J18/'means for ratios'!$J$18</f>
        <v>0.90550984791822475</v>
      </c>
      <c r="N18" s="58">
        <f>K18/'means for ratios'!$K$18</f>
        <v>0.67139771675408833</v>
      </c>
      <c r="O18" s="53">
        <f>L18/'means for ratios'!$L$18</f>
        <v>1.2467532467532467</v>
      </c>
      <c r="P18" s="70">
        <f t="shared" si="6"/>
        <v>1.4622222222222223</v>
      </c>
      <c r="Q18" s="54">
        <f t="shared" si="7"/>
        <v>1.975609756097561</v>
      </c>
      <c r="R18" s="65">
        <f t="shared" si="8"/>
        <v>0.248</v>
      </c>
      <c r="S18" s="41">
        <f t="shared" si="9"/>
        <v>0.184</v>
      </c>
      <c r="T18" s="66">
        <f t="shared" si="10"/>
        <v>0.432</v>
      </c>
    </row>
    <row r="19" spans="1:20" x14ac:dyDescent="0.25">
      <c r="A19" s="77" t="s">
        <v>22</v>
      </c>
      <c r="B19" s="81" t="s">
        <v>24</v>
      </c>
      <c r="C19" s="78">
        <v>15</v>
      </c>
      <c r="D19" s="43">
        <v>0.23599999999999999</v>
      </c>
      <c r="E19" s="39">
        <v>0.157</v>
      </c>
      <c r="F19" s="39">
        <f t="shared" si="0"/>
        <v>0.39300000000000002</v>
      </c>
      <c r="G19" s="42">
        <v>5.8000000000000003E-2</v>
      </c>
      <c r="H19" s="42">
        <v>3.3000000000000002E-2</v>
      </c>
      <c r="I19" s="36">
        <f t="shared" si="1"/>
        <v>9.0999999999999998E-2</v>
      </c>
      <c r="J19" s="44">
        <v>15.5</v>
      </c>
      <c r="K19" s="44">
        <v>12</v>
      </c>
      <c r="L19" s="47">
        <v>4</v>
      </c>
      <c r="M19" s="61">
        <f>J19/'means for ratios'!$J$18</f>
        <v>0.61829967589129886</v>
      </c>
      <c r="N19" s="58">
        <f>K19/'means for ratios'!$K$18</f>
        <v>0.5924097500771367</v>
      </c>
      <c r="O19" s="53">
        <f>L19/'means for ratios'!$L$18</f>
        <v>0.83116883116883122</v>
      </c>
      <c r="P19" s="70">
        <f t="shared" si="6"/>
        <v>1.5031847133757961</v>
      </c>
      <c r="Q19" s="54">
        <f t="shared" si="7"/>
        <v>1.7575757575757576</v>
      </c>
      <c r="R19" s="65">
        <f t="shared" si="8"/>
        <v>0.17799999999999999</v>
      </c>
      <c r="S19" s="41">
        <f t="shared" si="9"/>
        <v>0.124</v>
      </c>
      <c r="T19" s="66">
        <f t="shared" si="10"/>
        <v>0.30199999999999999</v>
      </c>
    </row>
    <row r="20" spans="1:20" x14ac:dyDescent="0.25">
      <c r="A20" s="77" t="s">
        <v>22</v>
      </c>
      <c r="B20" s="81" t="s">
        <v>25</v>
      </c>
      <c r="C20" s="78">
        <v>0</v>
      </c>
      <c r="D20" s="43">
        <v>0.86</v>
      </c>
      <c r="E20" s="39">
        <v>0.99</v>
      </c>
      <c r="F20" s="39">
        <f t="shared" si="0"/>
        <v>1.85</v>
      </c>
      <c r="G20" s="42">
        <v>8.4000000000000005E-2</v>
      </c>
      <c r="H20" s="42">
        <v>0.108</v>
      </c>
      <c r="I20" s="36">
        <f t="shared" si="1"/>
        <v>0.192</v>
      </c>
      <c r="J20" s="44">
        <v>10.4</v>
      </c>
      <c r="K20" s="44">
        <v>40.1</v>
      </c>
      <c r="L20" s="47">
        <v>4</v>
      </c>
      <c r="M20" s="61">
        <f>J20/'means for ratios'!$J$18</f>
        <v>0.41485913737222635</v>
      </c>
      <c r="N20" s="58">
        <f>K20/'means for ratios'!$K$18</f>
        <v>1.9796359148410987</v>
      </c>
      <c r="O20" s="53">
        <f>L20/'means for ratios'!$L$18</f>
        <v>0.83116883116883122</v>
      </c>
      <c r="P20" s="70">
        <f t="shared" si="6"/>
        <v>0.86868686868686873</v>
      </c>
      <c r="Q20" s="54">
        <f t="shared" si="7"/>
        <v>0.77777777777777779</v>
      </c>
      <c r="R20" s="65">
        <f t="shared" si="8"/>
        <v>0.77600000000000002</v>
      </c>
      <c r="S20" s="41">
        <f t="shared" si="9"/>
        <v>0.88200000000000001</v>
      </c>
      <c r="T20" s="66">
        <f t="shared" si="10"/>
        <v>1.6579999999999999</v>
      </c>
    </row>
    <row r="21" spans="1:20" x14ac:dyDescent="0.25">
      <c r="A21" s="77" t="s">
        <v>22</v>
      </c>
      <c r="B21" s="81" t="s">
        <v>25</v>
      </c>
      <c r="C21" s="78">
        <v>1.5</v>
      </c>
      <c r="D21" s="43">
        <v>0.73499999999999999</v>
      </c>
      <c r="E21" s="39">
        <v>0.80700000000000005</v>
      </c>
      <c r="F21" s="39">
        <f t="shared" si="0"/>
        <v>1.542</v>
      </c>
      <c r="G21" s="42">
        <v>0.14199999999999999</v>
      </c>
      <c r="H21" s="42">
        <v>0.108</v>
      </c>
      <c r="I21" s="36">
        <f t="shared" si="1"/>
        <v>0.25</v>
      </c>
      <c r="J21" s="44">
        <v>8.1</v>
      </c>
      <c r="K21" s="44">
        <v>20</v>
      </c>
      <c r="L21" s="47">
        <v>3</v>
      </c>
      <c r="M21" s="61">
        <f>J21/'means for ratios'!$J$18</f>
        <v>0.32311144353029164</v>
      </c>
      <c r="N21" s="58">
        <f>K21/'means for ratios'!$K$18</f>
        <v>0.98734958346189461</v>
      </c>
      <c r="O21" s="53">
        <f>L21/'means for ratios'!$L$18</f>
        <v>0.62337662337662336</v>
      </c>
      <c r="P21" s="70">
        <f t="shared" si="6"/>
        <v>0.91078066914498135</v>
      </c>
      <c r="Q21" s="54">
        <f t="shared" si="7"/>
        <v>1.3148148148148147</v>
      </c>
      <c r="R21" s="65">
        <f t="shared" si="8"/>
        <v>0.59299999999999997</v>
      </c>
      <c r="S21" s="41">
        <f t="shared" si="9"/>
        <v>0.69900000000000007</v>
      </c>
      <c r="T21" s="66">
        <f t="shared" si="10"/>
        <v>1.292</v>
      </c>
    </row>
    <row r="22" spans="1:20" x14ac:dyDescent="0.25">
      <c r="A22" s="77" t="s">
        <v>22</v>
      </c>
      <c r="B22" s="81" t="s">
        <v>25</v>
      </c>
      <c r="C22" s="78">
        <v>2.5</v>
      </c>
      <c r="D22" s="43">
        <v>0.61</v>
      </c>
      <c r="E22" s="39">
        <v>0.48</v>
      </c>
      <c r="F22" s="39">
        <f t="shared" si="0"/>
        <v>1.0899999999999999</v>
      </c>
      <c r="G22" s="42">
        <v>0.121</v>
      </c>
      <c r="H22" s="42">
        <v>0.09</v>
      </c>
      <c r="I22" s="36">
        <f t="shared" si="1"/>
        <v>0.21099999999999999</v>
      </c>
      <c r="J22" s="44">
        <v>28</v>
      </c>
      <c r="K22" s="44">
        <v>16</v>
      </c>
      <c r="L22" s="47">
        <v>4</v>
      </c>
      <c r="M22" s="61">
        <f>J22/'means for ratios'!$J$18</f>
        <v>1.1169284467713787</v>
      </c>
      <c r="N22" s="58">
        <f>K22/'means for ratios'!$K$18</f>
        <v>0.78987966676951571</v>
      </c>
      <c r="O22" s="53">
        <f>L22/'means for ratios'!$L$18</f>
        <v>0.83116883116883122</v>
      </c>
      <c r="P22" s="70">
        <f t="shared" si="6"/>
        <v>1.2708333333333333</v>
      </c>
      <c r="Q22" s="54">
        <f t="shared" si="7"/>
        <v>1.3444444444444446</v>
      </c>
      <c r="R22" s="65">
        <f t="shared" si="8"/>
        <v>0.48899999999999999</v>
      </c>
      <c r="S22" s="41">
        <f t="shared" si="9"/>
        <v>0.39</v>
      </c>
      <c r="T22" s="66">
        <f t="shared" si="10"/>
        <v>0.879</v>
      </c>
    </row>
    <row r="23" spans="1:20" x14ac:dyDescent="0.25">
      <c r="A23" s="77" t="s">
        <v>22</v>
      </c>
      <c r="B23" s="81" t="s">
        <v>25</v>
      </c>
      <c r="C23" s="78">
        <v>5</v>
      </c>
      <c r="D23" s="43">
        <v>0.56999999999999995</v>
      </c>
      <c r="E23" s="39">
        <v>0.65</v>
      </c>
      <c r="F23" s="39">
        <f t="shared" si="0"/>
        <v>1.22</v>
      </c>
      <c r="G23" s="42">
        <v>0.09</v>
      </c>
      <c r="H23" s="42">
        <v>0.10100000000000001</v>
      </c>
      <c r="I23" s="36">
        <f t="shared" si="1"/>
        <v>0.191</v>
      </c>
      <c r="J23" s="44">
        <v>26.1</v>
      </c>
      <c r="K23" s="44">
        <v>16.2</v>
      </c>
      <c r="L23" s="47">
        <v>3</v>
      </c>
      <c r="M23" s="61">
        <f>J23/'means for ratios'!$J$18</f>
        <v>1.0411368735976065</v>
      </c>
      <c r="N23" s="58">
        <f>K23/'means for ratios'!$K$18</f>
        <v>0.79975316260413454</v>
      </c>
      <c r="O23" s="53">
        <f>L23/'means for ratios'!$L$18</f>
        <v>0.62337662337662336</v>
      </c>
      <c r="P23" s="70">
        <f t="shared" si="6"/>
        <v>0.87692307692307681</v>
      </c>
      <c r="Q23" s="54">
        <f t="shared" si="7"/>
        <v>0.89108910891089099</v>
      </c>
      <c r="R23" s="65">
        <f t="shared" si="8"/>
        <v>0.48</v>
      </c>
      <c r="S23" s="41">
        <f t="shared" si="9"/>
        <v>0.54900000000000004</v>
      </c>
      <c r="T23" s="66">
        <f t="shared" si="10"/>
        <v>1.0289999999999999</v>
      </c>
    </row>
    <row r="24" spans="1:20" x14ac:dyDescent="0.25">
      <c r="A24" s="77" t="s">
        <v>22</v>
      </c>
      <c r="B24" s="81" t="s">
        <v>25</v>
      </c>
      <c r="C24" s="78">
        <v>10</v>
      </c>
      <c r="D24" s="43">
        <v>0.27</v>
      </c>
      <c r="E24" s="39">
        <v>0.09</v>
      </c>
      <c r="F24" s="39">
        <f t="shared" si="0"/>
        <v>0.36</v>
      </c>
      <c r="G24" s="42">
        <v>5.5E-2</v>
      </c>
      <c r="H24" s="42">
        <v>3.2000000000000001E-2</v>
      </c>
      <c r="I24" s="36">
        <f t="shared" si="1"/>
        <v>8.6999999999999994E-2</v>
      </c>
      <c r="J24" s="44">
        <v>3.8</v>
      </c>
      <c r="K24" s="44">
        <v>13.9</v>
      </c>
      <c r="L24" s="47">
        <v>3</v>
      </c>
      <c r="M24" s="61">
        <f>J24/'means for ratios'!$J$18</f>
        <v>0.15158314634754425</v>
      </c>
      <c r="N24" s="58">
        <f>K24/'means for ratios'!$K$18</f>
        <v>0.68620796050601673</v>
      </c>
      <c r="O24" s="53">
        <f>L24/'means for ratios'!$L$18</f>
        <v>0.62337662337662336</v>
      </c>
      <c r="P24" s="70">
        <f t="shared" si="6"/>
        <v>3.0000000000000004</v>
      </c>
      <c r="Q24" s="54">
        <f t="shared" si="7"/>
        <v>1.71875</v>
      </c>
      <c r="R24" s="65">
        <f t="shared" si="8"/>
        <v>0.21500000000000002</v>
      </c>
      <c r="S24" s="41">
        <f t="shared" si="9"/>
        <v>5.7999999999999996E-2</v>
      </c>
      <c r="T24" s="66">
        <f t="shared" si="10"/>
        <v>0.27300000000000002</v>
      </c>
    </row>
    <row r="25" spans="1:20" x14ac:dyDescent="0.25">
      <c r="A25" s="77" t="s">
        <v>22</v>
      </c>
      <c r="B25" s="81" t="s">
        <v>25</v>
      </c>
      <c r="C25" s="78">
        <v>15</v>
      </c>
      <c r="D25" s="43">
        <v>0.251</v>
      </c>
      <c r="E25" s="39">
        <v>0.155</v>
      </c>
      <c r="F25" s="39">
        <f t="shared" si="0"/>
        <v>0.40600000000000003</v>
      </c>
      <c r="G25" s="42">
        <v>4.9000000000000002E-2</v>
      </c>
      <c r="H25" s="42">
        <v>2.5999999999999999E-2</v>
      </c>
      <c r="I25" s="36">
        <f t="shared" si="1"/>
        <v>7.4999999999999997E-2</v>
      </c>
      <c r="J25" s="44">
        <v>15.1</v>
      </c>
      <c r="K25" s="44">
        <v>11.1</v>
      </c>
      <c r="L25" s="47">
        <v>3</v>
      </c>
      <c r="M25" s="61">
        <f>J25/'means for ratios'!$J$18</f>
        <v>0.60234355522313632</v>
      </c>
      <c r="N25" s="58">
        <f>K25/'means for ratios'!$K$18</f>
        <v>0.54797901882135147</v>
      </c>
      <c r="O25" s="53">
        <f>L25/'means for ratios'!$L$18</f>
        <v>0.62337662337662336</v>
      </c>
      <c r="P25" s="70">
        <f t="shared" si="6"/>
        <v>1.6193548387096774</v>
      </c>
      <c r="Q25" s="54">
        <f t="shared" si="7"/>
        <v>1.8846153846153848</v>
      </c>
      <c r="R25" s="65">
        <f t="shared" si="8"/>
        <v>0.20200000000000001</v>
      </c>
      <c r="S25" s="41">
        <f t="shared" si="9"/>
        <v>0.129</v>
      </c>
      <c r="T25" s="66">
        <f t="shared" si="10"/>
        <v>0.33100000000000002</v>
      </c>
    </row>
    <row r="26" spans="1:20" x14ac:dyDescent="0.25">
      <c r="A26" s="77" t="s">
        <v>22</v>
      </c>
      <c r="B26" s="81" t="s">
        <v>26</v>
      </c>
      <c r="C26" s="78">
        <v>0</v>
      </c>
      <c r="D26" s="43">
        <v>0.64800000000000002</v>
      </c>
      <c r="E26" s="43">
        <v>0.16400000000000001</v>
      </c>
      <c r="F26" s="39">
        <f t="shared" si="0"/>
        <v>0.81200000000000006</v>
      </c>
      <c r="G26" s="42">
        <v>0.125</v>
      </c>
      <c r="H26" s="42">
        <v>6.6299999999999998E-2</v>
      </c>
      <c r="I26" s="36">
        <f t="shared" si="1"/>
        <v>0.1913</v>
      </c>
      <c r="J26" s="44">
        <v>37.6</v>
      </c>
      <c r="K26" s="44">
        <v>14</v>
      </c>
      <c r="L26" s="47">
        <v>9</v>
      </c>
      <c r="M26" s="61">
        <f>J26/'means for ratios'!$J$18</f>
        <v>1.49987534280728</v>
      </c>
      <c r="N26" s="58">
        <f>K26/'means for ratios'!$K$18</f>
        <v>0.6911447084233262</v>
      </c>
      <c r="O26" s="53">
        <f>L26/'means for ratios'!$L$18</f>
        <v>1.8701298701298701</v>
      </c>
      <c r="P26" s="70">
        <f t="shared" si="6"/>
        <v>3.9512195121951219</v>
      </c>
      <c r="Q26" s="54">
        <f t="shared" si="7"/>
        <v>1.8853695324283559</v>
      </c>
      <c r="R26" s="65">
        <f t="shared" si="8"/>
        <v>0.52300000000000002</v>
      </c>
      <c r="S26" s="41">
        <f t="shared" si="9"/>
        <v>9.7700000000000009E-2</v>
      </c>
      <c r="T26" s="66">
        <f t="shared" si="10"/>
        <v>0.62070000000000003</v>
      </c>
    </row>
    <row r="27" spans="1:20" x14ac:dyDescent="0.25">
      <c r="A27" s="77" t="s">
        <v>22</v>
      </c>
      <c r="B27" s="81" t="s">
        <v>26</v>
      </c>
      <c r="C27" s="78">
        <v>1.5</v>
      </c>
      <c r="D27" s="43">
        <v>0.39500000000000002</v>
      </c>
      <c r="E27" s="39">
        <v>0.106</v>
      </c>
      <c r="F27" s="39">
        <f t="shared" si="0"/>
        <v>0.501</v>
      </c>
      <c r="G27" s="42">
        <v>0.10100000000000001</v>
      </c>
      <c r="H27" s="42">
        <v>4.8000000000000001E-2</v>
      </c>
      <c r="I27" s="36">
        <f t="shared" si="1"/>
        <v>0.14900000000000002</v>
      </c>
      <c r="J27" s="44">
        <v>30</v>
      </c>
      <c r="K27" s="44">
        <v>20.5</v>
      </c>
      <c r="L27" s="47">
        <v>8</v>
      </c>
      <c r="M27" s="61">
        <f>J27/'means for ratios'!$J$18</f>
        <v>1.1967090501121913</v>
      </c>
      <c r="N27" s="58">
        <f>K27/'means for ratios'!$K$18</f>
        <v>1.012033323048442</v>
      </c>
      <c r="O27" s="53">
        <f>L27/'means for ratios'!$L$18</f>
        <v>1.6623376623376624</v>
      </c>
      <c r="P27" s="70">
        <f t="shared" si="6"/>
        <v>3.726415094339623</v>
      </c>
      <c r="Q27" s="54">
        <f t="shared" si="7"/>
        <v>2.104166666666667</v>
      </c>
      <c r="R27" s="65">
        <f t="shared" si="8"/>
        <v>0.29400000000000004</v>
      </c>
      <c r="S27" s="41">
        <f t="shared" si="9"/>
        <v>5.7999999999999996E-2</v>
      </c>
      <c r="T27" s="66">
        <f t="shared" si="10"/>
        <v>0.35200000000000004</v>
      </c>
    </row>
    <row r="28" spans="1:20" x14ac:dyDescent="0.25">
      <c r="A28" s="77" t="s">
        <v>22</v>
      </c>
      <c r="B28" s="81" t="s">
        <v>26</v>
      </c>
      <c r="C28" s="78">
        <v>2.5</v>
      </c>
      <c r="D28" s="43">
        <v>0.50900000000000001</v>
      </c>
      <c r="E28" s="39">
        <v>0.107</v>
      </c>
      <c r="F28" s="39">
        <f t="shared" si="0"/>
        <v>0.61599999999999999</v>
      </c>
      <c r="G28" s="42">
        <v>0.12529999999999999</v>
      </c>
      <c r="H28" s="42">
        <v>4.1000000000000002E-2</v>
      </c>
      <c r="I28" s="36">
        <f t="shared" si="1"/>
        <v>0.1663</v>
      </c>
      <c r="J28" s="44">
        <v>32.5</v>
      </c>
      <c r="K28" s="44">
        <v>14</v>
      </c>
      <c r="L28" s="47">
        <v>8</v>
      </c>
      <c r="M28" s="61">
        <f>J28/'means for ratios'!$J$18</f>
        <v>1.2964348042882075</v>
      </c>
      <c r="N28" s="58">
        <f>K28/'means for ratios'!$K$18</f>
        <v>0.6911447084233262</v>
      </c>
      <c r="O28" s="53">
        <f>L28/'means for ratios'!$L$18</f>
        <v>1.6623376623376624</v>
      </c>
      <c r="P28" s="70">
        <f t="shared" si="6"/>
        <v>4.7570093457943923</v>
      </c>
      <c r="Q28" s="54">
        <f t="shared" si="7"/>
        <v>3.0560975609756094</v>
      </c>
      <c r="R28" s="65">
        <f t="shared" si="8"/>
        <v>0.38370000000000004</v>
      </c>
      <c r="S28" s="41">
        <f t="shared" si="9"/>
        <v>6.6000000000000003E-2</v>
      </c>
      <c r="T28" s="66">
        <f t="shared" si="10"/>
        <v>0.44970000000000004</v>
      </c>
    </row>
    <row r="29" spans="1:20" x14ac:dyDescent="0.25">
      <c r="A29" s="77" t="s">
        <v>22</v>
      </c>
      <c r="B29" s="81" t="s">
        <v>26</v>
      </c>
      <c r="C29" s="78">
        <v>5</v>
      </c>
      <c r="D29" s="43">
        <v>0.495</v>
      </c>
      <c r="E29" s="39">
        <v>0.16400000000000001</v>
      </c>
      <c r="F29" s="39">
        <f t="shared" si="0"/>
        <v>0.65900000000000003</v>
      </c>
      <c r="G29" s="42">
        <v>0.11899999999999999</v>
      </c>
      <c r="H29" s="42">
        <v>2.76E-2</v>
      </c>
      <c r="I29" s="36">
        <f t="shared" si="1"/>
        <v>0.14660000000000001</v>
      </c>
      <c r="J29" s="44">
        <v>31.5</v>
      </c>
      <c r="K29" s="44">
        <v>15.2</v>
      </c>
      <c r="L29" s="47">
        <v>9</v>
      </c>
      <c r="M29" s="61">
        <f>J29/'means for ratios'!$J$18</f>
        <v>1.256544502617801</v>
      </c>
      <c r="N29" s="58">
        <f>K29/'means for ratios'!$K$18</f>
        <v>0.75038568343103984</v>
      </c>
      <c r="O29" s="53">
        <f>L29/'means for ratios'!$L$18</f>
        <v>1.8701298701298701</v>
      </c>
      <c r="P29" s="70">
        <f t="shared" si="6"/>
        <v>3.0182926829268291</v>
      </c>
      <c r="Q29" s="54">
        <f t="shared" si="7"/>
        <v>4.3115942028985508</v>
      </c>
      <c r="R29" s="65">
        <f t="shared" si="8"/>
        <v>0.376</v>
      </c>
      <c r="S29" s="41">
        <f t="shared" si="9"/>
        <v>0.13640000000000002</v>
      </c>
      <c r="T29" s="66">
        <f t="shared" si="10"/>
        <v>0.51239999999999997</v>
      </c>
    </row>
    <row r="30" spans="1:20" x14ac:dyDescent="0.25">
      <c r="A30" s="77" t="s">
        <v>22</v>
      </c>
      <c r="B30" s="81" t="s">
        <v>26</v>
      </c>
      <c r="C30" s="78">
        <v>10</v>
      </c>
      <c r="D30" s="43">
        <v>0.41</v>
      </c>
      <c r="E30" s="39">
        <v>0.23400000000000001</v>
      </c>
      <c r="F30" s="39">
        <f t="shared" si="0"/>
        <v>0.64400000000000002</v>
      </c>
      <c r="G30" s="42">
        <v>0.1009</v>
      </c>
      <c r="H30" s="42">
        <v>4.4499999999999998E-2</v>
      </c>
      <c r="I30" s="36">
        <f t="shared" si="1"/>
        <v>0.1454</v>
      </c>
      <c r="J30" s="44">
        <v>25.4</v>
      </c>
      <c r="K30" s="44">
        <v>15.6</v>
      </c>
      <c r="L30" s="47">
        <v>8</v>
      </c>
      <c r="M30" s="61">
        <f>J30/'means for ratios'!$J$18</f>
        <v>1.0132136624283219</v>
      </c>
      <c r="N30" s="58">
        <f>K30/'means for ratios'!$K$18</f>
        <v>0.77013267510027772</v>
      </c>
      <c r="O30" s="53">
        <f>L30/'means for ratios'!$L$18</f>
        <v>1.6623376623376624</v>
      </c>
      <c r="P30" s="70">
        <f t="shared" si="6"/>
        <v>1.7521367521367519</v>
      </c>
      <c r="Q30" s="54">
        <f t="shared" si="7"/>
        <v>2.267415730337079</v>
      </c>
      <c r="R30" s="65">
        <f t="shared" si="8"/>
        <v>0.30909999999999999</v>
      </c>
      <c r="S30" s="41">
        <f t="shared" si="9"/>
        <v>0.1895</v>
      </c>
      <c r="T30" s="66">
        <f t="shared" si="10"/>
        <v>0.49859999999999999</v>
      </c>
    </row>
    <row r="31" spans="1:20" x14ac:dyDescent="0.25">
      <c r="A31" s="77" t="s">
        <v>22</v>
      </c>
      <c r="B31" s="81" t="s">
        <v>26</v>
      </c>
      <c r="C31" s="78">
        <v>15</v>
      </c>
      <c r="D31" s="43">
        <v>0.216</v>
      </c>
      <c r="E31" s="39">
        <v>4.3999999999999997E-2</v>
      </c>
      <c r="F31" s="39">
        <f t="shared" si="0"/>
        <v>0.26</v>
      </c>
      <c r="G31" s="42">
        <v>5.3699999999999998E-2</v>
      </c>
      <c r="H31" s="42">
        <v>1.0699999999999999E-2</v>
      </c>
      <c r="I31" s="36">
        <f t="shared" si="1"/>
        <v>6.4399999999999999E-2</v>
      </c>
      <c r="J31" s="44">
        <v>15.4</v>
      </c>
      <c r="K31" s="44">
        <v>10.4</v>
      </c>
      <c r="L31" s="47">
        <v>6</v>
      </c>
      <c r="M31" s="61">
        <f>J31/'means for ratios'!$J$18</f>
        <v>0.61431064572425831</v>
      </c>
      <c r="N31" s="58">
        <f>K31/'means for ratios'!$K$18</f>
        <v>0.51342178340018518</v>
      </c>
      <c r="O31" s="53">
        <f>L31/'means for ratios'!$L$18</f>
        <v>1.2467532467532467</v>
      </c>
      <c r="P31" s="70">
        <f t="shared" si="6"/>
        <v>4.9090909090909092</v>
      </c>
      <c r="Q31" s="54">
        <f t="shared" si="7"/>
        <v>5.018691588785047</v>
      </c>
      <c r="R31" s="65">
        <f t="shared" si="8"/>
        <v>0.1623</v>
      </c>
      <c r="S31" s="41">
        <f t="shared" si="9"/>
        <v>3.3299999999999996E-2</v>
      </c>
      <c r="T31" s="66">
        <f t="shared" si="10"/>
        <v>0.1956</v>
      </c>
    </row>
    <row r="32" spans="1:20" x14ac:dyDescent="0.25">
      <c r="A32" s="77" t="s">
        <v>22</v>
      </c>
      <c r="B32" s="81" t="s">
        <v>27</v>
      </c>
      <c r="C32" s="78">
        <v>0</v>
      </c>
      <c r="D32" s="43">
        <v>0.32019999999999998</v>
      </c>
      <c r="E32" s="39">
        <v>0.2243</v>
      </c>
      <c r="F32" s="39">
        <f t="shared" si="0"/>
        <v>0.54449999999999998</v>
      </c>
      <c r="G32" s="42">
        <v>7.4499999999999997E-2</v>
      </c>
      <c r="H32" s="42">
        <v>4.9500000000000002E-2</v>
      </c>
      <c r="I32" s="36">
        <f t="shared" si="1"/>
        <v>0.124</v>
      </c>
      <c r="J32" s="44">
        <v>19.600000000000001</v>
      </c>
      <c r="K32" s="44">
        <v>17.399999999999999</v>
      </c>
      <c r="L32" s="47">
        <v>7</v>
      </c>
      <c r="M32" s="61">
        <f>J32/'means for ratios'!$J$18</f>
        <v>0.78184991273996507</v>
      </c>
      <c r="N32" s="58">
        <f>K32/'means for ratios'!$K$18</f>
        <v>0.85899413761184817</v>
      </c>
      <c r="O32" s="53">
        <f>L32/'means for ratios'!$L$18</f>
        <v>1.4545454545454546</v>
      </c>
      <c r="P32" s="70">
        <f t="shared" si="6"/>
        <v>1.4275523851983949</v>
      </c>
      <c r="Q32" s="54">
        <f t="shared" si="7"/>
        <v>1.505050505050505</v>
      </c>
      <c r="R32" s="65">
        <f t="shared" si="8"/>
        <v>0.24569999999999997</v>
      </c>
      <c r="S32" s="41">
        <f t="shared" si="9"/>
        <v>0.17480000000000001</v>
      </c>
      <c r="T32" s="66">
        <f t="shared" si="10"/>
        <v>0.42049999999999998</v>
      </c>
    </row>
    <row r="33" spans="1:20" x14ac:dyDescent="0.25">
      <c r="A33" s="77" t="s">
        <v>22</v>
      </c>
      <c r="B33" s="81" t="s">
        <v>27</v>
      </c>
      <c r="C33" s="78">
        <v>1.5</v>
      </c>
      <c r="D33" s="43">
        <v>0.55549999999999999</v>
      </c>
      <c r="E33" s="39">
        <v>0.96919999999999995</v>
      </c>
      <c r="F33" s="39">
        <f t="shared" si="0"/>
        <v>1.5246999999999999</v>
      </c>
      <c r="G33" s="42">
        <v>0.12</v>
      </c>
      <c r="H33" s="42">
        <v>7.8E-2</v>
      </c>
      <c r="I33" s="36">
        <f t="shared" si="1"/>
        <v>0.19800000000000001</v>
      </c>
      <c r="J33" s="44">
        <v>32</v>
      </c>
      <c r="K33" s="44">
        <v>16.3</v>
      </c>
      <c r="L33" s="47">
        <v>12</v>
      </c>
      <c r="M33" s="61">
        <f>J33/'means for ratios'!$J$18</f>
        <v>1.2764896534530041</v>
      </c>
      <c r="N33" s="58">
        <f>K33/'means for ratios'!$K$18</f>
        <v>0.80468991052144412</v>
      </c>
      <c r="O33" s="53">
        <f>L33/'means for ratios'!$L$18</f>
        <v>2.4935064935064934</v>
      </c>
      <c r="P33" s="70">
        <f t="shared" si="6"/>
        <v>0.57315311597193563</v>
      </c>
      <c r="Q33" s="54">
        <f t="shared" si="7"/>
        <v>1.5384615384615383</v>
      </c>
      <c r="R33" s="65">
        <f t="shared" si="8"/>
        <v>0.4355</v>
      </c>
      <c r="S33" s="41">
        <f t="shared" si="9"/>
        <v>0.89119999999999999</v>
      </c>
      <c r="T33" s="66">
        <f t="shared" si="10"/>
        <v>1.3267</v>
      </c>
    </row>
    <row r="34" spans="1:20" x14ac:dyDescent="0.25">
      <c r="A34" s="77" t="s">
        <v>22</v>
      </c>
      <c r="B34" s="81" t="s">
        <v>27</v>
      </c>
      <c r="C34" s="78">
        <v>2.5</v>
      </c>
      <c r="D34" s="43">
        <v>0.6149</v>
      </c>
      <c r="E34" s="39">
        <v>0.39040000000000002</v>
      </c>
      <c r="F34" s="39">
        <f t="shared" ref="F34:F65" si="11">SUM(D34:E34)</f>
        <v>1.0053000000000001</v>
      </c>
      <c r="G34" s="42">
        <v>0.1217</v>
      </c>
      <c r="H34" s="42">
        <v>8.0100000000000005E-2</v>
      </c>
      <c r="I34" s="36">
        <f t="shared" ref="I34:I65" si="12">SUM(G34:H34)</f>
        <v>0.20180000000000001</v>
      </c>
      <c r="J34" s="44">
        <v>33</v>
      </c>
      <c r="K34" s="44">
        <v>18</v>
      </c>
      <c r="L34" s="47">
        <v>6</v>
      </c>
      <c r="M34" s="61">
        <f>J34/'means for ratios'!$J$18</f>
        <v>1.3163799551234106</v>
      </c>
      <c r="N34" s="58">
        <f>K34/'means for ratios'!$K$18</f>
        <v>0.8886146251157051</v>
      </c>
      <c r="O34" s="53">
        <f>L34/'means for ratios'!$L$18</f>
        <v>1.2467532467532467</v>
      </c>
      <c r="P34" s="70">
        <f t="shared" si="6"/>
        <v>1.5750512295081966</v>
      </c>
      <c r="Q34" s="54">
        <f t="shared" si="7"/>
        <v>1.5193508114856429</v>
      </c>
      <c r="R34" s="65">
        <f t="shared" si="8"/>
        <v>0.49319999999999997</v>
      </c>
      <c r="S34" s="41">
        <f t="shared" si="9"/>
        <v>0.31030000000000002</v>
      </c>
      <c r="T34" s="66">
        <f t="shared" si="10"/>
        <v>0.80349999999999999</v>
      </c>
    </row>
    <row r="35" spans="1:20" x14ac:dyDescent="0.25">
      <c r="A35" s="77" t="s">
        <v>22</v>
      </c>
      <c r="B35" s="81" t="s">
        <v>27</v>
      </c>
      <c r="C35" s="78">
        <v>5</v>
      </c>
      <c r="D35" s="43">
        <v>0.1678</v>
      </c>
      <c r="E35" s="39">
        <v>5.4300000000000001E-2</v>
      </c>
      <c r="F35" s="39">
        <f t="shared" si="11"/>
        <v>0.22210000000000002</v>
      </c>
      <c r="G35" s="42">
        <v>4.3299999999999998E-2</v>
      </c>
      <c r="H35" s="42">
        <v>1.6299999999999999E-2</v>
      </c>
      <c r="I35" s="36">
        <f t="shared" si="12"/>
        <v>5.96E-2</v>
      </c>
      <c r="J35" s="44">
        <v>16.5</v>
      </c>
      <c r="K35" s="44">
        <v>9.5</v>
      </c>
      <c r="L35" s="47">
        <v>6</v>
      </c>
      <c r="M35" s="61">
        <f>J35/'means for ratios'!$J$18</f>
        <v>0.65818997756170528</v>
      </c>
      <c r="N35" s="58">
        <f>K35/'means for ratios'!$K$18</f>
        <v>0.4689910521443999</v>
      </c>
      <c r="O35" s="53">
        <f>L35/'means for ratios'!$L$18</f>
        <v>1.2467532467532467</v>
      </c>
      <c r="P35" s="70">
        <f t="shared" si="6"/>
        <v>3.0902394106813995</v>
      </c>
      <c r="Q35" s="54">
        <f t="shared" si="7"/>
        <v>2.6564417177914113</v>
      </c>
      <c r="R35" s="65">
        <f t="shared" si="8"/>
        <v>0.1245</v>
      </c>
      <c r="S35" s="41">
        <f t="shared" si="9"/>
        <v>3.8000000000000006E-2</v>
      </c>
      <c r="T35" s="66">
        <f t="shared" si="10"/>
        <v>0.16250000000000001</v>
      </c>
    </row>
    <row r="36" spans="1:20" x14ac:dyDescent="0.25">
      <c r="A36" s="77" t="s">
        <v>22</v>
      </c>
      <c r="B36" s="81" t="s">
        <v>27</v>
      </c>
      <c r="C36" s="78">
        <v>10</v>
      </c>
      <c r="D36" s="43">
        <v>0.16250000000000001</v>
      </c>
      <c r="E36" s="39">
        <v>8.7499999999999994E-2</v>
      </c>
      <c r="F36" s="39">
        <f t="shared" si="11"/>
        <v>0.25</v>
      </c>
      <c r="G36" s="42">
        <v>3.85E-2</v>
      </c>
      <c r="H36" s="42">
        <v>2.07E-2</v>
      </c>
      <c r="I36" s="36">
        <f t="shared" si="12"/>
        <v>5.9200000000000003E-2</v>
      </c>
      <c r="J36" s="44">
        <v>11.9</v>
      </c>
      <c r="K36" s="44">
        <v>7.4</v>
      </c>
      <c r="L36" s="47">
        <v>6</v>
      </c>
      <c r="M36" s="61">
        <f>J36/'means for ratios'!$J$18</f>
        <v>0.47469458987783592</v>
      </c>
      <c r="N36" s="58">
        <f>K36/'means for ratios'!$K$18</f>
        <v>0.36531934588090104</v>
      </c>
      <c r="O36" s="53">
        <f>L36/'means for ratios'!$L$18</f>
        <v>1.2467532467532467</v>
      </c>
      <c r="P36" s="70">
        <f t="shared" si="6"/>
        <v>1.8571428571428574</v>
      </c>
      <c r="Q36" s="54">
        <f t="shared" si="7"/>
        <v>1.8599033816425121</v>
      </c>
      <c r="R36" s="65">
        <f t="shared" si="8"/>
        <v>0.124</v>
      </c>
      <c r="S36" s="41">
        <f t="shared" si="9"/>
        <v>6.6799999999999998E-2</v>
      </c>
      <c r="T36" s="66">
        <f t="shared" si="10"/>
        <v>0.1908</v>
      </c>
    </row>
    <row r="37" spans="1:20" x14ac:dyDescent="0.25">
      <c r="A37" s="77" t="s">
        <v>22</v>
      </c>
      <c r="B37" s="81" t="s">
        <v>27</v>
      </c>
      <c r="C37" s="78">
        <v>15</v>
      </c>
      <c r="D37" s="43">
        <v>0.16819999999999999</v>
      </c>
      <c r="E37" s="39">
        <v>2.5399999999999999E-2</v>
      </c>
      <c r="F37" s="39">
        <f t="shared" si="11"/>
        <v>0.19359999999999999</v>
      </c>
      <c r="G37" s="42">
        <v>3.9600000000000003E-2</v>
      </c>
      <c r="H37" s="42">
        <v>1.23E-2</v>
      </c>
      <c r="I37" s="36">
        <f t="shared" si="12"/>
        <v>5.1900000000000002E-2</v>
      </c>
      <c r="J37" s="44">
        <v>11.5</v>
      </c>
      <c r="K37" s="44">
        <v>7.3</v>
      </c>
      <c r="L37" s="47">
        <v>3</v>
      </c>
      <c r="M37" s="61">
        <f>J37/'means for ratios'!$J$18</f>
        <v>0.45873846920967337</v>
      </c>
      <c r="N37" s="58">
        <f>K37/'means for ratios'!$K$18</f>
        <v>0.36038259796359151</v>
      </c>
      <c r="O37" s="53">
        <f>L37/'means for ratios'!$L$18</f>
        <v>0.62337662337662336</v>
      </c>
      <c r="P37" s="70">
        <f t="shared" si="6"/>
        <v>6.622047244094488</v>
      </c>
      <c r="Q37" s="54">
        <f t="shared" si="7"/>
        <v>3.2195121951219514</v>
      </c>
      <c r="R37" s="65">
        <f t="shared" si="8"/>
        <v>0.12859999999999999</v>
      </c>
      <c r="S37" s="41">
        <f t="shared" si="9"/>
        <v>1.3099999999999999E-2</v>
      </c>
      <c r="T37" s="66">
        <f t="shared" si="10"/>
        <v>0.14169999999999999</v>
      </c>
    </row>
    <row r="38" spans="1:20" x14ac:dyDescent="0.25">
      <c r="A38" s="77" t="s">
        <v>22</v>
      </c>
      <c r="B38" s="81" t="s">
        <v>28</v>
      </c>
      <c r="C38" s="78">
        <v>0</v>
      </c>
      <c r="D38" s="43">
        <v>0.52600000000000002</v>
      </c>
      <c r="E38" s="39">
        <v>0.26700000000000002</v>
      </c>
      <c r="F38" s="39">
        <f t="shared" si="11"/>
        <v>0.79300000000000004</v>
      </c>
      <c r="G38" s="42">
        <v>0.13150000000000001</v>
      </c>
      <c r="H38" s="42">
        <v>6.3799999999999996E-2</v>
      </c>
      <c r="I38" s="36">
        <f t="shared" si="12"/>
        <v>0.1953</v>
      </c>
      <c r="J38" s="44">
        <v>28.2</v>
      </c>
      <c r="K38" s="44">
        <v>17.2</v>
      </c>
      <c r="L38" s="47">
        <v>5</v>
      </c>
      <c r="M38" s="61">
        <f>J38/'means for ratios'!$J$18</f>
        <v>1.1249065071054598</v>
      </c>
      <c r="N38" s="58">
        <f>K38/'means for ratios'!$K$18</f>
        <v>0.84912064177722935</v>
      </c>
      <c r="O38" s="53">
        <f>L38/'means for ratios'!$L$18</f>
        <v>1.0389610389610389</v>
      </c>
      <c r="P38" s="70">
        <f t="shared" si="6"/>
        <v>1.9700374531835205</v>
      </c>
      <c r="Q38" s="54">
        <f t="shared" si="7"/>
        <v>2.0611285266457684</v>
      </c>
      <c r="R38" s="65">
        <f t="shared" si="8"/>
        <v>0.39450000000000002</v>
      </c>
      <c r="S38" s="41">
        <f t="shared" si="9"/>
        <v>0.20320000000000002</v>
      </c>
      <c r="T38" s="66">
        <f t="shared" si="10"/>
        <v>0.59770000000000001</v>
      </c>
    </row>
    <row r="39" spans="1:20" x14ac:dyDescent="0.25">
      <c r="A39" s="77" t="s">
        <v>22</v>
      </c>
      <c r="B39" s="81" t="s">
        <v>28</v>
      </c>
      <c r="C39" s="78">
        <v>1.5</v>
      </c>
      <c r="D39" s="43">
        <v>1.3520000000000001</v>
      </c>
      <c r="E39" s="39">
        <v>0.71099999999999997</v>
      </c>
      <c r="F39" s="39">
        <f t="shared" si="11"/>
        <v>2.0630000000000002</v>
      </c>
      <c r="G39" s="42">
        <v>0.24329999999999999</v>
      </c>
      <c r="H39" s="42">
        <v>0.1216</v>
      </c>
      <c r="I39" s="36">
        <f t="shared" si="12"/>
        <v>0.3649</v>
      </c>
      <c r="J39" s="44">
        <v>38.799999999999997</v>
      </c>
      <c r="K39" s="44">
        <v>29.6</v>
      </c>
      <c r="L39" s="47">
        <v>8</v>
      </c>
      <c r="M39" s="61">
        <f>J39/'means for ratios'!$J$18</f>
        <v>1.5477437048117675</v>
      </c>
      <c r="N39" s="58">
        <f>K39/'means for ratios'!$K$18</f>
        <v>1.4612773835236041</v>
      </c>
      <c r="O39" s="53">
        <f>L39/'means for ratios'!$L$18</f>
        <v>1.6623376623376624</v>
      </c>
      <c r="P39" s="70">
        <f t="shared" si="6"/>
        <v>1.9015471167369904</v>
      </c>
      <c r="Q39" s="54">
        <f t="shared" si="7"/>
        <v>2.0008223684210527</v>
      </c>
      <c r="R39" s="65">
        <f t="shared" si="8"/>
        <v>1.1087</v>
      </c>
      <c r="S39" s="41">
        <f t="shared" si="9"/>
        <v>0.58939999999999992</v>
      </c>
      <c r="T39" s="66">
        <f t="shared" si="10"/>
        <v>1.6980999999999999</v>
      </c>
    </row>
    <row r="40" spans="1:20" x14ac:dyDescent="0.25">
      <c r="A40" s="77" t="s">
        <v>22</v>
      </c>
      <c r="B40" s="81" t="s">
        <v>28</v>
      </c>
      <c r="C40" s="78">
        <v>2.5</v>
      </c>
      <c r="D40" s="43">
        <v>0.76900000000000002</v>
      </c>
      <c r="E40" s="39">
        <v>0.439</v>
      </c>
      <c r="F40" s="39">
        <f t="shared" si="11"/>
        <v>1.208</v>
      </c>
      <c r="G40" s="42">
        <v>0.1326</v>
      </c>
      <c r="H40" s="42">
        <v>7.6600000000000001E-2</v>
      </c>
      <c r="I40" s="36">
        <f t="shared" si="12"/>
        <v>0.2092</v>
      </c>
      <c r="J40" s="44">
        <v>28.5</v>
      </c>
      <c r="K40" s="44">
        <v>22.5</v>
      </c>
      <c r="L40" s="47">
        <v>8</v>
      </c>
      <c r="M40" s="61">
        <f>J40/'means for ratios'!$J$18</f>
        <v>1.1368735976065818</v>
      </c>
      <c r="N40" s="58">
        <f>K40/'means for ratios'!$K$18</f>
        <v>1.1107682813946314</v>
      </c>
      <c r="O40" s="53">
        <f>L40/'means for ratios'!$L$18</f>
        <v>1.6623376623376624</v>
      </c>
      <c r="P40" s="70">
        <f t="shared" si="6"/>
        <v>1.7517084282460138</v>
      </c>
      <c r="Q40" s="54">
        <f t="shared" si="7"/>
        <v>1.7310704960835508</v>
      </c>
      <c r="R40" s="65">
        <f t="shared" si="8"/>
        <v>0.63640000000000008</v>
      </c>
      <c r="S40" s="41">
        <f t="shared" si="9"/>
        <v>0.3624</v>
      </c>
      <c r="T40" s="66">
        <f t="shared" si="10"/>
        <v>0.99880000000000013</v>
      </c>
    </row>
    <row r="41" spans="1:20" x14ac:dyDescent="0.25">
      <c r="A41" s="77" t="s">
        <v>22</v>
      </c>
      <c r="B41" s="81" t="s">
        <v>28</v>
      </c>
      <c r="C41" s="78">
        <v>5</v>
      </c>
      <c r="D41" s="43">
        <v>1.3</v>
      </c>
      <c r="E41" s="39">
        <v>0.68700000000000006</v>
      </c>
      <c r="F41" s="39">
        <f t="shared" si="11"/>
        <v>1.9870000000000001</v>
      </c>
      <c r="G41" s="42">
        <v>0.2666</v>
      </c>
      <c r="H41" s="42">
        <v>0.112</v>
      </c>
      <c r="I41" s="36">
        <f t="shared" si="12"/>
        <v>0.37859999999999999</v>
      </c>
      <c r="J41" s="44">
        <v>34.5</v>
      </c>
      <c r="K41" s="44">
        <v>17.399999999999999</v>
      </c>
      <c r="L41" s="47">
        <v>8</v>
      </c>
      <c r="M41" s="61">
        <f>J41/'means for ratios'!$J$18</f>
        <v>1.3762154076290201</v>
      </c>
      <c r="N41" s="58">
        <f>K41/'means for ratios'!$K$18</f>
        <v>0.85899413761184817</v>
      </c>
      <c r="O41" s="53">
        <f>L41/'means for ratios'!$L$18</f>
        <v>1.6623376623376624</v>
      </c>
      <c r="P41" s="70">
        <f t="shared" si="6"/>
        <v>1.8922852983988354</v>
      </c>
      <c r="Q41" s="54">
        <f t="shared" si="7"/>
        <v>2.3803571428571431</v>
      </c>
      <c r="R41" s="65">
        <f t="shared" si="8"/>
        <v>1.0334000000000001</v>
      </c>
      <c r="S41" s="41">
        <f t="shared" si="9"/>
        <v>0.57500000000000007</v>
      </c>
      <c r="T41" s="66">
        <f t="shared" si="10"/>
        <v>1.6084000000000001</v>
      </c>
    </row>
    <row r="42" spans="1:20" x14ac:dyDescent="0.25">
      <c r="A42" s="77" t="s">
        <v>22</v>
      </c>
      <c r="B42" s="81" t="s">
        <v>28</v>
      </c>
      <c r="C42" s="78">
        <v>10</v>
      </c>
      <c r="D42" s="43">
        <v>0.26</v>
      </c>
      <c r="E42" s="39">
        <v>0.46800000000000003</v>
      </c>
      <c r="F42" s="39">
        <f t="shared" si="11"/>
        <v>0.72799999999999998</v>
      </c>
      <c r="G42" s="42">
        <v>0.1011</v>
      </c>
      <c r="H42" s="42">
        <v>4.0599999999999997E-2</v>
      </c>
      <c r="I42" s="36">
        <f t="shared" si="12"/>
        <v>0.14169999999999999</v>
      </c>
      <c r="J42" s="44">
        <v>27.8</v>
      </c>
      <c r="K42" s="44">
        <v>15.5</v>
      </c>
      <c r="L42" s="47">
        <v>6</v>
      </c>
      <c r="M42" s="61">
        <f>J42/'means for ratios'!$J$18</f>
        <v>1.1089503864372974</v>
      </c>
      <c r="N42" s="58">
        <f>K42/'means for ratios'!$K$18</f>
        <v>0.76519592718296825</v>
      </c>
      <c r="O42" s="53">
        <f>L42/'means for ratios'!$L$18</f>
        <v>1.2467532467532467</v>
      </c>
      <c r="P42" s="70">
        <f t="shared" si="6"/>
        <v>0.55555555555555558</v>
      </c>
      <c r="Q42" s="54">
        <f t="shared" si="7"/>
        <v>2.4901477832512318</v>
      </c>
      <c r="R42" s="65">
        <f t="shared" si="8"/>
        <v>0.15890000000000001</v>
      </c>
      <c r="S42" s="41">
        <f t="shared" si="9"/>
        <v>0.4274</v>
      </c>
      <c r="T42" s="66">
        <f t="shared" si="10"/>
        <v>0.58630000000000004</v>
      </c>
    </row>
    <row r="43" spans="1:20" x14ac:dyDescent="0.25">
      <c r="A43" s="77" t="s">
        <v>22</v>
      </c>
      <c r="B43" s="81" t="s">
        <v>28</v>
      </c>
      <c r="C43" s="78">
        <v>15</v>
      </c>
      <c r="D43" s="43">
        <v>0.11700000000000001</v>
      </c>
      <c r="E43" s="39">
        <v>0.28799999999999998</v>
      </c>
      <c r="F43" s="39">
        <f t="shared" si="11"/>
        <v>0.40499999999999997</v>
      </c>
      <c r="G43" s="42">
        <v>6.1600000000000002E-2</v>
      </c>
      <c r="H43" s="42">
        <v>2.2700000000000001E-2</v>
      </c>
      <c r="I43" s="36">
        <f t="shared" si="12"/>
        <v>8.43E-2</v>
      </c>
      <c r="J43" s="44">
        <v>17.600000000000001</v>
      </c>
      <c r="K43" s="44">
        <v>12.1</v>
      </c>
      <c r="L43" s="47">
        <v>4</v>
      </c>
      <c r="M43" s="61">
        <f>J43/'means for ratios'!$J$18</f>
        <v>0.70206930939915235</v>
      </c>
      <c r="N43" s="58">
        <f>K43/'means for ratios'!$K$18</f>
        <v>0.59734649799444617</v>
      </c>
      <c r="O43" s="53">
        <f>L43/'means for ratios'!$L$18</f>
        <v>0.83116883116883122</v>
      </c>
      <c r="P43" s="70">
        <f t="shared" si="6"/>
        <v>0.40625000000000006</v>
      </c>
      <c r="Q43" s="54">
        <f t="shared" si="7"/>
        <v>2.713656387665198</v>
      </c>
      <c r="R43" s="65">
        <f t="shared" si="8"/>
        <v>5.5400000000000005E-2</v>
      </c>
      <c r="S43" s="41">
        <f t="shared" si="9"/>
        <v>0.26529999999999998</v>
      </c>
      <c r="T43" s="66">
        <f t="shared" si="10"/>
        <v>0.32069999999999999</v>
      </c>
    </row>
    <row r="44" spans="1:20" x14ac:dyDescent="0.25">
      <c r="A44" s="77" t="s">
        <v>22</v>
      </c>
      <c r="B44" s="81" t="s">
        <v>30</v>
      </c>
      <c r="C44" s="78">
        <v>0</v>
      </c>
      <c r="D44" s="43">
        <v>0.39079999999999998</v>
      </c>
      <c r="E44" s="39">
        <v>0.20630000000000001</v>
      </c>
      <c r="F44" s="39">
        <f t="shared" si="11"/>
        <v>0.59709999999999996</v>
      </c>
      <c r="G44" s="42">
        <v>7.3499999999999996E-2</v>
      </c>
      <c r="H44" s="42">
        <v>4.3799999999999999E-2</v>
      </c>
      <c r="I44" s="36">
        <f t="shared" si="12"/>
        <v>0.11729999999999999</v>
      </c>
      <c r="J44" s="44">
        <v>23</v>
      </c>
      <c r="K44" s="44">
        <v>18</v>
      </c>
      <c r="L44" s="47">
        <v>5</v>
      </c>
      <c r="M44" s="61">
        <f>J44/'means for ratios'!$J$18</f>
        <v>0.91747693841934674</v>
      </c>
      <c r="N44" s="58">
        <f>K44/'means for ratios'!$K$18</f>
        <v>0.8886146251157051</v>
      </c>
      <c r="O44" s="53">
        <f>L44/'means for ratios'!$L$18</f>
        <v>1.0389610389610389</v>
      </c>
      <c r="P44" s="70">
        <f t="shared" si="6"/>
        <v>1.8943286476005814</v>
      </c>
      <c r="Q44" s="54">
        <f t="shared" si="7"/>
        <v>1.678082191780822</v>
      </c>
      <c r="R44" s="65">
        <f t="shared" si="8"/>
        <v>0.31729999999999997</v>
      </c>
      <c r="S44" s="41">
        <f t="shared" si="9"/>
        <v>0.16250000000000001</v>
      </c>
      <c r="T44" s="66">
        <f t="shared" si="10"/>
        <v>0.4798</v>
      </c>
    </row>
    <row r="45" spans="1:20" x14ac:dyDescent="0.25">
      <c r="A45" s="77" t="s">
        <v>22</v>
      </c>
      <c r="B45" s="81" t="s">
        <v>30</v>
      </c>
      <c r="C45" s="78">
        <v>1.5</v>
      </c>
      <c r="D45" s="43">
        <v>0.61250000000000004</v>
      </c>
      <c r="E45" s="39">
        <v>0.42649999999999999</v>
      </c>
      <c r="F45" s="39">
        <f t="shared" si="11"/>
        <v>1.0390000000000001</v>
      </c>
      <c r="G45" s="42">
        <v>7.6100000000000001E-2</v>
      </c>
      <c r="H45" s="42">
        <v>4.4400000000000002E-2</v>
      </c>
      <c r="I45" s="36">
        <f t="shared" si="12"/>
        <v>0.1205</v>
      </c>
      <c r="J45" s="44">
        <v>30.5</v>
      </c>
      <c r="K45" s="44">
        <v>14.5</v>
      </c>
      <c r="L45" s="47">
        <v>7</v>
      </c>
      <c r="M45" s="61">
        <f>J45/'means for ratios'!$J$18</f>
        <v>1.2166542009473946</v>
      </c>
      <c r="N45" s="58">
        <f>K45/'means for ratios'!$K$18</f>
        <v>0.71582844800987355</v>
      </c>
      <c r="O45" s="53">
        <f>L45/'means for ratios'!$L$18</f>
        <v>1.4545454545454546</v>
      </c>
      <c r="P45" s="70">
        <f t="shared" si="6"/>
        <v>1.4361078546307153</v>
      </c>
      <c r="Q45" s="54">
        <f t="shared" si="7"/>
        <v>1.7139639639639639</v>
      </c>
      <c r="R45" s="65">
        <f t="shared" si="8"/>
        <v>0.53639999999999999</v>
      </c>
      <c r="S45" s="41">
        <f t="shared" si="9"/>
        <v>0.3821</v>
      </c>
      <c r="T45" s="66">
        <f t="shared" si="10"/>
        <v>0.91849999999999998</v>
      </c>
    </row>
    <row r="46" spans="1:20" x14ac:dyDescent="0.25">
      <c r="A46" s="77" t="s">
        <v>22</v>
      </c>
      <c r="B46" s="81" t="s">
        <v>30</v>
      </c>
      <c r="C46" s="78">
        <v>2.5</v>
      </c>
      <c r="D46" s="43">
        <v>0.3831</v>
      </c>
      <c r="E46" s="39">
        <v>0.33329999999999999</v>
      </c>
      <c r="F46" s="39">
        <f t="shared" si="11"/>
        <v>0.71639999999999993</v>
      </c>
      <c r="G46" s="42">
        <v>0.1042</v>
      </c>
      <c r="H46" s="42">
        <v>5.57E-2</v>
      </c>
      <c r="I46" s="36">
        <f t="shared" si="12"/>
        <v>0.15989999999999999</v>
      </c>
      <c r="J46" s="44">
        <v>21.5</v>
      </c>
      <c r="K46" s="44">
        <v>16</v>
      </c>
      <c r="L46" s="47">
        <v>5</v>
      </c>
      <c r="M46" s="61">
        <f>J46/'means for ratios'!$J$18</f>
        <v>0.85764148591373712</v>
      </c>
      <c r="N46" s="58">
        <f>K46/'means for ratios'!$K$18</f>
        <v>0.78987966676951571</v>
      </c>
      <c r="O46" s="53">
        <f>L46/'means for ratios'!$L$18</f>
        <v>1.0389610389610389</v>
      </c>
      <c r="P46" s="70">
        <f t="shared" si="6"/>
        <v>1.1494149414941495</v>
      </c>
      <c r="Q46" s="54">
        <f t="shared" si="7"/>
        <v>1.8707360861759426</v>
      </c>
      <c r="R46" s="65">
        <f t="shared" si="8"/>
        <v>0.27889999999999998</v>
      </c>
      <c r="S46" s="41">
        <f t="shared" si="9"/>
        <v>0.27759999999999996</v>
      </c>
      <c r="T46" s="66">
        <f t="shared" si="10"/>
        <v>0.55649999999999999</v>
      </c>
    </row>
    <row r="47" spans="1:20" x14ac:dyDescent="0.25">
      <c r="A47" s="77" t="s">
        <v>22</v>
      </c>
      <c r="B47" s="81" t="s">
        <v>31</v>
      </c>
      <c r="C47" s="78">
        <v>5</v>
      </c>
      <c r="D47" s="43">
        <v>0.3831</v>
      </c>
      <c r="E47" s="39">
        <v>0.33300000000000002</v>
      </c>
      <c r="F47" s="39">
        <f t="shared" si="11"/>
        <v>0.71609999999999996</v>
      </c>
      <c r="G47" s="42">
        <v>6.9699999999999998E-2</v>
      </c>
      <c r="H47" s="42">
        <v>5.3600000000000002E-2</v>
      </c>
      <c r="I47" s="36">
        <f t="shared" si="12"/>
        <v>0.12329999999999999</v>
      </c>
      <c r="J47" s="44">
        <v>21.5</v>
      </c>
      <c r="K47" s="44">
        <v>16</v>
      </c>
      <c r="L47" s="47">
        <v>5</v>
      </c>
      <c r="M47" s="61">
        <f>J47/'means for ratios'!$J$18</f>
        <v>0.85764148591373712</v>
      </c>
      <c r="N47" s="58">
        <f>K47/'means for ratios'!$K$18</f>
        <v>0.78987966676951571</v>
      </c>
      <c r="O47" s="53">
        <f>L47/'means for ratios'!$L$18</f>
        <v>1.0389610389610389</v>
      </c>
      <c r="P47" s="70">
        <f t="shared" si="6"/>
        <v>1.1504504504504505</v>
      </c>
      <c r="Q47" s="54">
        <f t="shared" si="7"/>
        <v>1.3003731343283582</v>
      </c>
      <c r="R47" s="65">
        <f t="shared" si="8"/>
        <v>0.31340000000000001</v>
      </c>
      <c r="S47" s="41">
        <f t="shared" si="9"/>
        <v>0.27940000000000004</v>
      </c>
      <c r="T47" s="66">
        <f t="shared" si="10"/>
        <v>0.59279999999999999</v>
      </c>
    </row>
    <row r="48" spans="1:20" x14ac:dyDescent="0.25">
      <c r="A48" s="77" t="s">
        <v>22</v>
      </c>
      <c r="B48" s="81" t="s">
        <v>30</v>
      </c>
      <c r="C48" s="78">
        <v>10</v>
      </c>
      <c r="D48" s="43">
        <v>0.3019</v>
      </c>
      <c r="E48" s="39">
        <v>0.20469999999999999</v>
      </c>
      <c r="F48" s="39">
        <f t="shared" si="11"/>
        <v>0.50659999999999994</v>
      </c>
      <c r="G48" s="42">
        <v>5.9700000000000003E-2</v>
      </c>
      <c r="H48" s="42">
        <v>3.1699999999999999E-2</v>
      </c>
      <c r="I48" s="36">
        <f t="shared" si="12"/>
        <v>9.1400000000000009E-2</v>
      </c>
      <c r="J48" s="44">
        <v>19</v>
      </c>
      <c r="K48" s="44">
        <v>13</v>
      </c>
      <c r="L48" s="47">
        <v>5</v>
      </c>
      <c r="M48" s="61">
        <f>J48/'means for ratios'!$J$18</f>
        <v>0.7579157317377212</v>
      </c>
      <c r="N48" s="58">
        <f>K48/'means for ratios'!$K$18</f>
        <v>0.64177722925023151</v>
      </c>
      <c r="O48" s="53">
        <f>L48/'means for ratios'!$L$18</f>
        <v>1.0389610389610389</v>
      </c>
      <c r="P48" s="70">
        <f t="shared" si="6"/>
        <v>1.4748412310698584</v>
      </c>
      <c r="Q48" s="54">
        <f t="shared" si="7"/>
        <v>1.8832807570977919</v>
      </c>
      <c r="R48" s="65">
        <f t="shared" si="8"/>
        <v>0.2422</v>
      </c>
      <c r="S48" s="41">
        <f t="shared" si="9"/>
        <v>0.17299999999999999</v>
      </c>
      <c r="T48" s="66">
        <f t="shared" si="10"/>
        <v>0.41520000000000001</v>
      </c>
    </row>
    <row r="49" spans="1:20" x14ac:dyDescent="0.25">
      <c r="A49" s="77" t="s">
        <v>22</v>
      </c>
      <c r="B49" s="81" t="s">
        <v>30</v>
      </c>
      <c r="C49" s="78">
        <v>15</v>
      </c>
      <c r="D49" s="43">
        <v>0.25</v>
      </c>
      <c r="E49" s="39">
        <v>0.31</v>
      </c>
      <c r="F49" s="39">
        <f t="shared" si="11"/>
        <v>0.56000000000000005</v>
      </c>
      <c r="G49" s="42">
        <v>4.1700000000000001E-2</v>
      </c>
      <c r="H49" s="42">
        <v>2.9899999999999999E-2</v>
      </c>
      <c r="I49" s="36">
        <f t="shared" si="12"/>
        <v>7.1599999999999997E-2</v>
      </c>
      <c r="J49" s="44">
        <v>17</v>
      </c>
      <c r="K49" s="44">
        <v>12</v>
      </c>
      <c r="L49" s="47">
        <v>2</v>
      </c>
      <c r="M49" s="61">
        <f>J49/'means for ratios'!$J$18</f>
        <v>0.67813512839690848</v>
      </c>
      <c r="N49" s="58">
        <f>K49/'means for ratios'!$K$18</f>
        <v>0.5924097500771367</v>
      </c>
      <c r="O49" s="53">
        <f>L49/'means for ratios'!$L$18</f>
        <v>0.41558441558441561</v>
      </c>
      <c r="P49" s="70">
        <f t="shared" si="6"/>
        <v>0.80645161290322587</v>
      </c>
      <c r="Q49" s="54">
        <f t="shared" si="7"/>
        <v>1.3946488294314381</v>
      </c>
      <c r="R49" s="65">
        <f t="shared" si="8"/>
        <v>0.20829999999999999</v>
      </c>
      <c r="S49" s="41">
        <f t="shared" si="9"/>
        <v>0.28010000000000002</v>
      </c>
      <c r="T49" s="66">
        <f t="shared" si="10"/>
        <v>0.4884</v>
      </c>
    </row>
    <row r="50" spans="1:20" x14ac:dyDescent="0.25">
      <c r="A50" s="77" t="s">
        <v>22</v>
      </c>
      <c r="B50" s="81" t="s">
        <v>33</v>
      </c>
      <c r="C50" s="78">
        <v>0</v>
      </c>
      <c r="D50" s="43">
        <v>0.5</v>
      </c>
      <c r="E50" s="39">
        <v>0.85599999999999998</v>
      </c>
      <c r="F50" s="39">
        <f t="shared" si="11"/>
        <v>1.3559999999999999</v>
      </c>
      <c r="G50" s="42">
        <v>0.10630000000000001</v>
      </c>
      <c r="H50" s="42">
        <v>0.1082</v>
      </c>
      <c r="I50" s="36">
        <f t="shared" si="12"/>
        <v>0.21450000000000002</v>
      </c>
      <c r="J50" s="44">
        <v>30</v>
      </c>
      <c r="K50" s="44">
        <v>23</v>
      </c>
      <c r="L50" s="47">
        <v>5</v>
      </c>
      <c r="M50" s="61">
        <f>J50/'means for ratios'!$J$18</f>
        <v>1.1967090501121913</v>
      </c>
      <c r="N50" s="58">
        <f>K50/'means for ratios'!$K$18</f>
        <v>1.1354520209811787</v>
      </c>
      <c r="O50" s="53">
        <f>L50/'means for ratios'!$L$18</f>
        <v>1.0389610389610389</v>
      </c>
      <c r="P50" s="70">
        <f t="shared" si="6"/>
        <v>0.58411214953271029</v>
      </c>
      <c r="Q50" s="54">
        <f t="shared" si="7"/>
        <v>0.98243992606284658</v>
      </c>
      <c r="R50" s="65">
        <f t="shared" si="8"/>
        <v>0.39369999999999999</v>
      </c>
      <c r="S50" s="41">
        <f t="shared" si="9"/>
        <v>0.74780000000000002</v>
      </c>
      <c r="T50" s="66">
        <f t="shared" si="10"/>
        <v>1.1415</v>
      </c>
    </row>
    <row r="51" spans="1:20" x14ac:dyDescent="0.25">
      <c r="A51" s="77" t="s">
        <v>22</v>
      </c>
      <c r="B51" s="81" t="s">
        <v>33</v>
      </c>
      <c r="C51" s="78">
        <v>1.5</v>
      </c>
      <c r="D51" s="43">
        <v>0.56699999999999995</v>
      </c>
      <c r="E51" s="39">
        <v>0.55059999999999998</v>
      </c>
      <c r="F51" s="39">
        <f t="shared" si="11"/>
        <v>1.1175999999999999</v>
      </c>
      <c r="G51" s="42">
        <v>0.13350000000000001</v>
      </c>
      <c r="H51" s="42">
        <v>8.2000000000000003E-2</v>
      </c>
      <c r="I51" s="36">
        <f t="shared" si="12"/>
        <v>0.21550000000000002</v>
      </c>
      <c r="J51" s="44">
        <v>33.299999999999997</v>
      </c>
      <c r="K51" s="44">
        <v>18.100000000000001</v>
      </c>
      <c r="L51" s="47">
        <v>5</v>
      </c>
      <c r="M51" s="61">
        <f>J51/'means for ratios'!$J$18</f>
        <v>1.3283470456245323</v>
      </c>
      <c r="N51" s="58">
        <f>K51/'means for ratios'!$K$18</f>
        <v>0.89355137303301468</v>
      </c>
      <c r="O51" s="53">
        <f>L51/'means for ratios'!$L$18</f>
        <v>1.0389610389610389</v>
      </c>
      <c r="P51" s="70">
        <f t="shared" si="6"/>
        <v>1.0297856883399927</v>
      </c>
      <c r="Q51" s="54">
        <f t="shared" si="7"/>
        <v>1.628048780487805</v>
      </c>
      <c r="R51" s="65">
        <f t="shared" si="8"/>
        <v>0.43349999999999994</v>
      </c>
      <c r="S51" s="41">
        <f t="shared" si="9"/>
        <v>0.46859999999999996</v>
      </c>
      <c r="T51" s="66">
        <f t="shared" si="10"/>
        <v>0.9020999999999999</v>
      </c>
    </row>
    <row r="52" spans="1:20" x14ac:dyDescent="0.25">
      <c r="A52" s="77" t="s">
        <v>22</v>
      </c>
      <c r="B52" s="81" t="s">
        <v>33</v>
      </c>
      <c r="C52" s="78">
        <v>2.5</v>
      </c>
      <c r="D52" s="43">
        <v>0.64</v>
      </c>
      <c r="E52" s="39">
        <v>0.79700000000000004</v>
      </c>
      <c r="F52" s="39">
        <f t="shared" si="11"/>
        <v>1.4370000000000001</v>
      </c>
      <c r="G52" s="42">
        <v>0.18429999999999999</v>
      </c>
      <c r="H52" s="42">
        <v>0.11899999999999999</v>
      </c>
      <c r="I52" s="36">
        <f t="shared" si="12"/>
        <v>0.30330000000000001</v>
      </c>
      <c r="J52" s="44">
        <v>40</v>
      </c>
      <c r="K52" s="44">
        <v>19</v>
      </c>
      <c r="L52" s="47">
        <v>7</v>
      </c>
      <c r="M52" s="61">
        <f>J52/'means for ratios'!$J$18</f>
        <v>1.5956120668162552</v>
      </c>
      <c r="N52" s="58">
        <f>K52/'means for ratios'!$K$18</f>
        <v>0.9379821042887998</v>
      </c>
      <c r="O52" s="53">
        <f>L52/'means for ratios'!$L$18</f>
        <v>1.4545454545454546</v>
      </c>
      <c r="P52" s="70">
        <f t="shared" si="6"/>
        <v>0.80301129234629864</v>
      </c>
      <c r="Q52" s="54">
        <f t="shared" si="7"/>
        <v>1.5487394957983194</v>
      </c>
      <c r="R52" s="65">
        <f t="shared" si="8"/>
        <v>0.45569999999999999</v>
      </c>
      <c r="S52" s="41">
        <f t="shared" si="9"/>
        <v>0.67800000000000005</v>
      </c>
      <c r="T52" s="66">
        <f t="shared" si="10"/>
        <v>1.1337000000000002</v>
      </c>
    </row>
    <row r="53" spans="1:20" x14ac:dyDescent="0.25">
      <c r="A53" s="77" t="s">
        <v>22</v>
      </c>
      <c r="B53" s="81" t="s">
        <v>33</v>
      </c>
      <c r="C53" s="78">
        <v>5</v>
      </c>
      <c r="D53" s="43">
        <v>0.47899999999999998</v>
      </c>
      <c r="E53" s="39">
        <v>0.59299999999999997</v>
      </c>
      <c r="F53" s="39">
        <f t="shared" si="11"/>
        <v>1.0720000000000001</v>
      </c>
      <c r="G53" s="42">
        <v>0.1241</v>
      </c>
      <c r="H53" s="42">
        <v>4.9099999999999998E-2</v>
      </c>
      <c r="I53" s="36">
        <f t="shared" si="12"/>
        <v>0.17319999999999999</v>
      </c>
      <c r="J53" s="44">
        <v>30.2</v>
      </c>
      <c r="K53" s="44">
        <v>16.3</v>
      </c>
      <c r="L53" s="47">
        <v>6</v>
      </c>
      <c r="M53" s="61">
        <f>J53/'means for ratios'!$J$18</f>
        <v>1.2046871104462726</v>
      </c>
      <c r="N53" s="58">
        <f>K53/'means for ratios'!$K$18</f>
        <v>0.80468991052144412</v>
      </c>
      <c r="O53" s="53">
        <f>L53/'means for ratios'!$L$18</f>
        <v>1.2467532467532467</v>
      </c>
      <c r="P53" s="70">
        <f t="shared" si="6"/>
        <v>0.80775716694772348</v>
      </c>
      <c r="Q53" s="54">
        <f t="shared" si="7"/>
        <v>2.5274949083503055</v>
      </c>
      <c r="R53" s="65">
        <f t="shared" si="8"/>
        <v>0.35489999999999999</v>
      </c>
      <c r="S53" s="41">
        <f t="shared" si="9"/>
        <v>0.54389999999999994</v>
      </c>
      <c r="T53" s="66">
        <f t="shared" si="10"/>
        <v>0.89879999999999993</v>
      </c>
    </row>
    <row r="54" spans="1:20" x14ac:dyDescent="0.25">
      <c r="A54" s="77" t="s">
        <v>22</v>
      </c>
      <c r="B54" s="81" t="s">
        <v>33</v>
      </c>
      <c r="C54" s="78">
        <v>10</v>
      </c>
      <c r="D54" s="43">
        <v>0.29799999999999999</v>
      </c>
      <c r="E54" s="39">
        <v>0.23899999999999999</v>
      </c>
      <c r="F54" s="39">
        <f t="shared" si="11"/>
        <v>0.53699999999999992</v>
      </c>
      <c r="G54" s="42">
        <v>7.8200000000000006E-2</v>
      </c>
      <c r="H54" s="42">
        <v>3.4000000000000002E-2</v>
      </c>
      <c r="I54" s="36">
        <f t="shared" si="12"/>
        <v>0.11220000000000001</v>
      </c>
      <c r="J54" s="44">
        <v>19</v>
      </c>
      <c r="K54" s="44">
        <v>14.6</v>
      </c>
      <c r="L54" s="47">
        <v>6</v>
      </c>
      <c r="M54" s="61">
        <f>J54/'means for ratios'!$J$18</f>
        <v>0.7579157317377212</v>
      </c>
      <c r="N54" s="58">
        <f>K54/'means for ratios'!$K$18</f>
        <v>0.72076519592718302</v>
      </c>
      <c r="O54" s="53">
        <f>L54/'means for ratios'!$L$18</f>
        <v>1.2467532467532467</v>
      </c>
      <c r="P54" s="70">
        <f t="shared" si="6"/>
        <v>1.2468619246861925</v>
      </c>
      <c r="Q54" s="54">
        <f t="shared" si="7"/>
        <v>2.2999999999999998</v>
      </c>
      <c r="R54" s="65">
        <f t="shared" si="8"/>
        <v>0.2198</v>
      </c>
      <c r="S54" s="41">
        <f t="shared" si="9"/>
        <v>0.20499999999999999</v>
      </c>
      <c r="T54" s="66">
        <f t="shared" si="10"/>
        <v>0.42479999999999996</v>
      </c>
    </row>
    <row r="55" spans="1:20" x14ac:dyDescent="0.25">
      <c r="A55" s="77" t="s">
        <v>22</v>
      </c>
      <c r="B55" s="81" t="s">
        <v>33</v>
      </c>
      <c r="C55" s="78">
        <v>15</v>
      </c>
      <c r="D55" s="43">
        <v>0.191</v>
      </c>
      <c r="E55" s="39">
        <v>0.11</v>
      </c>
      <c r="F55" s="39">
        <f t="shared" si="11"/>
        <v>0.30099999999999999</v>
      </c>
      <c r="G55" s="42">
        <v>4.5999999999999999E-2</v>
      </c>
      <c r="H55" s="42">
        <v>1.9300000000000001E-2</v>
      </c>
      <c r="I55" s="36">
        <f t="shared" si="12"/>
        <v>6.5299999999999997E-2</v>
      </c>
      <c r="J55" s="44">
        <v>11</v>
      </c>
      <c r="K55" s="44">
        <v>10</v>
      </c>
      <c r="L55" s="47">
        <v>6</v>
      </c>
      <c r="M55" s="61">
        <f>J55/'means for ratios'!$J$18</f>
        <v>0.43879331837447016</v>
      </c>
      <c r="N55" s="58">
        <f>K55/'means for ratios'!$K$18</f>
        <v>0.4936747917309473</v>
      </c>
      <c r="O55" s="53">
        <f>L55/'means for ratios'!$L$18</f>
        <v>1.2467532467532467</v>
      </c>
      <c r="P55" s="70">
        <f t="shared" si="6"/>
        <v>1.7363636363636363</v>
      </c>
      <c r="Q55" s="54">
        <f t="shared" si="7"/>
        <v>2.383419689119171</v>
      </c>
      <c r="R55" s="65">
        <f t="shared" si="8"/>
        <v>0.14500000000000002</v>
      </c>
      <c r="S55" s="41">
        <f t="shared" si="9"/>
        <v>9.0700000000000003E-2</v>
      </c>
      <c r="T55" s="66">
        <f t="shared" si="10"/>
        <v>0.23570000000000002</v>
      </c>
    </row>
    <row r="56" spans="1:20" x14ac:dyDescent="0.25">
      <c r="A56" s="77" t="s">
        <v>22</v>
      </c>
      <c r="B56" s="81" t="s">
        <v>34</v>
      </c>
      <c r="C56" s="78">
        <v>0</v>
      </c>
      <c r="D56" s="43">
        <v>0.39100000000000001</v>
      </c>
      <c r="E56" s="39">
        <v>0.58599999999999997</v>
      </c>
      <c r="F56" s="39">
        <f t="shared" si="11"/>
        <v>0.97699999999999998</v>
      </c>
      <c r="G56" s="42">
        <v>5.6599999999999998E-2</v>
      </c>
      <c r="H56" s="42">
        <v>7.5800000000000006E-2</v>
      </c>
      <c r="I56" s="36">
        <f t="shared" si="12"/>
        <v>0.13240000000000002</v>
      </c>
      <c r="J56" s="44">
        <v>23.5</v>
      </c>
      <c r="K56" s="44">
        <v>16.5</v>
      </c>
      <c r="L56" s="47">
        <v>5</v>
      </c>
      <c r="M56" s="61">
        <f>J56/'means for ratios'!$J$18</f>
        <v>0.93742208925454995</v>
      </c>
      <c r="N56" s="58">
        <f>K56/'means for ratios'!$K$18</f>
        <v>0.81456340635606306</v>
      </c>
      <c r="O56" s="53">
        <f>L56/'means for ratios'!$L$18</f>
        <v>1.0389610389610389</v>
      </c>
      <c r="P56" s="70">
        <f t="shared" si="6"/>
        <v>0.66723549488054612</v>
      </c>
      <c r="Q56" s="54">
        <f t="shared" si="7"/>
        <v>0.74670184696569908</v>
      </c>
      <c r="R56" s="65">
        <f t="shared" si="8"/>
        <v>0.33440000000000003</v>
      </c>
      <c r="S56" s="41">
        <f t="shared" si="9"/>
        <v>0.51019999999999999</v>
      </c>
      <c r="T56" s="66">
        <f t="shared" si="10"/>
        <v>0.84460000000000002</v>
      </c>
    </row>
    <row r="57" spans="1:20" x14ac:dyDescent="0.25">
      <c r="A57" s="77" t="s">
        <v>22</v>
      </c>
      <c r="B57" s="81" t="s">
        <v>34</v>
      </c>
      <c r="C57" s="78">
        <v>1.5</v>
      </c>
      <c r="D57" s="43">
        <v>0.42809999999999998</v>
      </c>
      <c r="E57" s="39">
        <v>0.33</v>
      </c>
      <c r="F57" s="39">
        <f t="shared" si="11"/>
        <v>0.7581</v>
      </c>
      <c r="G57" s="42">
        <v>6.1699999999999998E-2</v>
      </c>
      <c r="H57" s="42">
        <v>4.3299999999999998E-2</v>
      </c>
      <c r="I57" s="36">
        <f t="shared" si="12"/>
        <v>0.105</v>
      </c>
      <c r="J57" s="44">
        <v>27</v>
      </c>
      <c r="K57" s="44">
        <v>15</v>
      </c>
      <c r="L57" s="47">
        <v>3</v>
      </c>
      <c r="M57" s="61">
        <f>J57/'means for ratios'!$J$18</f>
        <v>1.0770381451009723</v>
      </c>
      <c r="N57" s="58">
        <f>K57/'means for ratios'!$K$18</f>
        <v>0.7405121875964209</v>
      </c>
      <c r="O57" s="53">
        <f>L57/'means for ratios'!$L$18</f>
        <v>0.62337662337662336</v>
      </c>
      <c r="P57" s="70">
        <f t="shared" si="6"/>
        <v>1.2972727272727271</v>
      </c>
      <c r="Q57" s="54">
        <f t="shared" si="7"/>
        <v>1.4249422632794457</v>
      </c>
      <c r="R57" s="65">
        <f t="shared" si="8"/>
        <v>0.3664</v>
      </c>
      <c r="S57" s="41">
        <f t="shared" si="9"/>
        <v>0.28670000000000001</v>
      </c>
      <c r="T57" s="66">
        <f t="shared" si="10"/>
        <v>0.65310000000000001</v>
      </c>
    </row>
    <row r="58" spans="1:20" x14ac:dyDescent="0.25">
      <c r="A58" s="77" t="s">
        <v>22</v>
      </c>
      <c r="B58" s="81" t="s">
        <v>34</v>
      </c>
      <c r="C58" s="78">
        <v>2.5</v>
      </c>
      <c r="D58" s="43">
        <v>0.58299999999999996</v>
      </c>
      <c r="E58" s="39">
        <v>0.56310000000000004</v>
      </c>
      <c r="F58" s="39">
        <f t="shared" si="11"/>
        <v>1.1461000000000001</v>
      </c>
      <c r="G58" s="42">
        <v>8.2000000000000003E-2</v>
      </c>
      <c r="H58" s="42">
        <v>7.1499999999999994E-2</v>
      </c>
      <c r="I58" s="36">
        <f t="shared" si="12"/>
        <v>0.1535</v>
      </c>
      <c r="J58" s="44">
        <v>31</v>
      </c>
      <c r="K58" s="44">
        <v>19.5</v>
      </c>
      <c r="L58" s="47">
        <v>4</v>
      </c>
      <c r="M58" s="61">
        <f>J58/'means for ratios'!$J$18</f>
        <v>1.2365993517825977</v>
      </c>
      <c r="N58" s="58">
        <f>K58/'means for ratios'!$K$18</f>
        <v>0.96266584387534726</v>
      </c>
      <c r="O58" s="53">
        <f>L58/'means for ratios'!$L$18</f>
        <v>0.83116883116883122</v>
      </c>
      <c r="P58" s="70">
        <f t="shared" si="6"/>
        <v>1.0353400816906408</v>
      </c>
      <c r="Q58" s="54">
        <f t="shared" si="7"/>
        <v>1.1468531468531471</v>
      </c>
      <c r="R58" s="65">
        <f t="shared" si="8"/>
        <v>0.501</v>
      </c>
      <c r="S58" s="41">
        <f t="shared" si="9"/>
        <v>0.49160000000000004</v>
      </c>
      <c r="T58" s="66">
        <f t="shared" si="10"/>
        <v>0.99260000000000004</v>
      </c>
    </row>
    <row r="59" spans="1:20" x14ac:dyDescent="0.25">
      <c r="A59" s="77" t="s">
        <v>22</v>
      </c>
      <c r="B59" s="81" t="s">
        <v>34</v>
      </c>
      <c r="C59" s="78">
        <v>5</v>
      </c>
      <c r="D59" s="43">
        <v>0.41660000000000003</v>
      </c>
      <c r="E59" s="39">
        <v>0.41620000000000001</v>
      </c>
      <c r="F59" s="39">
        <f t="shared" si="11"/>
        <v>0.83279999999999998</v>
      </c>
      <c r="G59" s="42">
        <v>5.0799999999999998E-2</v>
      </c>
      <c r="H59" s="42">
        <v>5.1400000000000001E-2</v>
      </c>
      <c r="I59" s="36">
        <f t="shared" si="12"/>
        <v>0.1022</v>
      </c>
      <c r="J59" s="44">
        <v>26</v>
      </c>
      <c r="K59" s="44">
        <v>12</v>
      </c>
      <c r="L59" s="47">
        <v>4</v>
      </c>
      <c r="M59" s="61">
        <f>J59/'means for ratios'!$J$18</f>
        <v>1.0371478434305659</v>
      </c>
      <c r="N59" s="58">
        <f>K59/'means for ratios'!$K$18</f>
        <v>0.5924097500771367</v>
      </c>
      <c r="O59" s="53">
        <f>L59/'means for ratios'!$L$18</f>
        <v>0.83116883116883122</v>
      </c>
      <c r="P59" s="70">
        <f t="shared" si="6"/>
        <v>1.0009610764055743</v>
      </c>
      <c r="Q59" s="54">
        <f t="shared" si="7"/>
        <v>0.98832684824902717</v>
      </c>
      <c r="R59" s="65">
        <f t="shared" si="8"/>
        <v>0.36580000000000001</v>
      </c>
      <c r="S59" s="41">
        <f t="shared" si="9"/>
        <v>0.36480000000000001</v>
      </c>
      <c r="T59" s="66">
        <f t="shared" si="10"/>
        <v>0.73060000000000003</v>
      </c>
    </row>
    <row r="60" spans="1:20" x14ac:dyDescent="0.25">
      <c r="A60" s="77" t="s">
        <v>22</v>
      </c>
      <c r="B60" s="81" t="s">
        <v>34</v>
      </c>
      <c r="C60" s="78">
        <v>10</v>
      </c>
      <c r="D60" s="43">
        <v>0.37380000000000002</v>
      </c>
      <c r="E60" s="39">
        <v>0.1777</v>
      </c>
      <c r="F60" s="39">
        <f t="shared" si="11"/>
        <v>0.55149999999999999</v>
      </c>
      <c r="G60" s="42">
        <v>6.08E-2</v>
      </c>
      <c r="H60" s="42">
        <v>1.8499999999999999E-2</v>
      </c>
      <c r="I60" s="36">
        <f t="shared" si="12"/>
        <v>7.9299999999999995E-2</v>
      </c>
      <c r="J60" s="44">
        <v>24.5</v>
      </c>
      <c r="K60" s="44">
        <v>10</v>
      </c>
      <c r="L60" s="47">
        <v>3</v>
      </c>
      <c r="M60" s="61">
        <f>J60/'means for ratios'!$J$18</f>
        <v>0.97731239092495636</v>
      </c>
      <c r="N60" s="58">
        <f>K60/'means for ratios'!$K$18</f>
        <v>0.4936747917309473</v>
      </c>
      <c r="O60" s="53">
        <f>L60/'means for ratios'!$L$18</f>
        <v>0.62337662337662336</v>
      </c>
      <c r="P60" s="70">
        <f t="shared" si="6"/>
        <v>2.103545301069218</v>
      </c>
      <c r="Q60" s="54">
        <f t="shared" si="7"/>
        <v>3.2864864864864867</v>
      </c>
      <c r="R60" s="65">
        <f t="shared" si="8"/>
        <v>0.313</v>
      </c>
      <c r="S60" s="41">
        <f t="shared" si="9"/>
        <v>0.15920000000000001</v>
      </c>
      <c r="T60" s="66">
        <f t="shared" si="10"/>
        <v>0.47220000000000001</v>
      </c>
    </row>
    <row r="61" spans="1:20" x14ac:dyDescent="0.25">
      <c r="A61" s="77" t="s">
        <v>22</v>
      </c>
      <c r="B61" s="81" t="s">
        <v>34</v>
      </c>
      <c r="C61" s="78">
        <v>15</v>
      </c>
      <c r="D61" s="43">
        <v>0.14369999999999999</v>
      </c>
      <c r="E61" s="39">
        <v>0.1195</v>
      </c>
      <c r="F61" s="39">
        <f t="shared" si="11"/>
        <v>0.26319999999999999</v>
      </c>
      <c r="G61" s="42">
        <v>2.9499999999999998E-2</v>
      </c>
      <c r="H61" s="42">
        <v>2.0299999999999999E-2</v>
      </c>
      <c r="I61" s="36">
        <f t="shared" si="12"/>
        <v>4.9799999999999997E-2</v>
      </c>
      <c r="J61" s="44">
        <v>12.5</v>
      </c>
      <c r="K61" s="44">
        <v>11.5</v>
      </c>
      <c r="L61" s="47">
        <v>2</v>
      </c>
      <c r="M61" s="61">
        <f>J61/'means for ratios'!$J$18</f>
        <v>0.49862877088007973</v>
      </c>
      <c r="N61" s="58">
        <f>K61/'means for ratios'!$K$18</f>
        <v>0.56772601049058935</v>
      </c>
      <c r="O61" s="53">
        <f>L61/'means for ratios'!$L$18</f>
        <v>0.41558441558441561</v>
      </c>
      <c r="P61" s="70">
        <f t="shared" si="6"/>
        <v>1.2025104602510461</v>
      </c>
      <c r="Q61" s="54">
        <f t="shared" si="7"/>
        <v>1.4532019704433499</v>
      </c>
      <c r="R61" s="65">
        <f t="shared" si="8"/>
        <v>0.1142</v>
      </c>
      <c r="S61" s="41">
        <f t="shared" si="9"/>
        <v>9.9199999999999997E-2</v>
      </c>
      <c r="T61" s="66">
        <f t="shared" si="10"/>
        <v>0.21339999999999998</v>
      </c>
    </row>
    <row r="62" spans="1:20" x14ac:dyDescent="0.25">
      <c r="A62" s="77" t="s">
        <v>22</v>
      </c>
      <c r="B62" s="81" t="s">
        <v>35</v>
      </c>
      <c r="C62" s="78">
        <v>0</v>
      </c>
      <c r="D62" s="43">
        <v>1.044</v>
      </c>
      <c r="E62" s="39">
        <v>1.125</v>
      </c>
      <c r="F62" s="39">
        <f t="shared" si="11"/>
        <v>2.169</v>
      </c>
      <c r="G62" s="42">
        <v>0.20649999999999999</v>
      </c>
      <c r="H62" s="42">
        <v>0.12920000000000001</v>
      </c>
      <c r="I62" s="36">
        <f t="shared" si="12"/>
        <v>0.3357</v>
      </c>
      <c r="J62" s="44">
        <v>41</v>
      </c>
      <c r="K62" s="44">
        <v>17.5</v>
      </c>
      <c r="L62" s="47">
        <v>6</v>
      </c>
      <c r="M62" s="61">
        <f>J62/'means for ratios'!$J$18</f>
        <v>1.6355023684866616</v>
      </c>
      <c r="N62" s="58">
        <f>K62/'means for ratios'!$K$18</f>
        <v>0.86393088552915775</v>
      </c>
      <c r="O62" s="53">
        <f>L62/'means for ratios'!$L$18</f>
        <v>1.2467532467532467</v>
      </c>
      <c r="P62" s="70">
        <f t="shared" si="6"/>
        <v>0.92800000000000005</v>
      </c>
      <c r="Q62" s="54">
        <f t="shared" si="7"/>
        <v>1.5982972136222908</v>
      </c>
      <c r="R62" s="65">
        <f t="shared" si="8"/>
        <v>0.83750000000000002</v>
      </c>
      <c r="S62" s="41">
        <f t="shared" si="9"/>
        <v>0.99580000000000002</v>
      </c>
      <c r="T62" s="66">
        <f t="shared" si="10"/>
        <v>1.8332999999999999</v>
      </c>
    </row>
    <row r="63" spans="1:20" x14ac:dyDescent="0.25">
      <c r="A63" s="84" t="s">
        <v>22</v>
      </c>
      <c r="B63" s="81" t="s">
        <v>35</v>
      </c>
      <c r="C63" s="78">
        <v>1.5</v>
      </c>
      <c r="D63" s="43">
        <v>0.59899999999999998</v>
      </c>
      <c r="E63" s="39">
        <v>0.66400000000000003</v>
      </c>
      <c r="F63" s="39">
        <f t="shared" si="11"/>
        <v>1.2629999999999999</v>
      </c>
      <c r="G63" s="42">
        <v>0.1225</v>
      </c>
      <c r="H63" s="42">
        <v>0.11020000000000001</v>
      </c>
      <c r="I63" s="36">
        <f t="shared" si="12"/>
        <v>0.23270000000000002</v>
      </c>
      <c r="J63" s="44">
        <v>34</v>
      </c>
      <c r="K63" s="44">
        <v>16</v>
      </c>
      <c r="L63" s="47">
        <v>6</v>
      </c>
      <c r="M63" s="61">
        <f>J63/'means for ratios'!$J$18</f>
        <v>1.356270256793817</v>
      </c>
      <c r="N63" s="58">
        <f>K63/'means for ratios'!$K$18</f>
        <v>0.78987966676951571</v>
      </c>
      <c r="O63" s="53">
        <f>L63/'means for ratios'!$L$18</f>
        <v>1.2467532467532467</v>
      </c>
      <c r="P63" s="70">
        <f t="shared" si="6"/>
        <v>0.90210843373493965</v>
      </c>
      <c r="Q63" s="54">
        <f t="shared" si="7"/>
        <v>1.1116152450090744</v>
      </c>
      <c r="R63" s="65">
        <f t="shared" si="8"/>
        <v>0.47649999999999998</v>
      </c>
      <c r="S63" s="41">
        <f t="shared" si="9"/>
        <v>0.55380000000000007</v>
      </c>
      <c r="T63" s="66">
        <f t="shared" si="10"/>
        <v>1.0303</v>
      </c>
    </row>
    <row r="64" spans="1:20" x14ac:dyDescent="0.25">
      <c r="A64" s="84" t="s">
        <v>22</v>
      </c>
      <c r="B64" s="81" t="s">
        <v>35</v>
      </c>
      <c r="C64" s="78">
        <v>2.5</v>
      </c>
      <c r="D64" s="43">
        <v>0.36799999999999999</v>
      </c>
      <c r="E64" s="39">
        <v>0.39700000000000002</v>
      </c>
      <c r="F64" s="39">
        <f t="shared" si="11"/>
        <v>0.76500000000000001</v>
      </c>
      <c r="G64" s="42">
        <v>7.4899999999999994E-2</v>
      </c>
      <c r="H64" s="42">
        <v>6.6000000000000003E-2</v>
      </c>
      <c r="I64" s="36">
        <f t="shared" si="12"/>
        <v>0.1409</v>
      </c>
      <c r="J64" s="44">
        <v>30</v>
      </c>
      <c r="K64" s="44">
        <v>16</v>
      </c>
      <c r="L64" s="47">
        <v>5</v>
      </c>
      <c r="M64" s="61">
        <f>J64/'means for ratios'!$J$18</f>
        <v>1.1967090501121913</v>
      </c>
      <c r="N64" s="58">
        <f>K64/'means for ratios'!$K$18</f>
        <v>0.78987966676951571</v>
      </c>
      <c r="O64" s="53">
        <f>L64/'means for ratios'!$L$18</f>
        <v>1.0389610389610389</v>
      </c>
      <c r="P64" s="70">
        <f t="shared" si="6"/>
        <v>0.92695214105793444</v>
      </c>
      <c r="Q64" s="54">
        <f t="shared" si="7"/>
        <v>1.1348484848484848</v>
      </c>
      <c r="R64" s="65">
        <f t="shared" si="8"/>
        <v>0.29310000000000003</v>
      </c>
      <c r="S64" s="41">
        <f t="shared" si="9"/>
        <v>0.33100000000000002</v>
      </c>
      <c r="T64" s="66">
        <f t="shared" si="10"/>
        <v>0.6241000000000001</v>
      </c>
    </row>
    <row r="65" spans="1:20" x14ac:dyDescent="0.25">
      <c r="A65" s="84" t="s">
        <v>22</v>
      </c>
      <c r="B65" s="81" t="s">
        <v>35</v>
      </c>
      <c r="C65" s="78">
        <v>5</v>
      </c>
      <c r="D65" s="43">
        <v>0.97799999999999998</v>
      </c>
      <c r="E65" s="39">
        <v>0.70199999999999996</v>
      </c>
      <c r="F65" s="39">
        <f t="shared" si="11"/>
        <v>1.68</v>
      </c>
      <c r="G65" s="42">
        <v>0.20230000000000001</v>
      </c>
      <c r="H65" s="42">
        <v>0.73</v>
      </c>
      <c r="I65" s="36">
        <f t="shared" si="12"/>
        <v>0.93230000000000002</v>
      </c>
      <c r="J65" s="44">
        <v>34.5</v>
      </c>
      <c r="K65" s="44">
        <v>15.1</v>
      </c>
      <c r="L65" s="47">
        <v>8</v>
      </c>
      <c r="M65" s="61">
        <f>J65/'means for ratios'!$J$18</f>
        <v>1.3762154076290201</v>
      </c>
      <c r="N65" s="58">
        <f>K65/'means for ratios'!$K$18</f>
        <v>0.74544893551373037</v>
      </c>
      <c r="O65" s="53">
        <f>L65/'means for ratios'!$L$18</f>
        <v>1.6623376623376624</v>
      </c>
      <c r="P65" s="70">
        <f t="shared" si="6"/>
        <v>1.3931623931623933</v>
      </c>
      <c r="Q65" s="54">
        <f t="shared" si="7"/>
        <v>0.2771232876712329</v>
      </c>
      <c r="R65" s="65">
        <f t="shared" si="8"/>
        <v>0.77569999999999995</v>
      </c>
      <c r="S65" s="41">
        <f t="shared" si="9"/>
        <v>-2.8000000000000025E-2</v>
      </c>
      <c r="T65" s="66">
        <f t="shared" si="10"/>
        <v>0.74769999999999992</v>
      </c>
    </row>
    <row r="66" spans="1:20" x14ac:dyDescent="0.25">
      <c r="A66" s="84" t="s">
        <v>22</v>
      </c>
      <c r="B66" s="81" t="s">
        <v>35</v>
      </c>
      <c r="C66" s="78">
        <v>10</v>
      </c>
      <c r="D66" s="43">
        <v>0.316</v>
      </c>
      <c r="E66" s="39">
        <v>0.25900000000000001</v>
      </c>
      <c r="F66" s="39">
        <f t="shared" ref="F66:F97" si="13">SUM(D66:E66)</f>
        <v>0.57499999999999996</v>
      </c>
      <c r="G66" s="42">
        <v>7.1099999999999997E-2</v>
      </c>
      <c r="H66" s="42">
        <v>4.07E-2</v>
      </c>
      <c r="I66" s="36">
        <f t="shared" ref="I66:I97" si="14">SUM(G66:H66)</f>
        <v>0.1118</v>
      </c>
      <c r="J66" s="44">
        <v>19.5</v>
      </c>
      <c r="K66" s="44">
        <v>12</v>
      </c>
      <c r="L66" s="47">
        <v>6</v>
      </c>
      <c r="M66" s="61">
        <f>J66/'means for ratios'!$J$18</f>
        <v>0.77786088257292441</v>
      </c>
      <c r="N66" s="58">
        <f>K66/'means for ratios'!$K$18</f>
        <v>0.5924097500771367</v>
      </c>
      <c r="O66" s="53">
        <f>L66/'means for ratios'!$L$18</f>
        <v>1.2467532467532467</v>
      </c>
      <c r="P66" s="70">
        <f t="shared" si="6"/>
        <v>1.2200772200772201</v>
      </c>
      <c r="Q66" s="54">
        <f t="shared" si="7"/>
        <v>1.7469287469287469</v>
      </c>
      <c r="R66" s="65">
        <f t="shared" si="8"/>
        <v>0.24490000000000001</v>
      </c>
      <c r="S66" s="41">
        <f t="shared" si="9"/>
        <v>0.21829999999999999</v>
      </c>
      <c r="T66" s="66">
        <f t="shared" si="10"/>
        <v>0.4632</v>
      </c>
    </row>
    <row r="67" spans="1:20" x14ac:dyDescent="0.25">
      <c r="A67" s="84" t="s">
        <v>22</v>
      </c>
      <c r="B67" s="81" t="s">
        <v>35</v>
      </c>
      <c r="C67" s="78">
        <v>15</v>
      </c>
      <c r="D67" s="43">
        <v>0.21</v>
      </c>
      <c r="E67" s="39">
        <v>0.19</v>
      </c>
      <c r="F67" s="39">
        <f t="shared" si="13"/>
        <v>0.4</v>
      </c>
      <c r="G67" s="42">
        <v>5.7299999999999997E-2</v>
      </c>
      <c r="H67" s="42">
        <v>2.92E-2</v>
      </c>
      <c r="I67" s="36">
        <f t="shared" si="14"/>
        <v>8.6499999999999994E-2</v>
      </c>
      <c r="J67" s="44">
        <v>13.5</v>
      </c>
      <c r="K67" s="44">
        <v>15</v>
      </c>
      <c r="L67" s="47">
        <v>3</v>
      </c>
      <c r="M67" s="61">
        <f>J67/'means for ratios'!$J$18</f>
        <v>0.53851907255048614</v>
      </c>
      <c r="N67" s="58">
        <f>K67/'means for ratios'!$K$18</f>
        <v>0.7405121875964209</v>
      </c>
      <c r="O67" s="53">
        <f>L67/'means for ratios'!$L$18</f>
        <v>0.62337662337662336</v>
      </c>
      <c r="P67" s="70">
        <f t="shared" ref="P67:P130" si="15">D67/E67</f>
        <v>1.1052631578947367</v>
      </c>
      <c r="Q67" s="54">
        <f t="shared" ref="Q67:Q130" si="16">G67/H67</f>
        <v>1.9623287671232876</v>
      </c>
      <c r="R67" s="65">
        <f t="shared" ref="R67:R130" si="17">D67-G67</f>
        <v>0.1527</v>
      </c>
      <c r="S67" s="41">
        <f t="shared" ref="S67:S130" si="18">E67-H67</f>
        <v>0.1608</v>
      </c>
      <c r="T67" s="66">
        <f t="shared" ref="T67:T130" si="19">SUM(R67:S67)</f>
        <v>0.3135</v>
      </c>
    </row>
    <row r="68" spans="1:20" x14ac:dyDescent="0.25">
      <c r="A68" s="77" t="s">
        <v>22</v>
      </c>
      <c r="B68" s="81" t="s">
        <v>36</v>
      </c>
      <c r="C68" s="78">
        <v>0</v>
      </c>
      <c r="D68" s="43">
        <v>0.60899999999999999</v>
      </c>
      <c r="E68" s="39">
        <v>0.77900000000000003</v>
      </c>
      <c r="F68" s="39">
        <f t="shared" si="13"/>
        <v>1.3879999999999999</v>
      </c>
      <c r="G68" s="42">
        <v>8.8300000000000003E-2</v>
      </c>
      <c r="H68" s="42">
        <v>8.5099999999999995E-2</v>
      </c>
      <c r="I68" s="36">
        <f t="shared" si="14"/>
        <v>0.1734</v>
      </c>
      <c r="J68" s="44">
        <v>33</v>
      </c>
      <c r="K68" s="44">
        <v>23.3</v>
      </c>
      <c r="L68" s="47">
        <v>3</v>
      </c>
      <c r="M68" s="61">
        <f>J68/'means for ratios'!$J$18</f>
        <v>1.3163799551234106</v>
      </c>
      <c r="N68" s="58">
        <f>K68/'means for ratios'!$K$18</f>
        <v>1.1502622647331073</v>
      </c>
      <c r="O68" s="53">
        <f>L68/'means for ratios'!$L$18</f>
        <v>0.62337662337662336</v>
      </c>
      <c r="P68" s="70">
        <f t="shared" si="15"/>
        <v>0.78177150192554556</v>
      </c>
      <c r="Q68" s="54">
        <f t="shared" si="16"/>
        <v>1.037602820211516</v>
      </c>
      <c r="R68" s="65">
        <f t="shared" si="17"/>
        <v>0.52069999999999994</v>
      </c>
      <c r="S68" s="41">
        <f t="shared" si="18"/>
        <v>0.69390000000000007</v>
      </c>
      <c r="T68" s="66">
        <f t="shared" si="19"/>
        <v>1.2145999999999999</v>
      </c>
    </row>
    <row r="69" spans="1:20" x14ac:dyDescent="0.25">
      <c r="A69" s="77" t="s">
        <v>22</v>
      </c>
      <c r="B69" s="81" t="s">
        <v>36</v>
      </c>
      <c r="C69" s="78">
        <v>1.5</v>
      </c>
      <c r="D69" s="5">
        <v>0.39200000000000002</v>
      </c>
      <c r="E69" s="6">
        <v>0.33400000000000002</v>
      </c>
      <c r="F69" s="39">
        <f t="shared" si="13"/>
        <v>0.72599999999999998</v>
      </c>
      <c r="G69" s="42">
        <v>6.5699999999999995E-2</v>
      </c>
      <c r="H69" s="3">
        <v>4.53E-2</v>
      </c>
      <c r="I69" s="36">
        <f t="shared" si="14"/>
        <v>0.11099999999999999</v>
      </c>
      <c r="J69" s="44">
        <v>25.2</v>
      </c>
      <c r="K69" s="44">
        <v>19</v>
      </c>
      <c r="L69" s="47">
        <v>3</v>
      </c>
      <c r="M69" s="61">
        <f>J69/'means for ratios'!$J$18</f>
        <v>1.0052356020942408</v>
      </c>
      <c r="N69" s="58">
        <f>K69/'means for ratios'!$K$18</f>
        <v>0.9379821042887998</v>
      </c>
      <c r="O69" s="53">
        <f>L69/'means for ratios'!$L$18</f>
        <v>0.62337662337662336</v>
      </c>
      <c r="P69" s="70">
        <f t="shared" si="15"/>
        <v>1.1736526946107784</v>
      </c>
      <c r="Q69" s="54">
        <f t="shared" si="16"/>
        <v>1.4503311258278144</v>
      </c>
      <c r="R69" s="65">
        <f t="shared" si="17"/>
        <v>0.32630000000000003</v>
      </c>
      <c r="S69" s="41">
        <f t="shared" si="18"/>
        <v>0.28870000000000001</v>
      </c>
      <c r="T69" s="66">
        <f t="shared" si="19"/>
        <v>0.61499999999999999</v>
      </c>
    </row>
    <row r="70" spans="1:20" x14ac:dyDescent="0.25">
      <c r="A70" s="77" t="s">
        <v>22</v>
      </c>
      <c r="B70" s="81" t="s">
        <v>36</v>
      </c>
      <c r="C70" s="78">
        <v>2.5</v>
      </c>
      <c r="D70" s="5">
        <v>0.55000000000000004</v>
      </c>
      <c r="E70" s="6">
        <v>0.8</v>
      </c>
      <c r="F70" s="39">
        <f t="shared" si="13"/>
        <v>1.35</v>
      </c>
      <c r="G70" s="42">
        <v>9.5899999999999999E-2</v>
      </c>
      <c r="H70" s="3">
        <v>6.4500000000000002E-2</v>
      </c>
      <c r="I70" s="36">
        <f t="shared" si="14"/>
        <v>0.16039999999999999</v>
      </c>
      <c r="J70" s="44">
        <v>28</v>
      </c>
      <c r="K70" s="44">
        <v>23.5</v>
      </c>
      <c r="L70" s="47">
        <v>5</v>
      </c>
      <c r="M70" s="61">
        <f>J70/'means for ratios'!$J$18</f>
        <v>1.1169284467713787</v>
      </c>
      <c r="N70" s="58">
        <f>K70/'means for ratios'!$K$18</f>
        <v>1.160135760567726</v>
      </c>
      <c r="O70" s="53">
        <f>L70/'means for ratios'!$L$18</f>
        <v>1.0389610389610389</v>
      </c>
      <c r="P70" s="70">
        <f t="shared" si="15"/>
        <v>0.6875</v>
      </c>
      <c r="Q70" s="54">
        <f t="shared" si="16"/>
        <v>1.4868217054263566</v>
      </c>
      <c r="R70" s="65">
        <f t="shared" si="17"/>
        <v>0.45410000000000006</v>
      </c>
      <c r="S70" s="41">
        <f t="shared" si="18"/>
        <v>0.73550000000000004</v>
      </c>
      <c r="T70" s="66">
        <f t="shared" si="19"/>
        <v>1.1896</v>
      </c>
    </row>
    <row r="71" spans="1:20" x14ac:dyDescent="0.25">
      <c r="A71" s="77" t="s">
        <v>22</v>
      </c>
      <c r="B71" s="81" t="s">
        <v>36</v>
      </c>
      <c r="C71" s="78">
        <v>5</v>
      </c>
      <c r="D71" s="5">
        <v>0.72</v>
      </c>
      <c r="E71" s="6">
        <v>1.02</v>
      </c>
      <c r="F71" s="39">
        <f t="shared" si="13"/>
        <v>1.74</v>
      </c>
      <c r="G71" s="42">
        <v>0.12970000000000001</v>
      </c>
      <c r="H71" s="3">
        <v>7.4099999999999999E-2</v>
      </c>
      <c r="I71" s="36">
        <f t="shared" si="14"/>
        <v>0.20380000000000001</v>
      </c>
      <c r="J71" s="44">
        <v>27</v>
      </c>
      <c r="K71" s="44">
        <v>19.5</v>
      </c>
      <c r="L71" s="47">
        <v>4</v>
      </c>
      <c r="M71" s="61">
        <f>J71/'means for ratios'!$J$18</f>
        <v>1.0770381451009723</v>
      </c>
      <c r="N71" s="58">
        <f>K71/'means for ratios'!$K$18</f>
        <v>0.96266584387534726</v>
      </c>
      <c r="O71" s="53">
        <f>L71/'means for ratios'!$L$18</f>
        <v>0.83116883116883122</v>
      </c>
      <c r="P71" s="70">
        <f t="shared" si="15"/>
        <v>0.70588235294117641</v>
      </c>
      <c r="Q71" s="54">
        <f t="shared" si="16"/>
        <v>1.7503373819163295</v>
      </c>
      <c r="R71" s="65">
        <f t="shared" si="17"/>
        <v>0.59029999999999994</v>
      </c>
      <c r="S71" s="41">
        <f t="shared" si="18"/>
        <v>0.94589999999999996</v>
      </c>
      <c r="T71" s="66">
        <f t="shared" si="19"/>
        <v>1.5362</v>
      </c>
    </row>
    <row r="72" spans="1:20" x14ac:dyDescent="0.25">
      <c r="A72" s="77" t="s">
        <v>22</v>
      </c>
      <c r="B72" s="81" t="s">
        <v>36</v>
      </c>
      <c r="C72" s="78">
        <v>10</v>
      </c>
      <c r="D72" s="5">
        <v>0.57999999999999996</v>
      </c>
      <c r="E72" s="6">
        <v>0.54</v>
      </c>
      <c r="F72" s="39">
        <f t="shared" si="13"/>
        <v>1.1200000000000001</v>
      </c>
      <c r="G72" s="42">
        <v>0.1011</v>
      </c>
      <c r="H72" s="3">
        <v>5.11E-2</v>
      </c>
      <c r="I72" s="36">
        <f t="shared" si="14"/>
        <v>0.1522</v>
      </c>
      <c r="J72" s="44">
        <v>21.5</v>
      </c>
      <c r="K72" s="44">
        <v>19</v>
      </c>
      <c r="L72" s="47">
        <v>4</v>
      </c>
      <c r="M72" s="61">
        <f>J72/'means for ratios'!$J$18</f>
        <v>0.85764148591373712</v>
      </c>
      <c r="N72" s="58">
        <f>K72/'means for ratios'!$K$18</f>
        <v>0.9379821042887998</v>
      </c>
      <c r="O72" s="53">
        <f>L72/'means for ratios'!$L$18</f>
        <v>0.83116883116883122</v>
      </c>
      <c r="P72" s="70">
        <f t="shared" si="15"/>
        <v>1.074074074074074</v>
      </c>
      <c r="Q72" s="54">
        <f t="shared" si="16"/>
        <v>1.9784735812133072</v>
      </c>
      <c r="R72" s="65">
        <f t="shared" si="17"/>
        <v>0.47889999999999999</v>
      </c>
      <c r="S72" s="41">
        <f t="shared" si="18"/>
        <v>0.48890000000000006</v>
      </c>
      <c r="T72" s="66">
        <f t="shared" si="19"/>
        <v>0.96779999999999999</v>
      </c>
    </row>
    <row r="73" spans="1:20" x14ac:dyDescent="0.25">
      <c r="A73" s="77" t="s">
        <v>22</v>
      </c>
      <c r="B73" s="81" t="s">
        <v>36</v>
      </c>
      <c r="C73" s="78">
        <v>15</v>
      </c>
      <c r="D73" s="5">
        <v>0.183</v>
      </c>
      <c r="E73" s="6">
        <v>0.13</v>
      </c>
      <c r="F73" s="39">
        <f t="shared" si="13"/>
        <v>0.313</v>
      </c>
      <c r="G73" s="42">
        <v>3.8699999999999998E-2</v>
      </c>
      <c r="H73" s="3">
        <v>2.2499999999999999E-2</v>
      </c>
      <c r="I73" s="36">
        <f t="shared" si="14"/>
        <v>6.1199999999999997E-2</v>
      </c>
      <c r="J73" s="44">
        <v>13</v>
      </c>
      <c r="K73" s="44">
        <v>10.4</v>
      </c>
      <c r="L73" s="47">
        <v>2</v>
      </c>
      <c r="M73" s="61">
        <f>J73/'means for ratios'!$J$18</f>
        <v>0.51857392171528294</v>
      </c>
      <c r="N73" s="58">
        <f>K73/'means for ratios'!$K$18</f>
        <v>0.51342178340018518</v>
      </c>
      <c r="O73" s="53">
        <f>L73/'means for ratios'!$L$18</f>
        <v>0.41558441558441561</v>
      </c>
      <c r="P73" s="70">
        <f t="shared" si="15"/>
        <v>1.4076923076923076</v>
      </c>
      <c r="Q73" s="54">
        <f t="shared" si="16"/>
        <v>1.72</v>
      </c>
      <c r="R73" s="65">
        <f t="shared" si="17"/>
        <v>0.14429999999999998</v>
      </c>
      <c r="S73" s="41">
        <f t="shared" si="18"/>
        <v>0.10750000000000001</v>
      </c>
      <c r="T73" s="66">
        <f t="shared" si="19"/>
        <v>0.25180000000000002</v>
      </c>
    </row>
    <row r="74" spans="1:20" x14ac:dyDescent="0.25">
      <c r="A74" s="79" t="s">
        <v>22</v>
      </c>
      <c r="B74" s="81" t="s">
        <v>37</v>
      </c>
      <c r="C74" s="78">
        <v>0</v>
      </c>
      <c r="D74" s="5">
        <v>0.32079999999999997</v>
      </c>
      <c r="E74" s="6">
        <v>0.65280000000000005</v>
      </c>
      <c r="F74" s="39">
        <f t="shared" si="13"/>
        <v>0.97360000000000002</v>
      </c>
      <c r="G74" s="3">
        <v>5.0999999999999997E-2</v>
      </c>
      <c r="H74" s="3">
        <v>9.8000000000000004E-2</v>
      </c>
      <c r="I74" s="36">
        <f t="shared" si="14"/>
        <v>0.14899999999999999</v>
      </c>
      <c r="J74" s="44">
        <v>18</v>
      </c>
      <c r="K74" s="44">
        <v>16</v>
      </c>
      <c r="L74" s="47">
        <v>3</v>
      </c>
      <c r="M74" s="61">
        <f>J74/'means for ratios'!$J$18</f>
        <v>0.7180254300673149</v>
      </c>
      <c r="N74" s="58">
        <f>K74/'means for ratios'!$K$18</f>
        <v>0.78987966676951571</v>
      </c>
      <c r="O74" s="53">
        <f>L74/'means for ratios'!$L$18</f>
        <v>0.62337662337662336</v>
      </c>
      <c r="P74" s="70">
        <f t="shared" si="15"/>
        <v>0.4914215686274509</v>
      </c>
      <c r="Q74" s="54">
        <f t="shared" si="16"/>
        <v>0.52040816326530603</v>
      </c>
      <c r="R74" s="65">
        <f t="shared" si="17"/>
        <v>0.26979999999999998</v>
      </c>
      <c r="S74" s="41">
        <f t="shared" si="18"/>
        <v>0.55480000000000007</v>
      </c>
      <c r="T74" s="66">
        <f t="shared" si="19"/>
        <v>0.8246</v>
      </c>
    </row>
    <row r="75" spans="1:20" x14ac:dyDescent="0.25">
      <c r="A75" s="79" t="s">
        <v>22</v>
      </c>
      <c r="B75" s="81" t="s">
        <v>37</v>
      </c>
      <c r="C75" s="78">
        <v>1.5</v>
      </c>
      <c r="D75" s="5">
        <v>0.17699999999999999</v>
      </c>
      <c r="E75" s="6">
        <v>0.17100000000000001</v>
      </c>
      <c r="F75" s="39">
        <f t="shared" si="13"/>
        <v>0.34799999999999998</v>
      </c>
      <c r="G75" s="3">
        <v>3.1E-2</v>
      </c>
      <c r="H75" s="3">
        <v>2.7E-2</v>
      </c>
      <c r="I75" s="36">
        <f t="shared" si="14"/>
        <v>5.7999999999999996E-2</v>
      </c>
      <c r="J75" s="44">
        <v>12.5</v>
      </c>
      <c r="K75" s="44">
        <v>15</v>
      </c>
      <c r="L75" s="47">
        <v>2</v>
      </c>
      <c r="M75" s="61">
        <f>J75/'means for ratios'!$J$18</f>
        <v>0.49862877088007973</v>
      </c>
      <c r="N75" s="58">
        <f>K75/'means for ratios'!$K$18</f>
        <v>0.7405121875964209</v>
      </c>
      <c r="O75" s="53">
        <f>L75/'means for ratios'!$L$18</f>
        <v>0.41558441558441561</v>
      </c>
      <c r="P75" s="70">
        <f t="shared" si="15"/>
        <v>1.0350877192982455</v>
      </c>
      <c r="Q75" s="54">
        <f t="shared" si="16"/>
        <v>1.1481481481481481</v>
      </c>
      <c r="R75" s="65">
        <f t="shared" si="17"/>
        <v>0.14599999999999999</v>
      </c>
      <c r="S75" s="41">
        <f t="shared" si="18"/>
        <v>0.14400000000000002</v>
      </c>
      <c r="T75" s="66">
        <f t="shared" si="19"/>
        <v>0.29000000000000004</v>
      </c>
    </row>
    <row r="76" spans="1:20" x14ac:dyDescent="0.25">
      <c r="A76" s="79" t="s">
        <v>22</v>
      </c>
      <c r="B76" s="82" t="s">
        <v>37</v>
      </c>
      <c r="C76" s="78">
        <v>2.5</v>
      </c>
      <c r="D76" s="5">
        <v>0.2152</v>
      </c>
      <c r="E76" s="6">
        <v>0.1739</v>
      </c>
      <c r="F76" s="39">
        <f t="shared" si="13"/>
        <v>0.3891</v>
      </c>
      <c r="G76" s="3">
        <v>0.04</v>
      </c>
      <c r="H76" s="3">
        <v>6.2E-2</v>
      </c>
      <c r="I76" s="36">
        <f t="shared" si="14"/>
        <v>0.10200000000000001</v>
      </c>
      <c r="J76" s="44">
        <v>19.5</v>
      </c>
      <c r="K76" s="44">
        <v>16</v>
      </c>
      <c r="L76" s="47">
        <v>6</v>
      </c>
      <c r="M76" s="61">
        <f>J76/'means for ratios'!$J$18</f>
        <v>0.77786088257292441</v>
      </c>
      <c r="N76" s="58">
        <f>K76/'means for ratios'!$K$18</f>
        <v>0.78987966676951571</v>
      </c>
      <c r="O76" s="53">
        <f>L76/'means for ratios'!$L$18</f>
        <v>1.2467532467532467</v>
      </c>
      <c r="P76" s="70">
        <f t="shared" si="15"/>
        <v>1.237492811960897</v>
      </c>
      <c r="Q76" s="54">
        <f t="shared" si="16"/>
        <v>0.64516129032258063</v>
      </c>
      <c r="R76" s="65">
        <f t="shared" si="17"/>
        <v>0.17519999999999999</v>
      </c>
      <c r="S76" s="41">
        <f t="shared" si="18"/>
        <v>0.1119</v>
      </c>
      <c r="T76" s="66">
        <f t="shared" si="19"/>
        <v>0.28710000000000002</v>
      </c>
    </row>
    <row r="77" spans="1:20" x14ac:dyDescent="0.25">
      <c r="A77" s="79" t="s">
        <v>22</v>
      </c>
      <c r="B77" s="82" t="s">
        <v>37</v>
      </c>
      <c r="C77" s="78">
        <v>5</v>
      </c>
      <c r="D77" s="5">
        <v>0.2651</v>
      </c>
      <c r="E77" s="6">
        <v>0.3891</v>
      </c>
      <c r="F77" s="39">
        <f t="shared" si="13"/>
        <v>0.6542</v>
      </c>
      <c r="G77" s="3">
        <v>4.5999999999999999E-2</v>
      </c>
      <c r="H77" s="3">
        <v>9.6000000000000002E-2</v>
      </c>
      <c r="I77" s="36">
        <f t="shared" si="14"/>
        <v>0.14200000000000002</v>
      </c>
      <c r="J77" s="44">
        <v>27</v>
      </c>
      <c r="K77" s="44">
        <v>13</v>
      </c>
      <c r="L77" s="47">
        <v>5</v>
      </c>
      <c r="M77" s="61">
        <f>J77/'means for ratios'!$J$18</f>
        <v>1.0770381451009723</v>
      </c>
      <c r="N77" s="58">
        <f>K77/'means for ratios'!$K$18</f>
        <v>0.64177722925023151</v>
      </c>
      <c r="O77" s="53">
        <f>L77/'means for ratios'!$L$18</f>
        <v>1.0389610389610389</v>
      </c>
      <c r="P77" s="70">
        <f t="shared" si="15"/>
        <v>0.6813158571061424</v>
      </c>
      <c r="Q77" s="54">
        <f t="shared" si="16"/>
        <v>0.47916666666666663</v>
      </c>
      <c r="R77" s="65">
        <f t="shared" si="17"/>
        <v>0.21910000000000002</v>
      </c>
      <c r="S77" s="41">
        <f t="shared" si="18"/>
        <v>0.29310000000000003</v>
      </c>
      <c r="T77" s="66">
        <f t="shared" si="19"/>
        <v>0.51219999999999999</v>
      </c>
    </row>
    <row r="78" spans="1:20" x14ac:dyDescent="0.25">
      <c r="A78" s="79" t="s">
        <v>22</v>
      </c>
      <c r="B78" s="82" t="s">
        <v>37</v>
      </c>
      <c r="C78" s="78">
        <v>10</v>
      </c>
      <c r="D78" s="5">
        <v>0.18679999999999999</v>
      </c>
      <c r="E78" s="6">
        <v>0.24079999999999999</v>
      </c>
      <c r="F78" s="39">
        <f t="shared" si="13"/>
        <v>0.42759999999999998</v>
      </c>
      <c r="G78" s="3">
        <v>3.5999999999999997E-2</v>
      </c>
      <c r="H78" s="3">
        <v>3.5000000000000003E-2</v>
      </c>
      <c r="I78" s="36">
        <f t="shared" si="14"/>
        <v>7.1000000000000008E-2</v>
      </c>
      <c r="J78" s="44">
        <v>22</v>
      </c>
      <c r="K78" s="44">
        <v>15</v>
      </c>
      <c r="L78" s="47">
        <v>6</v>
      </c>
      <c r="M78" s="61">
        <f>J78/'means for ratios'!$J$18</f>
        <v>0.87758663674894033</v>
      </c>
      <c r="N78" s="58">
        <f>K78/'means for ratios'!$K$18</f>
        <v>0.7405121875964209</v>
      </c>
      <c r="O78" s="53">
        <f>L78/'means for ratios'!$L$18</f>
        <v>1.2467532467532467</v>
      </c>
      <c r="P78" s="70">
        <f t="shared" si="15"/>
        <v>0.77574750830564787</v>
      </c>
      <c r="Q78" s="54">
        <f t="shared" si="16"/>
        <v>1.0285714285714285</v>
      </c>
      <c r="R78" s="65">
        <f t="shared" si="17"/>
        <v>0.15079999999999999</v>
      </c>
      <c r="S78" s="41">
        <f t="shared" si="18"/>
        <v>0.20579999999999998</v>
      </c>
      <c r="T78" s="66">
        <f t="shared" si="19"/>
        <v>0.35659999999999997</v>
      </c>
    </row>
    <row r="79" spans="1:20" x14ac:dyDescent="0.25">
      <c r="A79" s="79" t="s">
        <v>22</v>
      </c>
      <c r="B79" s="82" t="s">
        <v>37</v>
      </c>
      <c r="C79" s="78">
        <v>15</v>
      </c>
      <c r="D79" s="5">
        <v>0.25740000000000002</v>
      </c>
      <c r="E79" s="6">
        <v>0.2621</v>
      </c>
      <c r="F79" s="39">
        <f t="shared" si="13"/>
        <v>0.51950000000000007</v>
      </c>
      <c r="G79" s="3">
        <v>0.04</v>
      </c>
      <c r="H79" s="3">
        <v>0.01</v>
      </c>
      <c r="I79" s="36">
        <f t="shared" si="14"/>
        <v>0.05</v>
      </c>
      <c r="J79" s="44">
        <v>13.5</v>
      </c>
      <c r="K79" s="44">
        <v>11</v>
      </c>
      <c r="L79" s="47">
        <v>5</v>
      </c>
      <c r="M79" s="61">
        <f>J79/'means for ratios'!$J$18</f>
        <v>0.53851907255048614</v>
      </c>
      <c r="N79" s="58">
        <f>K79/'means for ratios'!$K$18</f>
        <v>0.543042270904042</v>
      </c>
      <c r="O79" s="53">
        <f>L79/'means for ratios'!$L$18</f>
        <v>1.0389610389610389</v>
      </c>
      <c r="P79" s="70">
        <f t="shared" si="15"/>
        <v>0.9820679130103015</v>
      </c>
      <c r="Q79" s="54">
        <f t="shared" si="16"/>
        <v>4</v>
      </c>
      <c r="R79" s="65">
        <f t="shared" si="17"/>
        <v>0.21740000000000001</v>
      </c>
      <c r="S79" s="41">
        <f t="shared" si="18"/>
        <v>0.25209999999999999</v>
      </c>
      <c r="T79" s="66">
        <f t="shared" si="19"/>
        <v>0.46950000000000003</v>
      </c>
    </row>
    <row r="80" spans="1:20" x14ac:dyDescent="0.25">
      <c r="A80" s="79" t="s">
        <v>22</v>
      </c>
      <c r="B80" s="81" t="s">
        <v>38</v>
      </c>
      <c r="C80" s="78">
        <v>2.5</v>
      </c>
      <c r="D80" s="5">
        <v>0.25159999999999999</v>
      </c>
      <c r="E80" s="6">
        <v>0.35899999999999999</v>
      </c>
      <c r="F80" s="39">
        <f t="shared" si="13"/>
        <v>0.61060000000000003</v>
      </c>
      <c r="G80" s="3">
        <v>7.5999999999999998E-2</v>
      </c>
      <c r="H80" s="3">
        <v>3.7999999999999999E-2</v>
      </c>
      <c r="I80" s="36">
        <f t="shared" si="14"/>
        <v>0.11399999999999999</v>
      </c>
      <c r="J80" s="44">
        <v>15</v>
      </c>
      <c r="K80" s="44">
        <v>14</v>
      </c>
      <c r="L80" s="47">
        <v>3</v>
      </c>
      <c r="M80" s="61">
        <f>J80/'means for ratios'!$J$18</f>
        <v>0.59835452505609565</v>
      </c>
      <c r="N80" s="58">
        <f>K80/'means for ratios'!$K$18</f>
        <v>0.6911447084233262</v>
      </c>
      <c r="O80" s="53">
        <f>L80/'means for ratios'!$L$18</f>
        <v>0.62337662337662336</v>
      </c>
      <c r="P80" s="70">
        <f t="shared" si="15"/>
        <v>0.70083565459610031</v>
      </c>
      <c r="Q80" s="54">
        <f t="shared" si="16"/>
        <v>2</v>
      </c>
      <c r="R80" s="65">
        <f t="shared" si="17"/>
        <v>0.17559999999999998</v>
      </c>
      <c r="S80" s="41">
        <f t="shared" si="18"/>
        <v>0.32100000000000001</v>
      </c>
      <c r="T80" s="66">
        <f t="shared" si="19"/>
        <v>0.49659999999999999</v>
      </c>
    </row>
    <row r="81" spans="1:20" x14ac:dyDescent="0.25">
      <c r="A81" s="79" t="s">
        <v>22</v>
      </c>
      <c r="B81" s="81" t="s">
        <v>38</v>
      </c>
      <c r="C81" s="78">
        <v>5</v>
      </c>
      <c r="D81" s="5">
        <v>0.2535</v>
      </c>
      <c r="E81" s="6">
        <v>0.38690000000000002</v>
      </c>
      <c r="F81" s="39">
        <f t="shared" si="13"/>
        <v>0.64040000000000008</v>
      </c>
      <c r="G81" s="3">
        <v>7.2999999999999995E-2</v>
      </c>
      <c r="H81" s="3">
        <v>2.7E-2</v>
      </c>
      <c r="I81" s="36">
        <f t="shared" si="14"/>
        <v>9.9999999999999992E-2</v>
      </c>
      <c r="J81" s="44">
        <v>16.899999999999999</v>
      </c>
      <c r="K81" s="44">
        <v>11.5</v>
      </c>
      <c r="L81" s="47">
        <v>3</v>
      </c>
      <c r="M81" s="61">
        <f>J81/'means for ratios'!$J$18</f>
        <v>0.67414609822986782</v>
      </c>
      <c r="N81" s="58">
        <f>K81/'means for ratios'!$K$18</f>
        <v>0.56772601049058935</v>
      </c>
      <c r="O81" s="53">
        <f>L81/'means for ratios'!$L$18</f>
        <v>0.62337662337662336</v>
      </c>
      <c r="P81" s="70">
        <f t="shared" si="15"/>
        <v>0.65520806409925048</v>
      </c>
      <c r="Q81" s="54">
        <f t="shared" si="16"/>
        <v>2.7037037037037037</v>
      </c>
      <c r="R81" s="65">
        <f t="shared" si="17"/>
        <v>0.18049999999999999</v>
      </c>
      <c r="S81" s="41">
        <f t="shared" si="18"/>
        <v>0.3599</v>
      </c>
      <c r="T81" s="66">
        <f t="shared" si="19"/>
        <v>0.54039999999999999</v>
      </c>
    </row>
    <row r="82" spans="1:20" x14ac:dyDescent="0.25">
      <c r="A82" s="79" t="s">
        <v>22</v>
      </c>
      <c r="B82" s="81" t="s">
        <v>38</v>
      </c>
      <c r="C82" s="78">
        <v>10</v>
      </c>
      <c r="D82" s="5">
        <v>0.188</v>
      </c>
      <c r="E82" s="6">
        <v>0.17199999999999999</v>
      </c>
      <c r="F82" s="39">
        <f t="shared" si="13"/>
        <v>0.36</v>
      </c>
      <c r="G82" s="3">
        <v>3.2000000000000001E-2</v>
      </c>
      <c r="H82" s="3">
        <v>1.9E-2</v>
      </c>
      <c r="I82" s="36">
        <f t="shared" si="14"/>
        <v>5.1000000000000004E-2</v>
      </c>
      <c r="J82" s="44">
        <v>12.9</v>
      </c>
      <c r="K82" s="44">
        <v>11.5</v>
      </c>
      <c r="L82" s="47">
        <v>2</v>
      </c>
      <c r="M82" s="61">
        <f>J82/'means for ratios'!$J$18</f>
        <v>0.51458489154824227</v>
      </c>
      <c r="N82" s="58">
        <f>K82/'means for ratios'!$K$18</f>
        <v>0.56772601049058935</v>
      </c>
      <c r="O82" s="53">
        <f>L82/'means for ratios'!$L$18</f>
        <v>0.41558441558441561</v>
      </c>
      <c r="P82" s="70">
        <f t="shared" si="15"/>
        <v>1.0930232558139537</v>
      </c>
      <c r="Q82" s="54">
        <f t="shared" si="16"/>
        <v>1.6842105263157896</v>
      </c>
      <c r="R82" s="65">
        <f t="shared" si="17"/>
        <v>0.156</v>
      </c>
      <c r="S82" s="41">
        <f t="shared" si="18"/>
        <v>0.153</v>
      </c>
      <c r="T82" s="66">
        <f t="shared" si="19"/>
        <v>0.309</v>
      </c>
    </row>
    <row r="83" spans="1:20" x14ac:dyDescent="0.25">
      <c r="A83" s="79" t="s">
        <v>22</v>
      </c>
      <c r="B83" s="81" t="s">
        <v>38</v>
      </c>
      <c r="C83" s="78">
        <v>15</v>
      </c>
      <c r="D83" s="5">
        <v>0.17299999999999999</v>
      </c>
      <c r="E83" s="6">
        <v>5.1999999999999998E-2</v>
      </c>
      <c r="F83" s="39">
        <f t="shared" si="13"/>
        <v>0.22499999999999998</v>
      </c>
      <c r="G83" s="3">
        <v>3.4000000000000002E-2</v>
      </c>
      <c r="H83" s="3">
        <v>1.7000000000000001E-2</v>
      </c>
      <c r="I83" s="36">
        <f t="shared" si="14"/>
        <v>5.1000000000000004E-2</v>
      </c>
      <c r="J83" s="44">
        <v>8.6999999999999993</v>
      </c>
      <c r="K83" s="44">
        <v>8</v>
      </c>
      <c r="L83" s="47">
        <v>3</v>
      </c>
      <c r="M83" s="61">
        <f>J83/'means for ratios'!$J$18</f>
        <v>0.34704562453253546</v>
      </c>
      <c r="N83" s="58">
        <f>K83/'means for ratios'!$K$18</f>
        <v>0.39493983338475785</v>
      </c>
      <c r="O83" s="53">
        <f>L83/'means for ratios'!$L$18</f>
        <v>0.62337662337662336</v>
      </c>
      <c r="P83" s="70">
        <f t="shared" si="15"/>
        <v>3.3269230769230766</v>
      </c>
      <c r="Q83" s="54">
        <f t="shared" si="16"/>
        <v>2</v>
      </c>
      <c r="R83" s="65">
        <f t="shared" si="17"/>
        <v>0.13899999999999998</v>
      </c>
      <c r="S83" s="41">
        <f t="shared" si="18"/>
        <v>3.4999999999999996E-2</v>
      </c>
      <c r="T83" s="66">
        <f t="shared" si="19"/>
        <v>0.17399999999999999</v>
      </c>
    </row>
    <row r="84" spans="1:20" x14ac:dyDescent="0.25">
      <c r="A84" s="79" t="s">
        <v>22</v>
      </c>
      <c r="B84" s="81" t="s">
        <v>38</v>
      </c>
      <c r="C84" s="78">
        <v>0</v>
      </c>
      <c r="D84" s="5">
        <v>0.46700000000000003</v>
      </c>
      <c r="E84" s="6">
        <v>0.41499999999999998</v>
      </c>
      <c r="F84" s="39">
        <f t="shared" si="13"/>
        <v>0.88200000000000001</v>
      </c>
      <c r="G84" s="3">
        <v>9.6000000000000002E-2</v>
      </c>
      <c r="H84" s="3">
        <v>7.2999999999999995E-2</v>
      </c>
      <c r="I84" s="36">
        <f t="shared" si="14"/>
        <v>0.16899999999999998</v>
      </c>
      <c r="J84" s="44">
        <v>12</v>
      </c>
      <c r="K84" s="44">
        <v>20</v>
      </c>
      <c r="L84" s="47">
        <v>3</v>
      </c>
      <c r="M84" s="61">
        <f>J84/'means for ratios'!$J$18</f>
        <v>0.47868362004487658</v>
      </c>
      <c r="N84" s="58">
        <f>K84/'means for ratios'!$K$18</f>
        <v>0.98734958346189461</v>
      </c>
      <c r="O84" s="53">
        <f>L84/'means for ratios'!$L$18</f>
        <v>0.62337662337662336</v>
      </c>
      <c r="P84" s="70">
        <f t="shared" si="15"/>
        <v>1.1253012048192772</v>
      </c>
      <c r="Q84" s="54">
        <f t="shared" si="16"/>
        <v>1.3150684931506851</v>
      </c>
      <c r="R84" s="65">
        <f t="shared" si="17"/>
        <v>0.371</v>
      </c>
      <c r="S84" s="41">
        <f t="shared" si="18"/>
        <v>0.34199999999999997</v>
      </c>
      <c r="T84" s="66">
        <f t="shared" si="19"/>
        <v>0.71299999999999997</v>
      </c>
    </row>
    <row r="85" spans="1:20" x14ac:dyDescent="0.25">
      <c r="A85" s="79" t="s">
        <v>22</v>
      </c>
      <c r="B85" s="81" t="s">
        <v>38</v>
      </c>
      <c r="C85" s="78">
        <v>1.5</v>
      </c>
      <c r="D85" s="5">
        <v>0.37</v>
      </c>
      <c r="E85" s="6">
        <v>0.44800000000000001</v>
      </c>
      <c r="F85" s="39">
        <f t="shared" si="13"/>
        <v>0.81800000000000006</v>
      </c>
      <c r="G85" s="3">
        <v>6.6000000000000003E-2</v>
      </c>
      <c r="H85" s="3">
        <v>6.7000000000000004E-2</v>
      </c>
      <c r="I85" s="36">
        <f t="shared" si="14"/>
        <v>0.13300000000000001</v>
      </c>
      <c r="J85" s="44">
        <v>22.8</v>
      </c>
      <c r="K85" s="44">
        <v>17.8</v>
      </c>
      <c r="L85" s="47">
        <v>4</v>
      </c>
      <c r="M85" s="61">
        <f>J85/'means for ratios'!$J$18</f>
        <v>0.90949887808526553</v>
      </c>
      <c r="N85" s="58">
        <f>K85/'means for ratios'!$K$18</f>
        <v>0.87874112928108616</v>
      </c>
      <c r="O85" s="53">
        <f>L85/'means for ratios'!$L$18</f>
        <v>0.83116883116883122</v>
      </c>
      <c r="P85" s="70">
        <f t="shared" si="15"/>
        <v>0.8258928571428571</v>
      </c>
      <c r="Q85" s="54">
        <f t="shared" si="16"/>
        <v>0.9850746268656716</v>
      </c>
      <c r="R85" s="65">
        <f t="shared" si="17"/>
        <v>0.30399999999999999</v>
      </c>
      <c r="S85" s="41">
        <f t="shared" si="18"/>
        <v>0.38100000000000001</v>
      </c>
      <c r="T85" s="66">
        <f t="shared" si="19"/>
        <v>0.68500000000000005</v>
      </c>
    </row>
    <row r="86" spans="1:20" x14ac:dyDescent="0.25">
      <c r="A86" s="79" t="s">
        <v>22</v>
      </c>
      <c r="B86" s="81" t="s">
        <v>39</v>
      </c>
      <c r="C86" s="78">
        <v>2.5</v>
      </c>
      <c r="D86" s="5">
        <v>0.28499999999999998</v>
      </c>
      <c r="E86" s="6">
        <v>0.25900000000000001</v>
      </c>
      <c r="F86" s="39">
        <f t="shared" si="13"/>
        <v>0.54400000000000004</v>
      </c>
      <c r="G86" s="3">
        <v>5.5E-2</v>
      </c>
      <c r="H86" s="3">
        <v>3.1E-2</v>
      </c>
      <c r="I86" s="36">
        <f t="shared" si="14"/>
        <v>8.5999999999999993E-2</v>
      </c>
      <c r="J86" s="44">
        <v>29.5</v>
      </c>
      <c r="K86" s="44">
        <v>18.5</v>
      </c>
      <c r="L86" s="47">
        <v>5</v>
      </c>
      <c r="M86" s="61">
        <f>J86/'means for ratios'!$J$18</f>
        <v>1.1767638992769882</v>
      </c>
      <c r="N86" s="58">
        <f>K86/'means for ratios'!$K$18</f>
        <v>0.91329836470225245</v>
      </c>
      <c r="O86" s="53">
        <f>L86/'means for ratios'!$L$18</f>
        <v>1.0389610389610389</v>
      </c>
      <c r="P86" s="70">
        <f t="shared" si="15"/>
        <v>1.1003861003861002</v>
      </c>
      <c r="Q86" s="54">
        <f t="shared" si="16"/>
        <v>1.7741935483870968</v>
      </c>
      <c r="R86" s="65">
        <f t="shared" si="17"/>
        <v>0.22999999999999998</v>
      </c>
      <c r="S86" s="41">
        <f t="shared" si="18"/>
        <v>0.22800000000000001</v>
      </c>
      <c r="T86" s="66">
        <f t="shared" si="19"/>
        <v>0.45799999999999996</v>
      </c>
    </row>
    <row r="87" spans="1:20" x14ac:dyDescent="0.25">
      <c r="A87" s="79" t="s">
        <v>22</v>
      </c>
      <c r="B87" s="81" t="s">
        <v>39</v>
      </c>
      <c r="C87" s="78">
        <v>5</v>
      </c>
      <c r="D87" s="5">
        <v>0.36399999999999999</v>
      </c>
      <c r="E87" s="6">
        <v>0.16300000000000001</v>
      </c>
      <c r="F87" s="39">
        <f t="shared" si="13"/>
        <v>0.52700000000000002</v>
      </c>
      <c r="G87" s="3">
        <v>8.6999999999999994E-2</v>
      </c>
      <c r="H87" s="3">
        <v>7.4999999999999997E-2</v>
      </c>
      <c r="I87" s="36">
        <f t="shared" si="14"/>
        <v>0.16199999999999998</v>
      </c>
      <c r="J87" s="44">
        <v>22.8</v>
      </c>
      <c r="K87" s="44">
        <v>11.2</v>
      </c>
      <c r="L87" s="47">
        <v>5</v>
      </c>
      <c r="M87" s="61">
        <f>J87/'means for ratios'!$J$18</f>
        <v>0.90949887808526553</v>
      </c>
      <c r="N87" s="58">
        <f>K87/'means for ratios'!$K$18</f>
        <v>0.55291576673866094</v>
      </c>
      <c r="O87" s="53">
        <f>L87/'means for ratios'!$L$18</f>
        <v>1.0389610389610389</v>
      </c>
      <c r="P87" s="70">
        <f t="shared" si="15"/>
        <v>2.2331288343558282</v>
      </c>
      <c r="Q87" s="54">
        <f t="shared" si="16"/>
        <v>1.1599999999999999</v>
      </c>
      <c r="R87" s="65">
        <f t="shared" si="17"/>
        <v>0.27700000000000002</v>
      </c>
      <c r="S87" s="41">
        <f t="shared" si="18"/>
        <v>8.8000000000000009E-2</v>
      </c>
      <c r="T87" s="66">
        <f t="shared" si="19"/>
        <v>0.36500000000000005</v>
      </c>
    </row>
    <row r="88" spans="1:20" x14ac:dyDescent="0.25">
      <c r="A88" s="79" t="s">
        <v>22</v>
      </c>
      <c r="B88" s="81" t="s">
        <v>39</v>
      </c>
      <c r="C88" s="78">
        <v>10</v>
      </c>
      <c r="D88" s="5">
        <v>0.17199999999999999</v>
      </c>
      <c r="E88" s="6">
        <v>0.13200000000000001</v>
      </c>
      <c r="F88" s="39">
        <f t="shared" si="13"/>
        <v>0.30399999999999999</v>
      </c>
      <c r="G88" s="3">
        <v>5.5E-2</v>
      </c>
      <c r="H88" s="3">
        <v>3.1E-2</v>
      </c>
      <c r="I88" s="36">
        <f t="shared" si="14"/>
        <v>8.5999999999999993E-2</v>
      </c>
      <c r="J88" s="44">
        <v>5</v>
      </c>
      <c r="K88" s="44">
        <v>8</v>
      </c>
      <c r="L88" s="47">
        <v>2</v>
      </c>
      <c r="M88" s="61">
        <f>J88/'means for ratios'!$J$18</f>
        <v>0.1994515083520319</v>
      </c>
      <c r="N88" s="58">
        <f>K88/'means for ratios'!$K$18</f>
        <v>0.39493983338475785</v>
      </c>
      <c r="O88" s="53">
        <f>L88/'means for ratios'!$L$18</f>
        <v>0.41558441558441561</v>
      </c>
      <c r="P88" s="70">
        <f t="shared" si="15"/>
        <v>1.3030303030303028</v>
      </c>
      <c r="Q88" s="54">
        <f t="shared" si="16"/>
        <v>1.7741935483870968</v>
      </c>
      <c r="R88" s="65">
        <f t="shared" si="17"/>
        <v>0.11699999999999999</v>
      </c>
      <c r="S88" s="41">
        <f t="shared" si="18"/>
        <v>0.10100000000000001</v>
      </c>
      <c r="T88" s="66">
        <f t="shared" si="19"/>
        <v>0.218</v>
      </c>
    </row>
    <row r="89" spans="1:20" x14ac:dyDescent="0.25">
      <c r="A89" s="79" t="s">
        <v>22</v>
      </c>
      <c r="B89" s="81" t="s">
        <v>39</v>
      </c>
      <c r="C89" s="78">
        <v>15</v>
      </c>
      <c r="D89" s="5">
        <v>0.17100000000000001</v>
      </c>
      <c r="E89" s="6">
        <v>8.7999999999999995E-2</v>
      </c>
      <c r="F89" s="39">
        <f t="shared" si="13"/>
        <v>0.25900000000000001</v>
      </c>
      <c r="G89" s="3">
        <v>5.6000000000000001E-2</v>
      </c>
      <c r="H89" s="3">
        <v>5.2999999999999999E-2</v>
      </c>
      <c r="I89" s="36">
        <f t="shared" si="14"/>
        <v>0.109</v>
      </c>
      <c r="J89" s="44">
        <v>5</v>
      </c>
      <c r="K89" s="44">
        <v>8</v>
      </c>
      <c r="L89" s="47">
        <v>2</v>
      </c>
      <c r="M89" s="61">
        <f>J89/'means for ratios'!$J$18</f>
        <v>0.1994515083520319</v>
      </c>
      <c r="N89" s="58">
        <f>K89/'means for ratios'!$K$18</f>
        <v>0.39493983338475785</v>
      </c>
      <c r="O89" s="53">
        <f>L89/'means for ratios'!$L$18</f>
        <v>0.41558441558441561</v>
      </c>
      <c r="P89" s="70">
        <f t="shared" si="15"/>
        <v>1.9431818181818183</v>
      </c>
      <c r="Q89" s="54">
        <f t="shared" si="16"/>
        <v>1.0566037735849056</v>
      </c>
      <c r="R89" s="65">
        <f t="shared" si="17"/>
        <v>0.11500000000000002</v>
      </c>
      <c r="S89" s="41">
        <f t="shared" si="18"/>
        <v>3.4999999999999996E-2</v>
      </c>
      <c r="T89" s="66">
        <f t="shared" si="19"/>
        <v>0.15000000000000002</v>
      </c>
    </row>
    <row r="90" spans="1:20" x14ac:dyDescent="0.25">
      <c r="A90" s="79" t="s">
        <v>22</v>
      </c>
      <c r="B90" s="81" t="s">
        <v>39</v>
      </c>
      <c r="C90" s="78">
        <v>0</v>
      </c>
      <c r="D90" s="5">
        <v>0.32379999999999998</v>
      </c>
      <c r="E90" s="6">
        <v>0.72689999999999999</v>
      </c>
      <c r="F90" s="39">
        <f t="shared" si="13"/>
        <v>1.0507</v>
      </c>
      <c r="G90" s="3">
        <v>8.5999999999999993E-2</v>
      </c>
      <c r="H90" s="3">
        <v>0.09</v>
      </c>
      <c r="I90" s="36">
        <f t="shared" si="14"/>
        <v>0.17599999999999999</v>
      </c>
      <c r="J90" s="44">
        <v>26</v>
      </c>
      <c r="K90" s="44">
        <v>15.5</v>
      </c>
      <c r="L90" s="47">
        <v>5</v>
      </c>
      <c r="M90" s="61">
        <f>J90/'means for ratios'!$J$18</f>
        <v>1.0371478434305659</v>
      </c>
      <c r="N90" s="58">
        <f>K90/'means for ratios'!$K$18</f>
        <v>0.76519592718296825</v>
      </c>
      <c r="O90" s="53">
        <f>L90/'means for ratios'!$L$18</f>
        <v>1.0389610389610389</v>
      </c>
      <c r="P90" s="70">
        <f t="shared" si="15"/>
        <v>0.44545329481359192</v>
      </c>
      <c r="Q90" s="54">
        <f t="shared" si="16"/>
        <v>0.95555555555555549</v>
      </c>
      <c r="R90" s="65">
        <f t="shared" si="17"/>
        <v>0.23779999999999998</v>
      </c>
      <c r="S90" s="41">
        <f t="shared" si="18"/>
        <v>0.63690000000000002</v>
      </c>
      <c r="T90" s="66">
        <f t="shared" si="19"/>
        <v>0.87470000000000003</v>
      </c>
    </row>
    <row r="91" spans="1:20" x14ac:dyDescent="0.25">
      <c r="A91" s="79" t="s">
        <v>22</v>
      </c>
      <c r="B91" s="81" t="s">
        <v>39</v>
      </c>
      <c r="C91" s="78">
        <v>1.5</v>
      </c>
      <c r="D91" s="5">
        <v>0.34549999999999997</v>
      </c>
      <c r="E91" s="6">
        <v>0.31659999999999999</v>
      </c>
      <c r="F91" s="39">
        <f t="shared" si="13"/>
        <v>0.66209999999999991</v>
      </c>
      <c r="G91" s="3">
        <v>9.2999999999999999E-2</v>
      </c>
      <c r="H91" s="3">
        <v>6.2E-2</v>
      </c>
      <c r="I91" s="36">
        <f t="shared" si="14"/>
        <v>0.155</v>
      </c>
      <c r="J91" s="44">
        <v>2.5</v>
      </c>
      <c r="K91" s="44">
        <v>11</v>
      </c>
      <c r="L91" s="47">
        <v>6</v>
      </c>
      <c r="M91" s="61">
        <f>J91/'means for ratios'!$J$18</f>
        <v>9.9725754176015952E-2</v>
      </c>
      <c r="N91" s="58">
        <f>K91/'means for ratios'!$K$18</f>
        <v>0.543042270904042</v>
      </c>
      <c r="O91" s="53">
        <f>L91/'means for ratios'!$L$18</f>
        <v>1.2467532467532467</v>
      </c>
      <c r="P91" s="70">
        <f t="shared" si="15"/>
        <v>1.0912823752368919</v>
      </c>
      <c r="Q91" s="54">
        <f t="shared" si="16"/>
        <v>1.5</v>
      </c>
      <c r="R91" s="65">
        <f t="shared" si="17"/>
        <v>0.25249999999999995</v>
      </c>
      <c r="S91" s="41">
        <f t="shared" si="18"/>
        <v>0.25459999999999999</v>
      </c>
      <c r="T91" s="66">
        <f t="shared" si="19"/>
        <v>0.50709999999999988</v>
      </c>
    </row>
    <row r="92" spans="1:20" x14ac:dyDescent="0.25">
      <c r="A92" s="79" t="s">
        <v>22</v>
      </c>
      <c r="B92" s="81" t="s">
        <v>40</v>
      </c>
      <c r="C92" s="78">
        <v>0</v>
      </c>
      <c r="D92" s="5">
        <v>0.41499999999999998</v>
      </c>
      <c r="E92" s="6">
        <v>1.0864</v>
      </c>
      <c r="F92" s="39">
        <f t="shared" si="13"/>
        <v>1.5014000000000001</v>
      </c>
      <c r="G92" s="3">
        <v>5.8999999999999997E-2</v>
      </c>
      <c r="H92" s="3">
        <v>0.122</v>
      </c>
      <c r="I92" s="36">
        <f t="shared" si="14"/>
        <v>0.18099999999999999</v>
      </c>
      <c r="J92" s="44">
        <v>21</v>
      </c>
      <c r="K92" s="44">
        <v>15</v>
      </c>
      <c r="L92" s="47">
        <v>4</v>
      </c>
      <c r="M92" s="61">
        <f>J92/'means for ratios'!$J$18</f>
        <v>0.83769633507853403</v>
      </c>
      <c r="N92" s="58">
        <f>K92/'means for ratios'!$K$18</f>
        <v>0.7405121875964209</v>
      </c>
      <c r="O92" s="53">
        <f>L92/'means for ratios'!$L$18</f>
        <v>0.83116883116883122</v>
      </c>
      <c r="P92" s="70">
        <f t="shared" si="15"/>
        <v>0.38199558173784975</v>
      </c>
      <c r="Q92" s="54">
        <f t="shared" si="16"/>
        <v>0.48360655737704916</v>
      </c>
      <c r="R92" s="65">
        <f t="shared" si="17"/>
        <v>0.35599999999999998</v>
      </c>
      <c r="S92" s="41">
        <f t="shared" si="18"/>
        <v>0.96440000000000003</v>
      </c>
      <c r="T92" s="66">
        <f t="shared" si="19"/>
        <v>1.3204</v>
      </c>
    </row>
    <row r="93" spans="1:20" x14ac:dyDescent="0.25">
      <c r="A93" s="79" t="s">
        <v>22</v>
      </c>
      <c r="B93" s="81" t="s">
        <v>40</v>
      </c>
      <c r="C93" s="78">
        <v>1.5</v>
      </c>
      <c r="D93" s="5">
        <v>0.58199999999999996</v>
      </c>
      <c r="E93" s="6">
        <v>0.58550000000000002</v>
      </c>
      <c r="F93" s="39">
        <f t="shared" si="13"/>
        <v>1.1675</v>
      </c>
      <c r="G93" s="3">
        <v>9.0999999999999998E-2</v>
      </c>
      <c r="H93" s="3">
        <v>8.3000000000000004E-2</v>
      </c>
      <c r="I93" s="36">
        <f t="shared" si="14"/>
        <v>0.17399999999999999</v>
      </c>
      <c r="J93" s="44">
        <v>29.6</v>
      </c>
      <c r="K93" s="44">
        <v>23.9</v>
      </c>
      <c r="L93" s="47">
        <v>4</v>
      </c>
      <c r="M93" s="61">
        <f>J93/'means for ratios'!$J$18</f>
        <v>1.1807529294440289</v>
      </c>
      <c r="N93" s="58">
        <f>K93/'means for ratios'!$K$18</f>
        <v>1.1798827522369639</v>
      </c>
      <c r="O93" s="53">
        <f>L93/'means for ratios'!$L$18</f>
        <v>0.83116883116883122</v>
      </c>
      <c r="P93" s="70">
        <f t="shared" si="15"/>
        <v>0.99402220324508961</v>
      </c>
      <c r="Q93" s="54">
        <f t="shared" si="16"/>
        <v>1.0963855421686746</v>
      </c>
      <c r="R93" s="65">
        <f t="shared" si="17"/>
        <v>0.49099999999999999</v>
      </c>
      <c r="S93" s="41">
        <f t="shared" si="18"/>
        <v>0.50250000000000006</v>
      </c>
      <c r="T93" s="66">
        <f t="shared" si="19"/>
        <v>0.99350000000000005</v>
      </c>
    </row>
    <row r="94" spans="1:20" x14ac:dyDescent="0.25">
      <c r="A94" s="79" t="s">
        <v>22</v>
      </c>
      <c r="B94" s="86" t="s">
        <v>40</v>
      </c>
      <c r="C94" s="78">
        <v>2.5</v>
      </c>
      <c r="D94" s="5">
        <v>0.30249999999999999</v>
      </c>
      <c r="E94" s="6">
        <v>0.35720000000000002</v>
      </c>
      <c r="F94" s="39">
        <f t="shared" si="13"/>
        <v>0.65969999999999995</v>
      </c>
      <c r="G94" s="3">
        <v>5.2999999999999999E-2</v>
      </c>
      <c r="H94" s="3">
        <v>5.5E-2</v>
      </c>
      <c r="I94" s="36">
        <f t="shared" si="14"/>
        <v>0.108</v>
      </c>
      <c r="J94" s="44">
        <v>22.4</v>
      </c>
      <c r="K94" s="44">
        <v>16.5</v>
      </c>
      <c r="L94" s="47">
        <v>3</v>
      </c>
      <c r="M94" s="61">
        <f>J94/'means for ratios'!$J$18</f>
        <v>0.89354275741710287</v>
      </c>
      <c r="N94" s="58">
        <f>K94/'means for ratios'!$K$18</f>
        <v>0.81456340635606306</v>
      </c>
      <c r="O94" s="53">
        <f>L94/'means for ratios'!$L$18</f>
        <v>0.62337662337662336</v>
      </c>
      <c r="P94" s="70">
        <f t="shared" si="15"/>
        <v>0.84686450167973115</v>
      </c>
      <c r="Q94" s="54">
        <f t="shared" si="16"/>
        <v>0.96363636363636362</v>
      </c>
      <c r="R94" s="65">
        <f t="shared" si="17"/>
        <v>0.2495</v>
      </c>
      <c r="S94" s="41">
        <f t="shared" si="18"/>
        <v>0.30220000000000002</v>
      </c>
      <c r="T94" s="66">
        <f t="shared" si="19"/>
        <v>0.55170000000000008</v>
      </c>
    </row>
    <row r="95" spans="1:20" x14ac:dyDescent="0.25">
      <c r="A95" s="79" t="s">
        <v>22</v>
      </c>
      <c r="B95" s="86" t="s">
        <v>40</v>
      </c>
      <c r="C95" s="78">
        <v>5</v>
      </c>
      <c r="D95" s="5">
        <v>0.38529999999999998</v>
      </c>
      <c r="E95" s="6">
        <v>0.43180000000000002</v>
      </c>
      <c r="F95" s="39">
        <f t="shared" si="13"/>
        <v>0.81709999999999994</v>
      </c>
      <c r="G95" s="3">
        <v>7.1999999999999995E-2</v>
      </c>
      <c r="H95" s="3">
        <v>5.8000000000000003E-2</v>
      </c>
      <c r="I95" s="36">
        <f t="shared" si="14"/>
        <v>0.13</v>
      </c>
      <c r="J95" s="44">
        <v>17.7</v>
      </c>
      <c r="K95" s="44">
        <v>19.7</v>
      </c>
      <c r="L95" s="47">
        <v>3</v>
      </c>
      <c r="M95" s="61">
        <f>J95/'means for ratios'!$J$18</f>
        <v>0.70605833956619291</v>
      </c>
      <c r="N95" s="58">
        <f>K95/'means for ratios'!$K$18</f>
        <v>0.97253933970996609</v>
      </c>
      <c r="O95" s="53">
        <f>L95/'means for ratios'!$L$18</f>
        <v>0.62337662337662336</v>
      </c>
      <c r="P95" s="70">
        <f t="shared" si="15"/>
        <v>0.89231125521074561</v>
      </c>
      <c r="Q95" s="54">
        <f t="shared" si="16"/>
        <v>1.2413793103448274</v>
      </c>
      <c r="R95" s="65">
        <f t="shared" si="17"/>
        <v>0.31329999999999997</v>
      </c>
      <c r="S95" s="41">
        <f t="shared" si="18"/>
        <v>0.37380000000000002</v>
      </c>
      <c r="T95" s="66">
        <f t="shared" si="19"/>
        <v>0.68710000000000004</v>
      </c>
    </row>
    <row r="96" spans="1:20" x14ac:dyDescent="0.25">
      <c r="A96" s="79" t="s">
        <v>22</v>
      </c>
      <c r="B96" s="86" t="s">
        <v>40</v>
      </c>
      <c r="C96" s="78">
        <v>10</v>
      </c>
      <c r="D96" s="5">
        <v>0.28539999999999999</v>
      </c>
      <c r="E96" s="6">
        <v>0.2024</v>
      </c>
      <c r="F96" s="39">
        <f t="shared" si="13"/>
        <v>0.48780000000000001</v>
      </c>
      <c r="G96" s="3">
        <v>5.2999999999999999E-2</v>
      </c>
      <c r="H96" s="3">
        <v>2.9000000000000001E-2</v>
      </c>
      <c r="I96" s="36">
        <f t="shared" si="14"/>
        <v>8.2000000000000003E-2</v>
      </c>
      <c r="J96" s="44">
        <v>17.600000000000001</v>
      </c>
      <c r="K96" s="44">
        <v>13.2</v>
      </c>
      <c r="L96" s="47">
        <v>3</v>
      </c>
      <c r="M96" s="61">
        <f>J96/'means for ratios'!$J$18</f>
        <v>0.70206930939915235</v>
      </c>
      <c r="N96" s="58">
        <f>K96/'means for ratios'!$K$18</f>
        <v>0.65165072508485034</v>
      </c>
      <c r="O96" s="53">
        <f>L96/'means for ratios'!$L$18</f>
        <v>0.62337662337662336</v>
      </c>
      <c r="P96" s="70">
        <f t="shared" si="15"/>
        <v>1.4100790513833992</v>
      </c>
      <c r="Q96" s="54">
        <f t="shared" si="16"/>
        <v>1.8275862068965516</v>
      </c>
      <c r="R96" s="65">
        <f t="shared" si="17"/>
        <v>0.2324</v>
      </c>
      <c r="S96" s="41">
        <f t="shared" si="18"/>
        <v>0.1734</v>
      </c>
      <c r="T96" s="66">
        <f t="shared" si="19"/>
        <v>0.40579999999999999</v>
      </c>
    </row>
    <row r="97" spans="1:20" x14ac:dyDescent="0.25">
      <c r="A97" s="79" t="s">
        <v>22</v>
      </c>
      <c r="B97" s="86" t="s">
        <v>40</v>
      </c>
      <c r="C97" s="78">
        <v>15</v>
      </c>
      <c r="D97" s="5">
        <v>0.21029999999999999</v>
      </c>
      <c r="E97" s="6">
        <v>0.17369999999999999</v>
      </c>
      <c r="F97" s="39">
        <f t="shared" si="13"/>
        <v>0.38400000000000001</v>
      </c>
      <c r="G97" s="3">
        <v>3.9E-2</v>
      </c>
      <c r="H97" s="3">
        <v>2.4E-2</v>
      </c>
      <c r="I97" s="36">
        <f t="shared" si="14"/>
        <v>6.3E-2</v>
      </c>
      <c r="J97" s="44">
        <v>14</v>
      </c>
      <c r="K97" s="44">
        <v>13</v>
      </c>
      <c r="L97" s="47">
        <v>2</v>
      </c>
      <c r="M97" s="61">
        <f>J97/'means for ratios'!$J$18</f>
        <v>0.55846422338568935</v>
      </c>
      <c r="N97" s="58">
        <f>K97/'means for ratios'!$K$18</f>
        <v>0.64177722925023151</v>
      </c>
      <c r="O97" s="53">
        <f>L97/'means for ratios'!$L$18</f>
        <v>0.41558441558441561</v>
      </c>
      <c r="P97" s="70">
        <f t="shared" si="15"/>
        <v>1.2107081174438687</v>
      </c>
      <c r="Q97" s="54">
        <f t="shared" si="16"/>
        <v>1.625</v>
      </c>
      <c r="R97" s="65">
        <f t="shared" si="17"/>
        <v>0.17129999999999998</v>
      </c>
      <c r="S97" s="41">
        <f t="shared" si="18"/>
        <v>0.1497</v>
      </c>
      <c r="T97" s="66">
        <f t="shared" si="19"/>
        <v>0.32099999999999995</v>
      </c>
    </row>
    <row r="98" spans="1:20" x14ac:dyDescent="0.25">
      <c r="A98" s="77" t="s">
        <v>20</v>
      </c>
      <c r="B98" s="81" t="s">
        <v>21</v>
      </c>
      <c r="C98" s="78">
        <v>0</v>
      </c>
      <c r="D98" s="43">
        <v>0.45440000000000003</v>
      </c>
      <c r="E98" s="39">
        <v>0.66820000000000002</v>
      </c>
      <c r="F98" s="39">
        <f t="shared" ref="F98:F129" si="20">SUM(D98:E98)</f>
        <v>1.1226</v>
      </c>
      <c r="G98" s="42">
        <v>0.10299999999999999</v>
      </c>
      <c r="H98" s="42">
        <v>4.5999999999999999E-2</v>
      </c>
      <c r="I98" s="36">
        <f t="shared" ref="I98:I129" si="21">SUM(G98:H98)</f>
        <v>0.14899999999999999</v>
      </c>
      <c r="J98" s="44">
        <v>28</v>
      </c>
      <c r="K98" s="44">
        <v>34</v>
      </c>
      <c r="L98" s="48">
        <v>5</v>
      </c>
      <c r="M98" s="61">
        <f>J98/'means for ratios'!$J$35</f>
        <v>1.2280701754385965</v>
      </c>
      <c r="N98" s="58">
        <f>K98/'means for ratios'!$K$35</f>
        <v>1.2927756653992395</v>
      </c>
      <c r="O98" s="53">
        <f>L98/'means for ratios'!$L$35</f>
        <v>0.93023255813953487</v>
      </c>
      <c r="P98" s="70">
        <f t="shared" si="15"/>
        <v>0.68003591739000302</v>
      </c>
      <c r="Q98" s="54">
        <f t="shared" si="16"/>
        <v>2.2391304347826084</v>
      </c>
      <c r="R98" s="65">
        <f t="shared" si="17"/>
        <v>0.35140000000000005</v>
      </c>
      <c r="S98" s="41">
        <f t="shared" si="18"/>
        <v>0.62219999999999998</v>
      </c>
      <c r="T98" s="66">
        <f t="shared" si="19"/>
        <v>0.97360000000000002</v>
      </c>
    </row>
    <row r="99" spans="1:20" x14ac:dyDescent="0.25">
      <c r="A99" s="77" t="s">
        <v>20</v>
      </c>
      <c r="B99" s="81" t="s">
        <v>21</v>
      </c>
      <c r="C99" s="78">
        <v>1.5</v>
      </c>
      <c r="D99" s="43">
        <v>0.36399999999999999</v>
      </c>
      <c r="E99" s="39">
        <v>0.52700000000000002</v>
      </c>
      <c r="F99" s="39">
        <f t="shared" si="20"/>
        <v>0.89100000000000001</v>
      </c>
      <c r="G99" s="42">
        <v>0.08</v>
      </c>
      <c r="H99" s="42">
        <v>6.4000000000000001E-2</v>
      </c>
      <c r="I99" s="36">
        <f t="shared" si="21"/>
        <v>0.14400000000000002</v>
      </c>
      <c r="J99" s="44">
        <v>9</v>
      </c>
      <c r="K99" s="44">
        <v>13.5</v>
      </c>
      <c r="L99" s="48">
        <v>5</v>
      </c>
      <c r="M99" s="61">
        <f>J99/'means for ratios'!$J$35</f>
        <v>0.39473684210526316</v>
      </c>
      <c r="N99" s="58">
        <f>K99/'means for ratios'!$K$35</f>
        <v>0.51330798479087447</v>
      </c>
      <c r="O99" s="53">
        <f>L99/'means for ratios'!$L$35</f>
        <v>0.93023255813953487</v>
      </c>
      <c r="P99" s="70">
        <f t="shared" si="15"/>
        <v>0.69070208728652749</v>
      </c>
      <c r="Q99" s="54">
        <f t="shared" si="16"/>
        <v>1.25</v>
      </c>
      <c r="R99" s="65">
        <f t="shared" si="17"/>
        <v>0.28399999999999997</v>
      </c>
      <c r="S99" s="41">
        <f t="shared" si="18"/>
        <v>0.46300000000000002</v>
      </c>
      <c r="T99" s="66">
        <f t="shared" si="19"/>
        <v>0.747</v>
      </c>
    </row>
    <row r="100" spans="1:20" x14ac:dyDescent="0.25">
      <c r="A100" s="77" t="s">
        <v>20</v>
      </c>
      <c r="B100" s="81" t="s">
        <v>21</v>
      </c>
      <c r="C100" s="78">
        <v>2.5</v>
      </c>
      <c r="D100" s="5">
        <v>0.29199999999999998</v>
      </c>
      <c r="E100" s="39">
        <v>0.23899999999999999</v>
      </c>
      <c r="F100" s="39">
        <f t="shared" si="20"/>
        <v>0.53099999999999992</v>
      </c>
      <c r="G100" s="42">
        <v>5.8000000000000003E-2</v>
      </c>
      <c r="H100" s="42">
        <v>2.5999999999999999E-2</v>
      </c>
      <c r="I100" s="36">
        <f t="shared" si="21"/>
        <v>8.4000000000000005E-2</v>
      </c>
      <c r="J100" s="44">
        <v>11</v>
      </c>
      <c r="K100" s="44">
        <v>18</v>
      </c>
      <c r="L100" s="48">
        <v>4</v>
      </c>
      <c r="M100" s="61">
        <f>J100/'means for ratios'!$J$35</f>
        <v>0.48245614035087719</v>
      </c>
      <c r="N100" s="58">
        <f>K100/'means for ratios'!$K$35</f>
        <v>0.68441064638783267</v>
      </c>
      <c r="O100" s="53">
        <f>L100/'means for ratios'!$L$35</f>
        <v>0.7441860465116279</v>
      </c>
      <c r="P100" s="70">
        <f t="shared" si="15"/>
        <v>1.2217573221757323</v>
      </c>
      <c r="Q100" s="54">
        <f t="shared" si="16"/>
        <v>2.2307692307692308</v>
      </c>
      <c r="R100" s="65">
        <f t="shared" si="17"/>
        <v>0.23399999999999999</v>
      </c>
      <c r="S100" s="41">
        <f t="shared" si="18"/>
        <v>0.21299999999999999</v>
      </c>
      <c r="T100" s="66">
        <f t="shared" si="19"/>
        <v>0.44699999999999995</v>
      </c>
    </row>
    <row r="101" spans="1:20" x14ac:dyDescent="0.25">
      <c r="A101" s="77" t="s">
        <v>20</v>
      </c>
      <c r="B101" s="81" t="s">
        <v>21</v>
      </c>
      <c r="C101" s="78">
        <v>5</v>
      </c>
      <c r="D101" s="43">
        <v>0.308</v>
      </c>
      <c r="E101" s="39">
        <v>0.26</v>
      </c>
      <c r="F101" s="39">
        <f t="shared" si="20"/>
        <v>0.56800000000000006</v>
      </c>
      <c r="G101" s="42">
        <v>7.2999999999999995E-2</v>
      </c>
      <c r="H101" s="42">
        <v>3.4000000000000002E-2</v>
      </c>
      <c r="I101" s="36">
        <f t="shared" si="21"/>
        <v>0.107</v>
      </c>
      <c r="J101" s="44">
        <v>12</v>
      </c>
      <c r="K101" s="44">
        <v>22</v>
      </c>
      <c r="L101" s="48">
        <v>5</v>
      </c>
      <c r="M101" s="61">
        <f>J101/'means for ratios'!$J$35</f>
        <v>0.52631578947368418</v>
      </c>
      <c r="N101" s="58">
        <f>K101/'means for ratios'!$K$35</f>
        <v>0.83650190114068435</v>
      </c>
      <c r="O101" s="53">
        <f>L101/'means for ratios'!$L$35</f>
        <v>0.93023255813953487</v>
      </c>
      <c r="P101" s="70">
        <f t="shared" si="15"/>
        <v>1.1846153846153846</v>
      </c>
      <c r="Q101" s="54">
        <f t="shared" si="16"/>
        <v>2.1470588235294117</v>
      </c>
      <c r="R101" s="65">
        <f t="shared" si="17"/>
        <v>0.23499999999999999</v>
      </c>
      <c r="S101" s="41">
        <f t="shared" si="18"/>
        <v>0.22600000000000001</v>
      </c>
      <c r="T101" s="66">
        <f t="shared" si="19"/>
        <v>0.46099999999999997</v>
      </c>
    </row>
    <row r="102" spans="1:20" x14ac:dyDescent="0.25">
      <c r="A102" s="77" t="s">
        <v>20</v>
      </c>
      <c r="B102" s="81" t="s">
        <v>21</v>
      </c>
      <c r="C102" s="78">
        <v>10</v>
      </c>
      <c r="D102" s="43">
        <v>0.191</v>
      </c>
      <c r="E102" s="39">
        <v>0.153</v>
      </c>
      <c r="F102" s="39">
        <f t="shared" si="20"/>
        <v>0.34399999999999997</v>
      </c>
      <c r="G102" s="42">
        <v>4.4999999999999998E-2</v>
      </c>
      <c r="H102" s="42">
        <v>2.4E-2</v>
      </c>
      <c r="I102" s="36">
        <f t="shared" si="21"/>
        <v>6.9000000000000006E-2</v>
      </c>
      <c r="J102" s="44">
        <v>5</v>
      </c>
      <c r="K102" s="44">
        <v>13</v>
      </c>
      <c r="L102" s="48">
        <v>4</v>
      </c>
      <c r="M102" s="61">
        <f>J102/'means for ratios'!$J$35</f>
        <v>0.21929824561403508</v>
      </c>
      <c r="N102" s="58">
        <f>K102/'means for ratios'!$K$35</f>
        <v>0.49429657794676807</v>
      </c>
      <c r="O102" s="53">
        <f>L102/'means for ratios'!$L$35</f>
        <v>0.7441860465116279</v>
      </c>
      <c r="P102" s="70">
        <f t="shared" si="15"/>
        <v>1.2483660130718954</v>
      </c>
      <c r="Q102" s="54">
        <f t="shared" si="16"/>
        <v>1.875</v>
      </c>
      <c r="R102" s="65">
        <f t="shared" si="17"/>
        <v>0.14600000000000002</v>
      </c>
      <c r="S102" s="41">
        <f t="shared" si="18"/>
        <v>0.129</v>
      </c>
      <c r="T102" s="66">
        <f t="shared" si="19"/>
        <v>0.27500000000000002</v>
      </c>
    </row>
    <row r="103" spans="1:20" x14ac:dyDescent="0.25">
      <c r="A103" s="77" t="s">
        <v>20</v>
      </c>
      <c r="B103" s="81" t="s">
        <v>21</v>
      </c>
      <c r="C103" s="78">
        <v>15</v>
      </c>
      <c r="D103" s="43">
        <v>5.6500000000000002E-2</v>
      </c>
      <c r="E103" s="39">
        <v>7.17E-2</v>
      </c>
      <c r="F103" s="39">
        <f t="shared" si="20"/>
        <v>0.12820000000000001</v>
      </c>
      <c r="G103" s="42">
        <v>2.5000000000000001E-2</v>
      </c>
      <c r="H103" s="42">
        <v>1.6E-2</v>
      </c>
      <c r="I103" s="36">
        <f t="shared" si="21"/>
        <v>4.1000000000000002E-2</v>
      </c>
      <c r="J103" s="44">
        <v>11.5</v>
      </c>
      <c r="K103" s="44">
        <v>11.5</v>
      </c>
      <c r="L103" s="48">
        <v>2</v>
      </c>
      <c r="M103" s="61">
        <f>J103/'means for ratios'!$J$35</f>
        <v>0.50438596491228072</v>
      </c>
      <c r="N103" s="58">
        <f>K103/'means for ratios'!$K$35</f>
        <v>0.43726235741444863</v>
      </c>
      <c r="O103" s="53">
        <f>L103/'means for ratios'!$L$35</f>
        <v>0.37209302325581395</v>
      </c>
      <c r="P103" s="70">
        <f t="shared" si="15"/>
        <v>0.78800557880055788</v>
      </c>
      <c r="Q103" s="54">
        <f t="shared" si="16"/>
        <v>1.5625</v>
      </c>
      <c r="R103" s="65">
        <f t="shared" si="17"/>
        <v>3.15E-2</v>
      </c>
      <c r="S103" s="41">
        <f t="shared" si="18"/>
        <v>5.57E-2</v>
      </c>
      <c r="T103" s="66">
        <f t="shared" si="19"/>
        <v>8.72E-2</v>
      </c>
    </row>
    <row r="104" spans="1:20" x14ac:dyDescent="0.25">
      <c r="A104" s="77" t="s">
        <v>20</v>
      </c>
      <c r="B104" s="81" t="s">
        <v>23</v>
      </c>
      <c r="C104" s="78">
        <v>0</v>
      </c>
      <c r="D104" s="43">
        <v>0.46300000000000002</v>
      </c>
      <c r="E104" s="39">
        <v>0.501</v>
      </c>
      <c r="F104" s="39">
        <f t="shared" si="20"/>
        <v>0.96399999999999997</v>
      </c>
      <c r="G104" s="42">
        <v>0.09</v>
      </c>
      <c r="H104" s="42">
        <v>9.4E-2</v>
      </c>
      <c r="I104" s="36">
        <f t="shared" si="21"/>
        <v>0.184</v>
      </c>
      <c r="J104" s="44">
        <v>21</v>
      </c>
      <c r="K104" s="44">
        <v>28</v>
      </c>
      <c r="L104" s="48">
        <v>5</v>
      </c>
      <c r="M104" s="61">
        <f>J104/'means for ratios'!$J$35</f>
        <v>0.92105263157894735</v>
      </c>
      <c r="N104" s="58">
        <f>K104/'means for ratios'!$K$35</f>
        <v>1.064638783269962</v>
      </c>
      <c r="O104" s="53">
        <f>L104/'means for ratios'!$L$35</f>
        <v>0.93023255813953487</v>
      </c>
      <c r="P104" s="70">
        <f t="shared" si="15"/>
        <v>0.92415169660678642</v>
      </c>
      <c r="Q104" s="54">
        <f t="shared" si="16"/>
        <v>0.95744680851063824</v>
      </c>
      <c r="R104" s="65">
        <f t="shared" si="17"/>
        <v>0.373</v>
      </c>
      <c r="S104" s="41">
        <f t="shared" si="18"/>
        <v>0.40700000000000003</v>
      </c>
      <c r="T104" s="66">
        <f t="shared" si="19"/>
        <v>0.78</v>
      </c>
    </row>
    <row r="105" spans="1:20" x14ac:dyDescent="0.25">
      <c r="A105" s="77" t="s">
        <v>20</v>
      </c>
      <c r="B105" s="81" t="s">
        <v>23</v>
      </c>
      <c r="C105" s="78">
        <v>1.5</v>
      </c>
      <c r="D105" s="43">
        <v>0.41</v>
      </c>
      <c r="E105" s="39">
        <v>0.28000000000000003</v>
      </c>
      <c r="F105" s="39">
        <f t="shared" si="20"/>
        <v>0.69</v>
      </c>
      <c r="G105" s="42">
        <v>5.8000000000000003E-2</v>
      </c>
      <c r="H105" s="42">
        <v>6.7000000000000004E-2</v>
      </c>
      <c r="I105" s="36">
        <f t="shared" si="21"/>
        <v>0.125</v>
      </c>
      <c r="J105" s="44">
        <v>21.4</v>
      </c>
      <c r="K105" s="44">
        <v>20.5</v>
      </c>
      <c r="L105" s="48">
        <v>5</v>
      </c>
      <c r="M105" s="61">
        <f>J105/'means for ratios'!$J$35</f>
        <v>0.9385964912280701</v>
      </c>
      <c r="N105" s="58">
        <f>K105/'means for ratios'!$K$35</f>
        <v>0.77946768060836502</v>
      </c>
      <c r="O105" s="53">
        <f>L105/'means for ratios'!$L$35</f>
        <v>0.93023255813953487</v>
      </c>
      <c r="P105" s="70">
        <f t="shared" si="15"/>
        <v>1.464285714285714</v>
      </c>
      <c r="Q105" s="54">
        <f t="shared" si="16"/>
        <v>0.86567164179104472</v>
      </c>
      <c r="R105" s="65">
        <f t="shared" si="17"/>
        <v>0.35199999999999998</v>
      </c>
      <c r="S105" s="41">
        <f t="shared" si="18"/>
        <v>0.21300000000000002</v>
      </c>
      <c r="T105" s="66">
        <f t="shared" si="19"/>
        <v>0.56499999999999995</v>
      </c>
    </row>
    <row r="106" spans="1:20" x14ac:dyDescent="0.25">
      <c r="A106" s="77" t="s">
        <v>20</v>
      </c>
      <c r="B106" s="81" t="s">
        <v>23</v>
      </c>
      <c r="C106" s="78">
        <v>2.5</v>
      </c>
      <c r="D106" s="43">
        <v>0.56299999999999994</v>
      </c>
      <c r="E106" s="39">
        <v>0.441</v>
      </c>
      <c r="F106" s="39">
        <f t="shared" si="20"/>
        <v>1.004</v>
      </c>
      <c r="G106" s="42">
        <v>0.109</v>
      </c>
      <c r="H106" s="42">
        <v>8.3000000000000004E-2</v>
      </c>
      <c r="I106" s="36">
        <f t="shared" si="21"/>
        <v>0.192</v>
      </c>
      <c r="J106" s="44">
        <v>24</v>
      </c>
      <c r="K106" s="44">
        <v>16.399999999999999</v>
      </c>
      <c r="L106" s="48">
        <v>5</v>
      </c>
      <c r="M106" s="61">
        <f>J106/'means for ratios'!$J$35</f>
        <v>1.0526315789473684</v>
      </c>
      <c r="N106" s="58">
        <f>K106/'means for ratios'!$K$35</f>
        <v>0.62357414448669191</v>
      </c>
      <c r="O106" s="53">
        <f>L106/'means for ratios'!$L$35</f>
        <v>0.93023255813953487</v>
      </c>
      <c r="P106" s="70">
        <f t="shared" si="15"/>
        <v>1.2766439909297052</v>
      </c>
      <c r="Q106" s="54">
        <f t="shared" si="16"/>
        <v>1.3132530120481927</v>
      </c>
      <c r="R106" s="65">
        <f t="shared" si="17"/>
        <v>0.45399999999999996</v>
      </c>
      <c r="S106" s="41">
        <f t="shared" si="18"/>
        <v>0.35799999999999998</v>
      </c>
      <c r="T106" s="66">
        <f t="shared" si="19"/>
        <v>0.81199999999999994</v>
      </c>
    </row>
    <row r="107" spans="1:20" x14ac:dyDescent="0.25">
      <c r="A107" s="77" t="s">
        <v>20</v>
      </c>
      <c r="B107" s="81" t="s">
        <v>23</v>
      </c>
      <c r="C107" s="78">
        <v>5</v>
      </c>
      <c r="D107" s="43">
        <v>0.29599999999999999</v>
      </c>
      <c r="E107" s="39">
        <v>0.23300000000000001</v>
      </c>
      <c r="F107" s="39">
        <f t="shared" si="20"/>
        <v>0.52900000000000003</v>
      </c>
      <c r="G107" s="42">
        <v>7.0000000000000007E-2</v>
      </c>
      <c r="H107" s="42">
        <v>5.5E-2</v>
      </c>
      <c r="I107" s="36">
        <f t="shared" si="21"/>
        <v>0.125</v>
      </c>
      <c r="J107" s="44">
        <v>17.5</v>
      </c>
      <c r="K107" s="44">
        <v>15</v>
      </c>
      <c r="L107" s="48">
        <v>5</v>
      </c>
      <c r="M107" s="61">
        <f>J107/'means for ratios'!$J$35</f>
        <v>0.76754385964912275</v>
      </c>
      <c r="N107" s="58">
        <f>K107/'means for ratios'!$K$35</f>
        <v>0.57034220532319391</v>
      </c>
      <c r="O107" s="53">
        <f>L107/'means for ratios'!$L$35</f>
        <v>0.93023255813953487</v>
      </c>
      <c r="P107" s="70">
        <f t="shared" si="15"/>
        <v>1.2703862660944205</v>
      </c>
      <c r="Q107" s="54">
        <f t="shared" si="16"/>
        <v>1.2727272727272729</v>
      </c>
      <c r="R107" s="65">
        <f t="shared" si="17"/>
        <v>0.22599999999999998</v>
      </c>
      <c r="S107" s="41">
        <f t="shared" si="18"/>
        <v>0.17800000000000002</v>
      </c>
      <c r="T107" s="66">
        <f t="shared" si="19"/>
        <v>0.40400000000000003</v>
      </c>
    </row>
    <row r="108" spans="1:20" x14ac:dyDescent="0.25">
      <c r="A108" s="77" t="s">
        <v>20</v>
      </c>
      <c r="B108" s="81" t="s">
        <v>23</v>
      </c>
      <c r="C108" s="78">
        <v>10</v>
      </c>
      <c r="D108" s="43">
        <v>0.12</v>
      </c>
      <c r="E108" s="39">
        <v>0.11</v>
      </c>
      <c r="F108" s="39">
        <f t="shared" si="20"/>
        <v>0.22999999999999998</v>
      </c>
      <c r="G108" s="42">
        <v>4.3999999999999997E-2</v>
      </c>
      <c r="H108" s="42">
        <v>2.3E-2</v>
      </c>
      <c r="I108" s="36">
        <f t="shared" si="21"/>
        <v>6.7000000000000004E-2</v>
      </c>
      <c r="J108" s="44">
        <v>17</v>
      </c>
      <c r="K108" s="44">
        <v>11.1</v>
      </c>
      <c r="L108" s="48">
        <v>3</v>
      </c>
      <c r="M108" s="61">
        <f>J108/'means for ratios'!$J$35</f>
        <v>0.74561403508771928</v>
      </c>
      <c r="N108" s="58">
        <f>K108/'means for ratios'!$K$35</f>
        <v>0.4220532319391635</v>
      </c>
      <c r="O108" s="53">
        <f>L108/'means for ratios'!$L$35</f>
        <v>0.55813953488372092</v>
      </c>
      <c r="P108" s="70">
        <f t="shared" si="15"/>
        <v>1.0909090909090908</v>
      </c>
      <c r="Q108" s="54">
        <f t="shared" si="16"/>
        <v>1.9130434782608694</v>
      </c>
      <c r="R108" s="65">
        <f t="shared" si="17"/>
        <v>7.5999999999999998E-2</v>
      </c>
      <c r="S108" s="41">
        <f t="shared" si="18"/>
        <v>8.6999999999999994E-2</v>
      </c>
      <c r="T108" s="66">
        <f t="shared" si="19"/>
        <v>0.16299999999999998</v>
      </c>
    </row>
    <row r="109" spans="1:20" x14ac:dyDescent="0.25">
      <c r="A109" s="77" t="s">
        <v>20</v>
      </c>
      <c r="B109" s="81" t="s">
        <v>23</v>
      </c>
      <c r="C109" s="78">
        <v>15</v>
      </c>
      <c r="D109" s="43">
        <v>0.10100000000000001</v>
      </c>
      <c r="E109" s="39">
        <v>0.08</v>
      </c>
      <c r="F109" s="39">
        <f t="shared" si="20"/>
        <v>0.18099999999999999</v>
      </c>
      <c r="G109" s="42">
        <v>2.1999999999999999E-2</v>
      </c>
      <c r="H109" s="42">
        <v>1.6E-2</v>
      </c>
      <c r="I109" s="36">
        <f t="shared" si="21"/>
        <v>3.7999999999999999E-2</v>
      </c>
      <c r="J109" s="44">
        <v>10.3</v>
      </c>
      <c r="K109" s="44">
        <v>7.8</v>
      </c>
      <c r="L109" s="48">
        <v>3</v>
      </c>
      <c r="M109" s="61">
        <f>J109/'means for ratios'!$J$35</f>
        <v>0.4517543859649123</v>
      </c>
      <c r="N109" s="58">
        <f>K109/'means for ratios'!$K$35</f>
        <v>0.29657794676806082</v>
      </c>
      <c r="O109" s="53">
        <f>L109/'means for ratios'!$L$35</f>
        <v>0.55813953488372092</v>
      </c>
      <c r="P109" s="70">
        <f t="shared" si="15"/>
        <v>1.2625</v>
      </c>
      <c r="Q109" s="54">
        <f t="shared" si="16"/>
        <v>1.375</v>
      </c>
      <c r="R109" s="65">
        <f t="shared" si="17"/>
        <v>7.9000000000000015E-2</v>
      </c>
      <c r="S109" s="41">
        <f t="shared" si="18"/>
        <v>6.4000000000000001E-2</v>
      </c>
      <c r="T109" s="66">
        <f t="shared" si="19"/>
        <v>0.14300000000000002</v>
      </c>
    </row>
    <row r="110" spans="1:20" x14ac:dyDescent="0.25">
      <c r="A110" s="77" t="s">
        <v>20</v>
      </c>
      <c r="B110" s="81" t="s">
        <v>24</v>
      </c>
      <c r="C110" s="78">
        <v>0</v>
      </c>
      <c r="D110" s="43">
        <v>0.61</v>
      </c>
      <c r="E110" s="39">
        <v>0.70799999999999996</v>
      </c>
      <c r="F110" s="39">
        <f t="shared" si="20"/>
        <v>1.3180000000000001</v>
      </c>
      <c r="G110" s="3">
        <v>0.115</v>
      </c>
      <c r="H110" s="3">
        <v>7.8E-2</v>
      </c>
      <c r="I110" s="36">
        <f t="shared" si="21"/>
        <v>0.193</v>
      </c>
      <c r="J110" s="44">
        <v>23.2</v>
      </c>
      <c r="K110" s="44">
        <v>19.399999999999999</v>
      </c>
      <c r="L110" s="47">
        <v>6</v>
      </c>
      <c r="M110" s="61">
        <f>J110/'means for ratios'!$J$35</f>
        <v>1.0175438596491226</v>
      </c>
      <c r="N110" s="58">
        <f>K110/'means for ratios'!$K$35</f>
        <v>0.73764258555133078</v>
      </c>
      <c r="O110" s="53">
        <f>L110/'means for ratios'!$L$35</f>
        <v>1.1162790697674418</v>
      </c>
      <c r="P110" s="70">
        <f t="shared" si="15"/>
        <v>0.8615819209039548</v>
      </c>
      <c r="Q110" s="54">
        <f t="shared" si="16"/>
        <v>1.4743589743589745</v>
      </c>
      <c r="R110" s="65">
        <f t="shared" si="17"/>
        <v>0.495</v>
      </c>
      <c r="S110" s="41">
        <f t="shared" si="18"/>
        <v>0.63</v>
      </c>
      <c r="T110" s="66">
        <f t="shared" si="19"/>
        <v>1.125</v>
      </c>
    </row>
    <row r="111" spans="1:20" x14ac:dyDescent="0.25">
      <c r="A111" s="77" t="s">
        <v>20</v>
      </c>
      <c r="B111" s="81" t="s">
        <v>24</v>
      </c>
      <c r="C111" s="78">
        <v>1.5</v>
      </c>
      <c r="D111" s="43">
        <v>0.53400000000000003</v>
      </c>
      <c r="E111" s="39">
        <v>0.42799999999999999</v>
      </c>
      <c r="F111" s="39">
        <f t="shared" si="20"/>
        <v>0.96199999999999997</v>
      </c>
      <c r="G111" s="3">
        <v>0.14000000000000001</v>
      </c>
      <c r="H111" s="3">
        <v>5.0999999999999997E-2</v>
      </c>
      <c r="I111" s="36">
        <f t="shared" si="21"/>
        <v>0.191</v>
      </c>
      <c r="J111" s="44">
        <v>34</v>
      </c>
      <c r="K111" s="44">
        <v>19</v>
      </c>
      <c r="L111" s="47">
        <v>11</v>
      </c>
      <c r="M111" s="61">
        <f>J111/'means for ratios'!$J$35</f>
        <v>1.4912280701754386</v>
      </c>
      <c r="N111" s="58">
        <f>K111/'means for ratios'!$K$35</f>
        <v>0.72243346007604559</v>
      </c>
      <c r="O111" s="53">
        <f>L111/'means for ratios'!$L$35</f>
        <v>2.0465116279069768</v>
      </c>
      <c r="P111" s="70">
        <f t="shared" si="15"/>
        <v>1.2476635514018692</v>
      </c>
      <c r="Q111" s="54">
        <f t="shared" si="16"/>
        <v>2.7450980392156867</v>
      </c>
      <c r="R111" s="65">
        <f t="shared" si="17"/>
        <v>0.39400000000000002</v>
      </c>
      <c r="S111" s="41">
        <f t="shared" si="18"/>
        <v>0.377</v>
      </c>
      <c r="T111" s="66">
        <f t="shared" si="19"/>
        <v>0.77100000000000002</v>
      </c>
    </row>
    <row r="112" spans="1:20" x14ac:dyDescent="0.25">
      <c r="A112" s="77" t="s">
        <v>20</v>
      </c>
      <c r="B112" s="81" t="s">
        <v>24</v>
      </c>
      <c r="C112" s="78">
        <v>2.5</v>
      </c>
      <c r="D112" s="43">
        <v>0.34799999999999998</v>
      </c>
      <c r="E112" s="39">
        <v>0.36799999999999999</v>
      </c>
      <c r="F112" s="39">
        <f t="shared" si="20"/>
        <v>0.71599999999999997</v>
      </c>
      <c r="G112" s="42">
        <v>7.5999999999999998E-2</v>
      </c>
      <c r="H112" s="42">
        <v>5.0999999999999997E-2</v>
      </c>
      <c r="I112" s="36">
        <f t="shared" si="21"/>
        <v>0.127</v>
      </c>
      <c r="J112" s="44">
        <v>21</v>
      </c>
      <c r="K112" s="44">
        <v>12.6</v>
      </c>
      <c r="L112" s="47">
        <v>6</v>
      </c>
      <c r="M112" s="61">
        <f>J112/'means for ratios'!$J$35</f>
        <v>0.92105263157894735</v>
      </c>
      <c r="N112" s="58">
        <f>K112/'means for ratios'!$K$35</f>
        <v>0.47908745247148288</v>
      </c>
      <c r="O112" s="53">
        <f>L112/'means for ratios'!$L$35</f>
        <v>1.1162790697674418</v>
      </c>
      <c r="P112" s="70">
        <f t="shared" si="15"/>
        <v>0.94565217391304346</v>
      </c>
      <c r="Q112" s="54">
        <f t="shared" si="16"/>
        <v>1.4901960784313726</v>
      </c>
      <c r="R112" s="65">
        <f t="shared" si="17"/>
        <v>0.27199999999999996</v>
      </c>
      <c r="S112" s="41">
        <f t="shared" si="18"/>
        <v>0.317</v>
      </c>
      <c r="T112" s="66">
        <f t="shared" si="19"/>
        <v>0.58899999999999997</v>
      </c>
    </row>
    <row r="113" spans="1:20" x14ac:dyDescent="0.25">
      <c r="A113" s="77" t="s">
        <v>20</v>
      </c>
      <c r="B113" s="81" t="s">
        <v>24</v>
      </c>
      <c r="C113" s="78">
        <v>5</v>
      </c>
      <c r="D113" s="43">
        <v>0.25900000000000001</v>
      </c>
      <c r="E113" s="39">
        <v>0.26600000000000001</v>
      </c>
      <c r="F113" s="39">
        <f t="shared" si="20"/>
        <v>0.52500000000000002</v>
      </c>
      <c r="G113" s="42">
        <v>7.9000000000000001E-2</v>
      </c>
      <c r="H113" s="42">
        <v>3.5999999999999997E-2</v>
      </c>
      <c r="I113" s="36">
        <f t="shared" si="21"/>
        <v>0.11499999999999999</v>
      </c>
      <c r="J113" s="44">
        <v>17.399999999999999</v>
      </c>
      <c r="K113" s="44">
        <v>20.6</v>
      </c>
      <c r="L113" s="47">
        <v>6</v>
      </c>
      <c r="M113" s="61">
        <f>J113/'means for ratios'!$J$35</f>
        <v>0.76315789473684204</v>
      </c>
      <c r="N113" s="58">
        <f>K113/'means for ratios'!$K$35</f>
        <v>0.78326996197718635</v>
      </c>
      <c r="O113" s="53">
        <f>L113/'means for ratios'!$L$35</f>
        <v>1.1162790697674418</v>
      </c>
      <c r="P113" s="70">
        <f t="shared" si="15"/>
        <v>0.97368421052631582</v>
      </c>
      <c r="Q113" s="54">
        <f t="shared" si="16"/>
        <v>2.1944444444444446</v>
      </c>
      <c r="R113" s="65">
        <f t="shared" si="17"/>
        <v>0.18</v>
      </c>
      <c r="S113" s="41">
        <f t="shared" si="18"/>
        <v>0.23</v>
      </c>
      <c r="T113" s="66">
        <f t="shared" si="19"/>
        <v>0.41000000000000003</v>
      </c>
    </row>
    <row r="114" spans="1:20" x14ac:dyDescent="0.25">
      <c r="A114" s="77" t="s">
        <v>20</v>
      </c>
      <c r="B114" s="81" t="s">
        <v>24</v>
      </c>
      <c r="C114" s="78">
        <v>10</v>
      </c>
      <c r="D114" s="43">
        <v>0.20599999999999999</v>
      </c>
      <c r="E114" s="39">
        <v>0.122</v>
      </c>
      <c r="F114" s="39">
        <f t="shared" si="20"/>
        <v>0.32799999999999996</v>
      </c>
      <c r="G114" s="42">
        <v>6.2E-2</v>
      </c>
      <c r="H114" s="42">
        <v>1.7999999999999999E-2</v>
      </c>
      <c r="I114" s="36">
        <f t="shared" si="21"/>
        <v>0.08</v>
      </c>
      <c r="J114" s="44">
        <v>16.899999999999999</v>
      </c>
      <c r="K114" s="44">
        <v>15.5</v>
      </c>
      <c r="L114" s="47">
        <v>4</v>
      </c>
      <c r="M114" s="61">
        <f>J114/'means for ratios'!$J$35</f>
        <v>0.74122807017543846</v>
      </c>
      <c r="N114" s="58">
        <f>K114/'means for ratios'!$K$35</f>
        <v>0.58935361216730031</v>
      </c>
      <c r="O114" s="53">
        <f>L114/'means for ratios'!$L$35</f>
        <v>0.7441860465116279</v>
      </c>
      <c r="P114" s="70">
        <f t="shared" si="15"/>
        <v>1.6885245901639343</v>
      </c>
      <c r="Q114" s="54">
        <f t="shared" si="16"/>
        <v>3.4444444444444446</v>
      </c>
      <c r="R114" s="65">
        <f t="shared" si="17"/>
        <v>0.14399999999999999</v>
      </c>
      <c r="S114" s="41">
        <f t="shared" si="18"/>
        <v>0.104</v>
      </c>
      <c r="T114" s="66">
        <f t="shared" si="19"/>
        <v>0.248</v>
      </c>
    </row>
    <row r="115" spans="1:20" x14ac:dyDescent="0.25">
      <c r="A115" s="77" t="s">
        <v>20</v>
      </c>
      <c r="B115" s="81" t="s">
        <v>24</v>
      </c>
      <c r="C115" s="78">
        <v>15</v>
      </c>
      <c r="D115" s="43">
        <v>0.217</v>
      </c>
      <c r="E115" s="39">
        <v>9.7000000000000003E-2</v>
      </c>
      <c r="F115" s="39">
        <f t="shared" si="20"/>
        <v>0.314</v>
      </c>
      <c r="G115" s="42">
        <v>6.0999999999999999E-2</v>
      </c>
      <c r="H115" s="42">
        <v>2.1000000000000001E-2</v>
      </c>
      <c r="I115" s="36">
        <f t="shared" si="21"/>
        <v>8.2000000000000003E-2</v>
      </c>
      <c r="J115" s="44">
        <v>8.6</v>
      </c>
      <c r="K115" s="44">
        <v>12.3</v>
      </c>
      <c r="L115" s="47">
        <v>5</v>
      </c>
      <c r="M115" s="61">
        <f>J115/'means for ratios'!$J$35</f>
        <v>0.3771929824561403</v>
      </c>
      <c r="N115" s="58">
        <f>K115/'means for ratios'!$K$35</f>
        <v>0.46768060836501901</v>
      </c>
      <c r="O115" s="53">
        <f>L115/'means for ratios'!$L$35</f>
        <v>0.93023255813953487</v>
      </c>
      <c r="P115" s="70">
        <f t="shared" si="15"/>
        <v>2.2371134020618557</v>
      </c>
      <c r="Q115" s="54">
        <f t="shared" si="16"/>
        <v>2.9047619047619047</v>
      </c>
      <c r="R115" s="65">
        <f t="shared" si="17"/>
        <v>0.156</v>
      </c>
      <c r="S115" s="41">
        <f t="shared" si="18"/>
        <v>7.5999999999999998E-2</v>
      </c>
      <c r="T115" s="66">
        <f t="shared" si="19"/>
        <v>0.23199999999999998</v>
      </c>
    </row>
    <row r="116" spans="1:20" x14ac:dyDescent="0.25">
      <c r="A116" s="77" t="s">
        <v>20</v>
      </c>
      <c r="B116" s="81" t="s">
        <v>25</v>
      </c>
      <c r="C116" s="78">
        <v>0</v>
      </c>
      <c r="D116" s="43">
        <v>0.6</v>
      </c>
      <c r="E116" s="39">
        <v>0.39</v>
      </c>
      <c r="F116" s="39">
        <f t="shared" si="20"/>
        <v>0.99</v>
      </c>
      <c r="G116" s="42">
        <v>0.113</v>
      </c>
      <c r="H116" s="42">
        <v>8.4000000000000005E-2</v>
      </c>
      <c r="I116" s="36">
        <f t="shared" si="21"/>
        <v>0.19700000000000001</v>
      </c>
      <c r="J116" s="44">
        <v>17.2</v>
      </c>
      <c r="K116" s="44">
        <v>25.4</v>
      </c>
      <c r="L116" s="47">
        <v>5</v>
      </c>
      <c r="M116" s="61">
        <f>J116/'means for ratios'!$J$35</f>
        <v>0.7543859649122806</v>
      </c>
      <c r="N116" s="58">
        <f>K116/'means for ratios'!$K$35</f>
        <v>0.96577946768060829</v>
      </c>
      <c r="O116" s="53">
        <f>L116/'means for ratios'!$L$35</f>
        <v>0.93023255813953487</v>
      </c>
      <c r="P116" s="70">
        <f t="shared" si="15"/>
        <v>1.5384615384615383</v>
      </c>
      <c r="Q116" s="54">
        <f t="shared" si="16"/>
        <v>1.3452380952380951</v>
      </c>
      <c r="R116" s="65">
        <f t="shared" si="17"/>
        <v>0.48699999999999999</v>
      </c>
      <c r="S116" s="41">
        <f t="shared" si="18"/>
        <v>0.30599999999999999</v>
      </c>
      <c r="T116" s="66">
        <f t="shared" si="19"/>
        <v>0.79299999999999993</v>
      </c>
    </row>
    <row r="117" spans="1:20" x14ac:dyDescent="0.25">
      <c r="A117" s="77" t="s">
        <v>20</v>
      </c>
      <c r="B117" s="81" t="s">
        <v>25</v>
      </c>
      <c r="C117" s="78">
        <v>1.5</v>
      </c>
      <c r="D117" s="43">
        <v>0.40100000000000002</v>
      </c>
      <c r="E117" s="39">
        <v>0.31900000000000001</v>
      </c>
      <c r="F117" s="39">
        <f t="shared" si="20"/>
        <v>0.72</v>
      </c>
      <c r="G117" s="42">
        <v>0.104</v>
      </c>
      <c r="H117" s="42">
        <v>8.3000000000000004E-2</v>
      </c>
      <c r="I117" s="36">
        <f t="shared" si="21"/>
        <v>0.187</v>
      </c>
      <c r="J117" s="44">
        <v>16.5</v>
      </c>
      <c r="K117" s="44">
        <v>21.5</v>
      </c>
      <c r="L117" s="47">
        <v>5</v>
      </c>
      <c r="M117" s="61">
        <f>J117/'means for ratios'!$J$35</f>
        <v>0.72368421052631582</v>
      </c>
      <c r="N117" s="58">
        <f>K117/'means for ratios'!$K$35</f>
        <v>0.81749049429657794</v>
      </c>
      <c r="O117" s="53">
        <f>L117/'means for ratios'!$L$35</f>
        <v>0.93023255813953487</v>
      </c>
      <c r="P117" s="70">
        <f t="shared" si="15"/>
        <v>1.2570532915360502</v>
      </c>
      <c r="Q117" s="54">
        <f t="shared" si="16"/>
        <v>1.2530120481927709</v>
      </c>
      <c r="R117" s="65">
        <f t="shared" si="17"/>
        <v>0.29700000000000004</v>
      </c>
      <c r="S117" s="41">
        <f t="shared" si="18"/>
        <v>0.23599999999999999</v>
      </c>
      <c r="T117" s="66">
        <f t="shared" si="19"/>
        <v>0.53300000000000003</v>
      </c>
    </row>
    <row r="118" spans="1:20" x14ac:dyDescent="0.25">
      <c r="A118" s="77" t="s">
        <v>20</v>
      </c>
      <c r="B118" s="81" t="s">
        <v>25</v>
      </c>
      <c r="C118" s="78">
        <v>2.5</v>
      </c>
      <c r="D118" s="43">
        <v>0.54100000000000004</v>
      </c>
      <c r="E118" s="39">
        <v>0.33</v>
      </c>
      <c r="F118" s="39">
        <f t="shared" si="20"/>
        <v>0.871</v>
      </c>
      <c r="G118" s="42">
        <v>0.104</v>
      </c>
      <c r="H118" s="42">
        <v>8.7999999999999995E-2</v>
      </c>
      <c r="I118" s="36">
        <f t="shared" si="21"/>
        <v>0.192</v>
      </c>
      <c r="J118" s="44">
        <v>20</v>
      </c>
      <c r="K118" s="44">
        <v>24</v>
      </c>
      <c r="L118" s="47">
        <v>6</v>
      </c>
      <c r="M118" s="61">
        <f>J118/'means for ratios'!$J$35</f>
        <v>0.8771929824561403</v>
      </c>
      <c r="N118" s="58">
        <f>K118/'means for ratios'!$K$35</f>
        <v>0.9125475285171103</v>
      </c>
      <c r="O118" s="53">
        <f>L118/'means for ratios'!$L$35</f>
        <v>1.1162790697674418</v>
      </c>
      <c r="P118" s="70">
        <f t="shared" si="15"/>
        <v>1.6393939393939394</v>
      </c>
      <c r="Q118" s="54">
        <f t="shared" si="16"/>
        <v>1.1818181818181819</v>
      </c>
      <c r="R118" s="65">
        <f t="shared" si="17"/>
        <v>0.43700000000000006</v>
      </c>
      <c r="S118" s="41">
        <f t="shared" si="18"/>
        <v>0.24200000000000002</v>
      </c>
      <c r="T118" s="66">
        <f t="shared" si="19"/>
        <v>0.67900000000000005</v>
      </c>
    </row>
    <row r="119" spans="1:20" x14ac:dyDescent="0.25">
      <c r="A119" s="77" t="s">
        <v>20</v>
      </c>
      <c r="B119" s="81" t="s">
        <v>25</v>
      </c>
      <c r="C119" s="78">
        <v>5</v>
      </c>
      <c r="D119" s="43">
        <v>0.43</v>
      </c>
      <c r="E119" s="39">
        <v>0.54</v>
      </c>
      <c r="F119" s="39">
        <f t="shared" si="20"/>
        <v>0.97</v>
      </c>
      <c r="G119" s="42">
        <v>8.1000000000000003E-2</v>
      </c>
      <c r="H119" s="42">
        <v>9.9000000000000005E-2</v>
      </c>
      <c r="I119" s="36">
        <f t="shared" si="21"/>
        <v>0.18</v>
      </c>
      <c r="J119" s="44">
        <v>16.8</v>
      </c>
      <c r="K119" s="44">
        <v>17.399999999999999</v>
      </c>
      <c r="L119" s="47">
        <v>5</v>
      </c>
      <c r="M119" s="61">
        <f>J119/'means for ratios'!$J$35</f>
        <v>0.73684210526315785</v>
      </c>
      <c r="N119" s="58">
        <f>K119/'means for ratios'!$K$35</f>
        <v>0.66159695817490483</v>
      </c>
      <c r="O119" s="53">
        <f>L119/'means for ratios'!$L$35</f>
        <v>0.93023255813953487</v>
      </c>
      <c r="P119" s="70">
        <f t="shared" si="15"/>
        <v>0.79629629629629628</v>
      </c>
      <c r="Q119" s="54">
        <f t="shared" si="16"/>
        <v>0.81818181818181812</v>
      </c>
      <c r="R119" s="65">
        <f t="shared" si="17"/>
        <v>0.34899999999999998</v>
      </c>
      <c r="S119" s="41">
        <f t="shared" si="18"/>
        <v>0.44100000000000006</v>
      </c>
      <c r="T119" s="66">
        <f t="shared" si="19"/>
        <v>0.79</v>
      </c>
    </row>
    <row r="120" spans="1:20" x14ac:dyDescent="0.25">
      <c r="A120" s="77" t="s">
        <v>20</v>
      </c>
      <c r="B120" s="81" t="s">
        <v>25</v>
      </c>
      <c r="C120" s="78">
        <v>10</v>
      </c>
      <c r="D120" s="43">
        <v>0.30199999999999999</v>
      </c>
      <c r="E120" s="39">
        <v>7.5999999999999998E-2</v>
      </c>
      <c r="F120" s="39">
        <f t="shared" si="20"/>
        <v>0.378</v>
      </c>
      <c r="G120" s="42">
        <v>6.9000000000000006E-2</v>
      </c>
      <c r="H120" s="42">
        <v>1.9E-2</v>
      </c>
      <c r="I120" s="36">
        <f t="shared" si="21"/>
        <v>8.8000000000000009E-2</v>
      </c>
      <c r="J120" s="44">
        <v>10.3</v>
      </c>
      <c r="K120" s="44">
        <v>14.1</v>
      </c>
      <c r="L120" s="47">
        <v>5</v>
      </c>
      <c r="M120" s="61">
        <f>J120/'means for ratios'!$J$35</f>
        <v>0.4517543859649123</v>
      </c>
      <c r="N120" s="58">
        <f>K120/'means for ratios'!$K$35</f>
        <v>0.5361216730038022</v>
      </c>
      <c r="O120" s="53">
        <f>L120/'means for ratios'!$L$35</f>
        <v>0.93023255813953487</v>
      </c>
      <c r="P120" s="70">
        <f t="shared" si="15"/>
        <v>3.9736842105263159</v>
      </c>
      <c r="Q120" s="54">
        <f t="shared" si="16"/>
        <v>3.6315789473684212</v>
      </c>
      <c r="R120" s="65">
        <f t="shared" si="17"/>
        <v>0.23299999999999998</v>
      </c>
      <c r="S120" s="41">
        <f t="shared" si="18"/>
        <v>5.6999999999999995E-2</v>
      </c>
      <c r="T120" s="66">
        <f t="shared" si="19"/>
        <v>0.28999999999999998</v>
      </c>
    </row>
    <row r="121" spans="1:20" x14ac:dyDescent="0.25">
      <c r="A121" s="77" t="s">
        <v>20</v>
      </c>
      <c r="B121" s="81" t="s">
        <v>25</v>
      </c>
      <c r="C121" s="78">
        <v>15</v>
      </c>
      <c r="D121" s="43">
        <v>0.31</v>
      </c>
      <c r="E121" s="39">
        <v>8.4000000000000005E-2</v>
      </c>
      <c r="F121" s="39">
        <f t="shared" si="20"/>
        <v>0.39400000000000002</v>
      </c>
      <c r="G121" s="42">
        <v>4.4999999999999998E-2</v>
      </c>
      <c r="H121" s="42">
        <v>1.7000000000000001E-2</v>
      </c>
      <c r="I121" s="36">
        <f t="shared" si="21"/>
        <v>6.2E-2</v>
      </c>
      <c r="J121" s="44">
        <v>14.5</v>
      </c>
      <c r="K121" s="44">
        <v>11.3</v>
      </c>
      <c r="L121" s="47">
        <v>4</v>
      </c>
      <c r="M121" s="61">
        <f>J121/'means for ratios'!$J$35</f>
        <v>0.63596491228070173</v>
      </c>
      <c r="N121" s="58">
        <f>K121/'means for ratios'!$K$35</f>
        <v>0.42965779467680609</v>
      </c>
      <c r="O121" s="53">
        <f>L121/'means for ratios'!$L$35</f>
        <v>0.7441860465116279</v>
      </c>
      <c r="P121" s="70">
        <f t="shared" si="15"/>
        <v>3.6904761904761902</v>
      </c>
      <c r="Q121" s="54">
        <f t="shared" si="16"/>
        <v>2.6470588235294117</v>
      </c>
      <c r="R121" s="65">
        <f t="shared" si="17"/>
        <v>0.26500000000000001</v>
      </c>
      <c r="S121" s="41">
        <f t="shared" si="18"/>
        <v>6.7000000000000004E-2</v>
      </c>
      <c r="T121" s="66">
        <f t="shared" si="19"/>
        <v>0.33200000000000002</v>
      </c>
    </row>
    <row r="122" spans="1:20" x14ac:dyDescent="0.25">
      <c r="A122" s="77" t="s">
        <v>20</v>
      </c>
      <c r="B122" s="81" t="s">
        <v>26</v>
      </c>
      <c r="C122" s="78">
        <v>0</v>
      </c>
      <c r="D122" s="43">
        <v>0.628</v>
      </c>
      <c r="E122" s="39">
        <v>0.374</v>
      </c>
      <c r="F122" s="39">
        <f t="shared" si="20"/>
        <v>1.002</v>
      </c>
      <c r="G122" s="42">
        <v>0.1676</v>
      </c>
      <c r="H122" s="42">
        <v>8.9399999999999993E-2</v>
      </c>
      <c r="I122" s="36">
        <f t="shared" si="21"/>
        <v>0.25700000000000001</v>
      </c>
      <c r="J122" s="44">
        <v>25.5</v>
      </c>
      <c r="K122" s="44">
        <v>29.8</v>
      </c>
      <c r="L122" s="47">
        <v>6</v>
      </c>
      <c r="M122" s="61">
        <f>J122/'means for ratios'!$J$35</f>
        <v>1.118421052631579</v>
      </c>
      <c r="N122" s="58">
        <f>K122/'means for ratios'!$K$35</f>
        <v>1.1330798479087452</v>
      </c>
      <c r="O122" s="53">
        <f>L122/'means for ratios'!$L$35</f>
        <v>1.1162790697674418</v>
      </c>
      <c r="P122" s="70">
        <f t="shared" si="15"/>
        <v>1.679144385026738</v>
      </c>
      <c r="Q122" s="54">
        <f t="shared" si="16"/>
        <v>1.8747203579418346</v>
      </c>
      <c r="R122" s="65">
        <f t="shared" si="17"/>
        <v>0.46040000000000003</v>
      </c>
      <c r="S122" s="41">
        <f t="shared" si="18"/>
        <v>0.28460000000000002</v>
      </c>
      <c r="T122" s="66">
        <f t="shared" si="19"/>
        <v>0.74500000000000011</v>
      </c>
    </row>
    <row r="123" spans="1:20" x14ac:dyDescent="0.25">
      <c r="A123" s="77" t="s">
        <v>20</v>
      </c>
      <c r="B123" s="81" t="s">
        <v>26</v>
      </c>
      <c r="C123" s="78">
        <v>1.5</v>
      </c>
      <c r="D123" s="43">
        <v>0.75700000000000001</v>
      </c>
      <c r="E123" s="39">
        <v>0.55700000000000005</v>
      </c>
      <c r="F123" s="39">
        <f t="shared" si="20"/>
        <v>1.3140000000000001</v>
      </c>
      <c r="G123" s="42">
        <v>0.184</v>
      </c>
      <c r="H123" s="42">
        <v>0.10829999999999999</v>
      </c>
      <c r="I123" s="36">
        <f t="shared" si="21"/>
        <v>0.2923</v>
      </c>
      <c r="J123" s="44">
        <v>28.1</v>
      </c>
      <c r="K123" s="44">
        <v>24.7</v>
      </c>
      <c r="L123" s="47">
        <v>6</v>
      </c>
      <c r="M123" s="61">
        <f>J123/'means for ratios'!$J$35</f>
        <v>1.2324561403508771</v>
      </c>
      <c r="N123" s="58">
        <f>K123/'means for ratios'!$K$35</f>
        <v>0.93916349809885924</v>
      </c>
      <c r="O123" s="53">
        <f>L123/'means for ratios'!$L$35</f>
        <v>1.1162790697674418</v>
      </c>
      <c r="P123" s="70">
        <f t="shared" si="15"/>
        <v>1.3590664272890483</v>
      </c>
      <c r="Q123" s="54">
        <f t="shared" si="16"/>
        <v>1.6989843028624192</v>
      </c>
      <c r="R123" s="65">
        <f t="shared" si="17"/>
        <v>0.57299999999999995</v>
      </c>
      <c r="S123" s="41">
        <f t="shared" si="18"/>
        <v>0.44870000000000004</v>
      </c>
      <c r="T123" s="66">
        <f t="shared" si="19"/>
        <v>1.0217000000000001</v>
      </c>
    </row>
    <row r="124" spans="1:20" x14ac:dyDescent="0.25">
      <c r="A124" s="77" t="s">
        <v>20</v>
      </c>
      <c r="B124" s="81" t="s">
        <v>26</v>
      </c>
      <c r="C124" s="78">
        <v>2.5</v>
      </c>
      <c r="D124" s="43">
        <v>0.52500000000000002</v>
      </c>
      <c r="E124" s="39">
        <v>0.35899999999999999</v>
      </c>
      <c r="F124" s="39">
        <f t="shared" si="20"/>
        <v>0.88400000000000001</v>
      </c>
      <c r="G124" s="42">
        <v>0.12590000000000001</v>
      </c>
      <c r="H124" s="42">
        <v>7.6399999999999996E-2</v>
      </c>
      <c r="I124" s="36">
        <f t="shared" si="21"/>
        <v>0.20230000000000001</v>
      </c>
      <c r="J124" s="44">
        <v>24.6</v>
      </c>
      <c r="K124" s="44">
        <v>30.2</v>
      </c>
      <c r="L124" s="47">
        <v>6</v>
      </c>
      <c r="M124" s="61">
        <f>J124/'means for ratios'!$J$35</f>
        <v>1.0789473684210527</v>
      </c>
      <c r="N124" s="58">
        <f>K124/'means for ratios'!$K$35</f>
        <v>1.1482889733840305</v>
      </c>
      <c r="O124" s="53">
        <f>L124/'means for ratios'!$L$35</f>
        <v>1.1162790697674418</v>
      </c>
      <c r="P124" s="70">
        <f t="shared" si="15"/>
        <v>1.4623955431754876</v>
      </c>
      <c r="Q124" s="54">
        <f t="shared" si="16"/>
        <v>1.6479057591623039</v>
      </c>
      <c r="R124" s="65">
        <f t="shared" si="17"/>
        <v>0.39910000000000001</v>
      </c>
      <c r="S124" s="41">
        <f t="shared" si="18"/>
        <v>0.28259999999999996</v>
      </c>
      <c r="T124" s="66">
        <f t="shared" si="19"/>
        <v>0.68169999999999997</v>
      </c>
    </row>
    <row r="125" spans="1:20" x14ac:dyDescent="0.25">
      <c r="A125" s="77" t="s">
        <v>20</v>
      </c>
      <c r="B125" s="81" t="s">
        <v>26</v>
      </c>
      <c r="C125" s="78">
        <v>5</v>
      </c>
      <c r="D125" s="43">
        <v>0.41</v>
      </c>
      <c r="E125" s="39">
        <v>0.30399999999999999</v>
      </c>
      <c r="F125" s="39">
        <f t="shared" si="20"/>
        <v>0.71399999999999997</v>
      </c>
      <c r="G125" s="42">
        <v>0.10199999999999999</v>
      </c>
      <c r="H125" s="42">
        <v>5.0900000000000001E-2</v>
      </c>
      <c r="I125" s="36">
        <f t="shared" si="21"/>
        <v>0.15289999999999998</v>
      </c>
      <c r="J125" s="44">
        <v>21.6</v>
      </c>
      <c r="K125" s="44">
        <v>13.2</v>
      </c>
      <c r="L125" s="47">
        <v>6</v>
      </c>
      <c r="M125" s="61">
        <f>J125/'means for ratios'!$J$35</f>
        <v>0.94736842105263164</v>
      </c>
      <c r="N125" s="58">
        <f>K125/'means for ratios'!$K$35</f>
        <v>0.50190114068441061</v>
      </c>
      <c r="O125" s="53">
        <f>L125/'means for ratios'!$L$35</f>
        <v>1.1162790697674418</v>
      </c>
      <c r="P125" s="70">
        <f t="shared" si="15"/>
        <v>1.3486842105263157</v>
      </c>
      <c r="Q125" s="54">
        <f t="shared" si="16"/>
        <v>2.0039292730844793</v>
      </c>
      <c r="R125" s="65">
        <f t="shared" si="17"/>
        <v>0.308</v>
      </c>
      <c r="S125" s="41">
        <f t="shared" si="18"/>
        <v>0.25309999999999999</v>
      </c>
      <c r="T125" s="66">
        <f t="shared" si="19"/>
        <v>0.56109999999999993</v>
      </c>
    </row>
    <row r="126" spans="1:20" x14ac:dyDescent="0.25">
      <c r="A126" s="77" t="s">
        <v>20</v>
      </c>
      <c r="B126" s="81" t="s">
        <v>26</v>
      </c>
      <c r="C126" s="78">
        <v>10</v>
      </c>
      <c r="D126" s="43">
        <v>0.33500000000000002</v>
      </c>
      <c r="E126" s="39">
        <v>0.19600000000000001</v>
      </c>
      <c r="F126" s="39">
        <f t="shared" si="20"/>
        <v>0.53100000000000003</v>
      </c>
      <c r="G126" s="42">
        <v>9.0999999999999998E-2</v>
      </c>
      <c r="H126" s="42">
        <v>3.3599999999999998E-2</v>
      </c>
      <c r="I126" s="36">
        <f t="shared" si="21"/>
        <v>0.12459999999999999</v>
      </c>
      <c r="J126" s="44">
        <v>20.7</v>
      </c>
      <c r="K126" s="44">
        <v>15</v>
      </c>
      <c r="L126" s="47">
        <v>6</v>
      </c>
      <c r="M126" s="61">
        <f>J126/'means for ratios'!$J$35</f>
        <v>0.9078947368421052</v>
      </c>
      <c r="N126" s="58">
        <f>K126/'means for ratios'!$K$35</f>
        <v>0.57034220532319391</v>
      </c>
      <c r="O126" s="53">
        <f>L126/'means for ratios'!$L$35</f>
        <v>1.1162790697674418</v>
      </c>
      <c r="P126" s="70">
        <f t="shared" si="15"/>
        <v>1.7091836734693877</v>
      </c>
      <c r="Q126" s="54">
        <f t="shared" si="16"/>
        <v>2.7083333333333335</v>
      </c>
      <c r="R126" s="65">
        <f t="shared" si="17"/>
        <v>0.24400000000000002</v>
      </c>
      <c r="S126" s="41">
        <f t="shared" si="18"/>
        <v>0.16240000000000002</v>
      </c>
      <c r="T126" s="66">
        <f t="shared" si="19"/>
        <v>0.40640000000000004</v>
      </c>
    </row>
    <row r="127" spans="1:20" x14ac:dyDescent="0.25">
      <c r="A127" s="77" t="s">
        <v>20</v>
      </c>
      <c r="B127" s="81" t="s">
        <v>26</v>
      </c>
      <c r="C127" s="78">
        <v>15</v>
      </c>
      <c r="D127" s="43">
        <v>3.9E-2</v>
      </c>
      <c r="E127" s="39">
        <v>8.6999999999999994E-2</v>
      </c>
      <c r="F127" s="39">
        <f t="shared" si="20"/>
        <v>0.126</v>
      </c>
      <c r="G127" s="42">
        <v>3.2000000000000001E-2</v>
      </c>
      <c r="H127" s="42">
        <v>2.24E-2</v>
      </c>
      <c r="I127" s="36">
        <f t="shared" si="21"/>
        <v>5.4400000000000004E-2</v>
      </c>
      <c r="J127" s="44">
        <v>10.199999999999999</v>
      </c>
      <c r="K127" s="44">
        <v>14.7</v>
      </c>
      <c r="L127" s="47">
        <v>2</v>
      </c>
      <c r="M127" s="61">
        <f>J127/'means for ratios'!$J$35</f>
        <v>0.44736842105263153</v>
      </c>
      <c r="N127" s="58">
        <f>K127/'means for ratios'!$K$35</f>
        <v>0.55893536121673004</v>
      </c>
      <c r="O127" s="53">
        <f>L127/'means for ratios'!$L$35</f>
        <v>0.37209302325581395</v>
      </c>
      <c r="P127" s="70">
        <f t="shared" si="15"/>
        <v>0.44827586206896552</v>
      </c>
      <c r="Q127" s="54">
        <f t="shared" si="16"/>
        <v>1.4285714285714286</v>
      </c>
      <c r="R127" s="65">
        <f t="shared" si="17"/>
        <v>6.9999999999999993E-3</v>
      </c>
      <c r="S127" s="41">
        <f t="shared" si="18"/>
        <v>6.4599999999999991E-2</v>
      </c>
      <c r="T127" s="66">
        <f t="shared" si="19"/>
        <v>7.1599999999999997E-2</v>
      </c>
    </row>
    <row r="128" spans="1:20" x14ac:dyDescent="0.25">
      <c r="A128" s="77" t="s">
        <v>20</v>
      </c>
      <c r="B128" s="81" t="s">
        <v>27</v>
      </c>
      <c r="C128" s="78">
        <v>0</v>
      </c>
      <c r="D128" s="43">
        <v>0.4093</v>
      </c>
      <c r="E128" s="39">
        <v>0.50649999999999995</v>
      </c>
      <c r="F128" s="39">
        <f t="shared" si="20"/>
        <v>0.91579999999999995</v>
      </c>
      <c r="G128" s="42">
        <v>0.13800000000000001</v>
      </c>
      <c r="H128" s="42">
        <v>0.106</v>
      </c>
      <c r="I128" s="36">
        <f t="shared" si="21"/>
        <v>0.24399999999999999</v>
      </c>
      <c r="J128" s="44">
        <v>23</v>
      </c>
      <c r="K128" s="44">
        <v>35.200000000000003</v>
      </c>
      <c r="L128" s="47">
        <v>7</v>
      </c>
      <c r="M128" s="61">
        <f>J128/'means for ratios'!$J$35</f>
        <v>1.0087719298245614</v>
      </c>
      <c r="N128" s="58">
        <f>K128/'means for ratios'!$K$35</f>
        <v>1.3384030418250952</v>
      </c>
      <c r="O128" s="53">
        <f>L128/'means for ratios'!$L$35</f>
        <v>1.3023255813953489</v>
      </c>
      <c r="P128" s="70">
        <f t="shared" si="15"/>
        <v>0.80809476801579472</v>
      </c>
      <c r="Q128" s="54">
        <f t="shared" si="16"/>
        <v>1.3018867924528303</v>
      </c>
      <c r="R128" s="65">
        <f t="shared" si="17"/>
        <v>0.27129999999999999</v>
      </c>
      <c r="S128" s="41">
        <f t="shared" si="18"/>
        <v>0.40049999999999997</v>
      </c>
      <c r="T128" s="66">
        <f t="shared" si="19"/>
        <v>0.67179999999999995</v>
      </c>
    </row>
    <row r="129" spans="1:20" x14ac:dyDescent="0.25">
      <c r="A129" s="85" t="s">
        <v>20</v>
      </c>
      <c r="B129" s="81" t="s">
        <v>27</v>
      </c>
      <c r="C129" s="78">
        <v>1.5</v>
      </c>
      <c r="D129" s="43">
        <v>0.30259999999999998</v>
      </c>
      <c r="E129" s="39">
        <v>0.27200000000000002</v>
      </c>
      <c r="F129" s="39">
        <f t="shared" si="20"/>
        <v>0.5746</v>
      </c>
      <c r="G129" s="42">
        <v>7.5999999999999998E-2</v>
      </c>
      <c r="H129" s="42">
        <v>4.7899999999999998E-2</v>
      </c>
      <c r="I129" s="36">
        <f t="shared" si="21"/>
        <v>0.1239</v>
      </c>
      <c r="J129" s="44">
        <v>17.2</v>
      </c>
      <c r="K129" s="44">
        <v>29.7</v>
      </c>
      <c r="L129" s="47">
        <v>6</v>
      </c>
      <c r="M129" s="61">
        <f>J129/'means for ratios'!$J$35</f>
        <v>0.7543859649122806</v>
      </c>
      <c r="N129" s="58">
        <f>K129/'means for ratios'!$K$35</f>
        <v>1.1292775665399239</v>
      </c>
      <c r="O129" s="53">
        <f>L129/'means for ratios'!$L$35</f>
        <v>1.1162790697674418</v>
      </c>
      <c r="P129" s="70">
        <f t="shared" si="15"/>
        <v>1.1124999999999998</v>
      </c>
      <c r="Q129" s="54">
        <f t="shared" si="16"/>
        <v>1.5866388308977035</v>
      </c>
      <c r="R129" s="65">
        <f t="shared" si="17"/>
        <v>0.22659999999999997</v>
      </c>
      <c r="S129" s="41">
        <f t="shared" si="18"/>
        <v>0.22410000000000002</v>
      </c>
      <c r="T129" s="66">
        <f t="shared" si="19"/>
        <v>0.45069999999999999</v>
      </c>
    </row>
    <row r="130" spans="1:20" x14ac:dyDescent="0.25">
      <c r="A130" s="85" t="s">
        <v>20</v>
      </c>
      <c r="B130" s="81" t="s">
        <v>27</v>
      </c>
      <c r="C130" s="78">
        <v>2.5</v>
      </c>
      <c r="D130" s="43">
        <v>0.45500000000000002</v>
      </c>
      <c r="E130" s="39">
        <v>0.34820000000000001</v>
      </c>
      <c r="F130" s="39">
        <f t="shared" ref="F130:F161" si="22">SUM(D130:E130)</f>
        <v>0.80320000000000003</v>
      </c>
      <c r="G130" s="42">
        <v>0.1021</v>
      </c>
      <c r="H130" s="42">
        <v>6.7699999999999996E-2</v>
      </c>
      <c r="I130" s="36">
        <f t="shared" ref="I130:I161" si="23">SUM(G130:H130)</f>
        <v>0.16980000000000001</v>
      </c>
      <c r="J130" s="44">
        <v>19.5</v>
      </c>
      <c r="K130" s="44">
        <v>17.3</v>
      </c>
      <c r="L130" s="47">
        <v>6</v>
      </c>
      <c r="M130" s="61">
        <f>J130/'means for ratios'!$J$35</f>
        <v>0.85526315789473684</v>
      </c>
      <c r="N130" s="58">
        <f>K130/'means for ratios'!$K$35</f>
        <v>0.65779467680608361</v>
      </c>
      <c r="O130" s="53">
        <f>L130/'means for ratios'!$L$35</f>
        <v>1.1162790697674418</v>
      </c>
      <c r="P130" s="70">
        <f t="shared" si="15"/>
        <v>1.3067202757036187</v>
      </c>
      <c r="Q130" s="54">
        <f t="shared" si="16"/>
        <v>1.5081240768094535</v>
      </c>
      <c r="R130" s="65">
        <f t="shared" si="17"/>
        <v>0.35289999999999999</v>
      </c>
      <c r="S130" s="41">
        <f t="shared" si="18"/>
        <v>0.28050000000000003</v>
      </c>
      <c r="T130" s="66">
        <f t="shared" si="19"/>
        <v>0.63339999999999996</v>
      </c>
    </row>
    <row r="131" spans="1:20" x14ac:dyDescent="0.25">
      <c r="A131" s="85" t="s">
        <v>20</v>
      </c>
      <c r="B131" s="81" t="s">
        <v>27</v>
      </c>
      <c r="C131" s="78">
        <v>5</v>
      </c>
      <c r="D131" s="43">
        <v>0.21829999999999999</v>
      </c>
      <c r="E131" s="39">
        <v>9.7799999999999998E-2</v>
      </c>
      <c r="F131" s="39">
        <f t="shared" si="22"/>
        <v>0.31609999999999999</v>
      </c>
      <c r="G131" s="42">
        <v>5.2600000000000001E-2</v>
      </c>
      <c r="H131" s="42">
        <v>2.9700000000000001E-2</v>
      </c>
      <c r="I131" s="36">
        <f t="shared" si="23"/>
        <v>8.2299999999999998E-2</v>
      </c>
      <c r="J131" s="44">
        <v>15</v>
      </c>
      <c r="K131" s="44">
        <v>13</v>
      </c>
      <c r="L131" s="47">
        <v>5</v>
      </c>
      <c r="M131" s="61">
        <f>J131/'means for ratios'!$J$35</f>
        <v>0.6578947368421052</v>
      </c>
      <c r="N131" s="58">
        <f>K131/'means for ratios'!$K$35</f>
        <v>0.49429657794676807</v>
      </c>
      <c r="O131" s="53">
        <f>L131/'means for ratios'!$L$35</f>
        <v>0.93023255813953487</v>
      </c>
      <c r="P131" s="70">
        <f t="shared" ref="P131:P193" si="24">D131/E131</f>
        <v>2.2321063394683027</v>
      </c>
      <c r="Q131" s="54">
        <f t="shared" ref="Q131:Q193" si="25">G131/H131</f>
        <v>1.771043771043771</v>
      </c>
      <c r="R131" s="65">
        <f t="shared" ref="R131:R193" si="26">D131-G131</f>
        <v>0.16569999999999999</v>
      </c>
      <c r="S131" s="41">
        <f t="shared" ref="S131:S193" si="27">E131-H131</f>
        <v>6.8099999999999994E-2</v>
      </c>
      <c r="T131" s="66">
        <f t="shared" ref="T131:T193" si="28">SUM(R131:S131)</f>
        <v>0.23379999999999998</v>
      </c>
    </row>
    <row r="132" spans="1:20" x14ac:dyDescent="0.25">
      <c r="A132" s="85" t="s">
        <v>20</v>
      </c>
      <c r="B132" s="81" t="s">
        <v>27</v>
      </c>
      <c r="C132" s="78">
        <v>10</v>
      </c>
      <c r="D132" s="43">
        <v>0.2419</v>
      </c>
      <c r="E132" s="39">
        <v>0.18690000000000001</v>
      </c>
      <c r="F132" s="39">
        <f t="shared" si="22"/>
        <v>0.42880000000000001</v>
      </c>
      <c r="G132" s="42">
        <v>6.3500000000000001E-2</v>
      </c>
      <c r="H132" s="42">
        <v>3.44E-2</v>
      </c>
      <c r="I132" s="36">
        <f t="shared" si="23"/>
        <v>9.7900000000000001E-2</v>
      </c>
      <c r="J132" s="44">
        <v>14</v>
      </c>
      <c r="K132" s="44">
        <v>13.1</v>
      </c>
      <c r="L132" s="47">
        <v>6</v>
      </c>
      <c r="M132" s="61">
        <f>J132/'means for ratios'!$J$35</f>
        <v>0.61403508771929827</v>
      </c>
      <c r="N132" s="58">
        <f>K132/'means for ratios'!$K$35</f>
        <v>0.49809885931558934</v>
      </c>
      <c r="O132" s="53">
        <f>L132/'means for ratios'!$L$35</f>
        <v>1.1162790697674418</v>
      </c>
      <c r="P132" s="70">
        <f t="shared" si="24"/>
        <v>1.2942750133761369</v>
      </c>
      <c r="Q132" s="54">
        <f t="shared" si="25"/>
        <v>1.8459302325581395</v>
      </c>
      <c r="R132" s="65">
        <f t="shared" si="26"/>
        <v>0.1784</v>
      </c>
      <c r="S132" s="41">
        <f t="shared" si="27"/>
        <v>0.15250000000000002</v>
      </c>
      <c r="T132" s="66">
        <f t="shared" si="28"/>
        <v>0.33090000000000003</v>
      </c>
    </row>
    <row r="133" spans="1:20" x14ac:dyDescent="0.25">
      <c r="A133" s="85" t="s">
        <v>20</v>
      </c>
      <c r="B133" s="81" t="s">
        <v>27</v>
      </c>
      <c r="C133" s="78">
        <v>15</v>
      </c>
      <c r="D133" s="43">
        <v>0.16470000000000001</v>
      </c>
      <c r="E133" s="39">
        <v>1.3899999999999999E-2</v>
      </c>
      <c r="F133" s="39">
        <f t="shared" si="22"/>
        <v>0.17860000000000001</v>
      </c>
      <c r="G133" s="42">
        <v>5.2999999999999999E-2</v>
      </c>
      <c r="H133" s="42">
        <v>8.5999999999999993E-2</v>
      </c>
      <c r="I133" s="36">
        <f t="shared" si="23"/>
        <v>0.13899999999999998</v>
      </c>
      <c r="J133" s="44">
        <v>13.1</v>
      </c>
      <c r="K133" s="44">
        <v>10.199999999999999</v>
      </c>
      <c r="L133" s="47">
        <v>4</v>
      </c>
      <c r="M133" s="61">
        <f>J133/'means for ratios'!$J$35</f>
        <v>0.57456140350877194</v>
      </c>
      <c r="N133" s="58">
        <f>K133/'means for ratios'!$K$35</f>
        <v>0.38783269961977185</v>
      </c>
      <c r="O133" s="53">
        <f>L133/'means for ratios'!$L$35</f>
        <v>0.7441860465116279</v>
      </c>
      <c r="P133" s="70">
        <f t="shared" si="24"/>
        <v>11.848920863309354</v>
      </c>
      <c r="Q133" s="54">
        <f t="shared" si="25"/>
        <v>0.61627906976744184</v>
      </c>
      <c r="R133" s="65">
        <f t="shared" si="26"/>
        <v>0.11170000000000002</v>
      </c>
      <c r="S133" s="41">
        <f t="shared" si="27"/>
        <v>-7.2099999999999997E-2</v>
      </c>
      <c r="T133" s="66">
        <f t="shared" si="28"/>
        <v>3.9600000000000024E-2</v>
      </c>
    </row>
    <row r="134" spans="1:20" x14ac:dyDescent="0.25">
      <c r="A134" s="77" t="s">
        <v>20</v>
      </c>
      <c r="B134" s="81" t="s">
        <v>28</v>
      </c>
      <c r="C134" s="78">
        <v>0</v>
      </c>
      <c r="D134" s="43">
        <v>0.157</v>
      </c>
      <c r="E134" s="39">
        <v>5.5E-2</v>
      </c>
      <c r="F134" s="39">
        <f t="shared" si="22"/>
        <v>0.21199999999999999</v>
      </c>
      <c r="G134" s="42">
        <v>5.8000000000000003E-2</v>
      </c>
      <c r="H134" s="42">
        <v>2.2499999999999999E-2</v>
      </c>
      <c r="I134" s="36">
        <f t="shared" si="23"/>
        <v>8.0500000000000002E-2</v>
      </c>
      <c r="J134" s="44">
        <v>17.899999999999999</v>
      </c>
      <c r="K134" s="44">
        <v>17</v>
      </c>
      <c r="L134" s="47">
        <v>6</v>
      </c>
      <c r="M134" s="61">
        <f>J134/'means for ratios'!$J$35</f>
        <v>0.7850877192982455</v>
      </c>
      <c r="N134" s="58">
        <f>K134/'means for ratios'!$K$35</f>
        <v>0.64638783269961975</v>
      </c>
      <c r="O134" s="53">
        <f>L134/'means for ratios'!$L$35</f>
        <v>1.1162790697674418</v>
      </c>
      <c r="P134" s="70">
        <f t="shared" si="24"/>
        <v>2.8545454545454545</v>
      </c>
      <c r="Q134" s="54">
        <f t="shared" si="25"/>
        <v>2.5777777777777779</v>
      </c>
      <c r="R134" s="65">
        <f t="shared" si="26"/>
        <v>9.9000000000000005E-2</v>
      </c>
      <c r="S134" s="41">
        <f t="shared" si="27"/>
        <v>3.2500000000000001E-2</v>
      </c>
      <c r="T134" s="66">
        <f t="shared" si="28"/>
        <v>0.13150000000000001</v>
      </c>
    </row>
    <row r="135" spans="1:20" ht="15" customHeight="1" x14ac:dyDescent="0.25">
      <c r="A135" s="77" t="s">
        <v>20</v>
      </c>
      <c r="B135" s="81" t="s">
        <v>28</v>
      </c>
      <c r="C135" s="78">
        <v>1.5</v>
      </c>
      <c r="D135" s="43">
        <v>0.65400000000000003</v>
      </c>
      <c r="E135" s="39">
        <v>0.158</v>
      </c>
      <c r="F135" s="39">
        <f t="shared" si="22"/>
        <v>0.81200000000000006</v>
      </c>
      <c r="G135" s="42">
        <v>0.15690000000000001</v>
      </c>
      <c r="H135" s="42">
        <v>8.5599999999999996E-2</v>
      </c>
      <c r="I135" s="36">
        <f t="shared" si="23"/>
        <v>0.24249999999999999</v>
      </c>
      <c r="J135" s="44">
        <v>26.8</v>
      </c>
      <c r="K135" s="44">
        <v>31.5</v>
      </c>
      <c r="L135" s="47">
        <v>6</v>
      </c>
      <c r="M135" s="61">
        <f>J135/'means for ratios'!$J$35</f>
        <v>1.1754385964912282</v>
      </c>
      <c r="N135" s="58">
        <f>K135/'means for ratios'!$K$35</f>
        <v>1.1977186311787071</v>
      </c>
      <c r="O135" s="53">
        <f>L135/'means for ratios'!$L$35</f>
        <v>1.1162790697674418</v>
      </c>
      <c r="P135" s="70">
        <f t="shared" si="24"/>
        <v>4.1392405063291138</v>
      </c>
      <c r="Q135" s="54">
        <f t="shared" si="25"/>
        <v>1.832943925233645</v>
      </c>
      <c r="R135" s="65">
        <f t="shared" si="26"/>
        <v>0.49709999999999999</v>
      </c>
      <c r="S135" s="41">
        <f t="shared" si="27"/>
        <v>7.2400000000000006E-2</v>
      </c>
      <c r="T135" s="66">
        <f t="shared" si="28"/>
        <v>0.56950000000000001</v>
      </c>
    </row>
    <row r="136" spans="1:20" ht="15" customHeight="1" x14ac:dyDescent="0.25">
      <c r="A136" s="77" t="s">
        <v>20</v>
      </c>
      <c r="B136" s="81" t="s">
        <v>28</v>
      </c>
      <c r="C136" s="78">
        <v>2.5</v>
      </c>
      <c r="D136" s="43">
        <v>0.75800000000000001</v>
      </c>
      <c r="E136" s="39">
        <v>0.36799999999999999</v>
      </c>
      <c r="F136" s="39">
        <f t="shared" si="22"/>
        <v>1.1259999999999999</v>
      </c>
      <c r="G136" s="42">
        <v>0.188</v>
      </c>
      <c r="H136" s="42">
        <v>0.11600000000000001</v>
      </c>
      <c r="I136" s="36">
        <f t="shared" si="23"/>
        <v>0.30399999999999999</v>
      </c>
      <c r="J136" s="44">
        <v>26</v>
      </c>
      <c r="K136" s="44">
        <v>26.5</v>
      </c>
      <c r="L136" s="47">
        <v>6</v>
      </c>
      <c r="M136" s="61">
        <f>J136/'means for ratios'!$J$35</f>
        <v>1.1403508771929824</v>
      </c>
      <c r="N136" s="58">
        <f>K136/'means for ratios'!$K$35</f>
        <v>1.0076045627376427</v>
      </c>
      <c r="O136" s="53">
        <f>L136/'means for ratios'!$L$35</f>
        <v>1.1162790697674418</v>
      </c>
      <c r="P136" s="70">
        <f t="shared" si="24"/>
        <v>2.0597826086956523</v>
      </c>
      <c r="Q136" s="54">
        <f t="shared" si="25"/>
        <v>1.6206896551724137</v>
      </c>
      <c r="R136" s="65">
        <f t="shared" si="26"/>
        <v>0.57000000000000006</v>
      </c>
      <c r="S136" s="41">
        <f t="shared" si="27"/>
        <v>0.252</v>
      </c>
      <c r="T136" s="66">
        <f t="shared" si="28"/>
        <v>0.82200000000000006</v>
      </c>
    </row>
    <row r="137" spans="1:20" ht="15" customHeight="1" x14ac:dyDescent="0.25">
      <c r="A137" s="77" t="s">
        <v>20</v>
      </c>
      <c r="B137" s="81" t="s">
        <v>28</v>
      </c>
      <c r="C137" s="78">
        <v>5</v>
      </c>
      <c r="D137" s="43">
        <v>0.52500000000000002</v>
      </c>
      <c r="E137" s="39">
        <v>0.192</v>
      </c>
      <c r="F137" s="39">
        <f t="shared" si="22"/>
        <v>0.71700000000000008</v>
      </c>
      <c r="G137" s="42">
        <v>0.12770000000000001</v>
      </c>
      <c r="H137" s="42">
        <v>5.11E-2</v>
      </c>
      <c r="I137" s="36">
        <f t="shared" si="23"/>
        <v>0.17880000000000001</v>
      </c>
      <c r="J137" s="44">
        <v>26.8</v>
      </c>
      <c r="K137" s="44">
        <v>15.5</v>
      </c>
      <c r="L137" s="47">
        <v>6</v>
      </c>
      <c r="M137" s="61">
        <f>J137/'means for ratios'!$J$35</f>
        <v>1.1754385964912282</v>
      </c>
      <c r="N137" s="58">
        <f>K137/'means for ratios'!$K$35</f>
        <v>0.58935361216730031</v>
      </c>
      <c r="O137" s="53">
        <f>L137/'means for ratios'!$L$35</f>
        <v>1.1162790697674418</v>
      </c>
      <c r="P137" s="70">
        <f t="shared" si="24"/>
        <v>2.734375</v>
      </c>
      <c r="Q137" s="54">
        <f t="shared" si="25"/>
        <v>2.4990215264187867</v>
      </c>
      <c r="R137" s="65">
        <f t="shared" si="26"/>
        <v>0.39729999999999999</v>
      </c>
      <c r="S137" s="41">
        <f t="shared" si="27"/>
        <v>0.1409</v>
      </c>
      <c r="T137" s="66">
        <f t="shared" si="28"/>
        <v>0.53820000000000001</v>
      </c>
    </row>
    <row r="138" spans="1:20" ht="15" customHeight="1" x14ac:dyDescent="0.25">
      <c r="A138" s="77" t="s">
        <v>20</v>
      </c>
      <c r="B138" s="81" t="s">
        <v>28</v>
      </c>
      <c r="C138" s="78">
        <v>10</v>
      </c>
      <c r="D138" s="43">
        <v>9.5000000000000001E-2</v>
      </c>
      <c r="E138" s="39">
        <v>0.45700000000000002</v>
      </c>
      <c r="F138" s="39">
        <f t="shared" si="22"/>
        <v>0.55200000000000005</v>
      </c>
      <c r="G138" s="42">
        <v>0.25540000000000002</v>
      </c>
      <c r="H138" s="42">
        <v>0.18509999999999999</v>
      </c>
      <c r="I138" s="36">
        <f t="shared" si="23"/>
        <v>0.4405</v>
      </c>
      <c r="J138" s="44">
        <v>26</v>
      </c>
      <c r="K138" s="44">
        <v>30</v>
      </c>
      <c r="L138" s="47">
        <v>6</v>
      </c>
      <c r="M138" s="61">
        <f>J138/'means for ratios'!$J$35</f>
        <v>1.1403508771929824</v>
      </c>
      <c r="N138" s="58">
        <f>K138/'means for ratios'!$K$35</f>
        <v>1.1406844106463878</v>
      </c>
      <c r="O138" s="53">
        <f>L138/'means for ratios'!$L$35</f>
        <v>1.1162790697674418</v>
      </c>
      <c r="P138" s="70">
        <f t="shared" si="24"/>
        <v>0.20787746170678337</v>
      </c>
      <c r="Q138" s="54">
        <f t="shared" si="25"/>
        <v>1.3797947055645599</v>
      </c>
      <c r="R138" s="65">
        <f t="shared" si="26"/>
        <v>-0.16040000000000001</v>
      </c>
      <c r="S138" s="41">
        <f t="shared" si="27"/>
        <v>0.27190000000000003</v>
      </c>
      <c r="T138" s="66">
        <f t="shared" si="28"/>
        <v>0.11150000000000002</v>
      </c>
    </row>
    <row r="139" spans="1:20" ht="15" customHeight="1" x14ac:dyDescent="0.25">
      <c r="A139" s="77" t="s">
        <v>20</v>
      </c>
      <c r="B139" s="81" t="s">
        <v>28</v>
      </c>
      <c r="C139" s="78">
        <v>15</v>
      </c>
      <c r="D139" s="43">
        <v>0.123</v>
      </c>
      <c r="E139" s="39">
        <v>4.2999999999999997E-2</v>
      </c>
      <c r="F139" s="39">
        <f t="shared" si="22"/>
        <v>0.16599999999999998</v>
      </c>
      <c r="G139" s="42">
        <v>4.36E-2</v>
      </c>
      <c r="H139" s="42">
        <v>1.77E-2</v>
      </c>
      <c r="I139" s="36">
        <f t="shared" si="23"/>
        <v>6.13E-2</v>
      </c>
      <c r="J139" s="44">
        <v>16</v>
      </c>
      <c r="K139" s="44">
        <v>12.2</v>
      </c>
      <c r="L139" s="47">
        <v>4</v>
      </c>
      <c r="M139" s="61">
        <f>J139/'means for ratios'!$J$35</f>
        <v>0.70175438596491224</v>
      </c>
      <c r="N139" s="58">
        <f>K139/'means for ratios'!$K$35</f>
        <v>0.46387832699619769</v>
      </c>
      <c r="O139" s="53">
        <f>L139/'means for ratios'!$L$35</f>
        <v>0.7441860465116279</v>
      </c>
      <c r="P139" s="70">
        <f t="shared" si="24"/>
        <v>2.86046511627907</v>
      </c>
      <c r="Q139" s="54">
        <f t="shared" si="25"/>
        <v>2.463276836158192</v>
      </c>
      <c r="R139" s="65">
        <f t="shared" si="26"/>
        <v>7.9399999999999998E-2</v>
      </c>
      <c r="S139" s="41">
        <f t="shared" si="27"/>
        <v>2.5299999999999996E-2</v>
      </c>
      <c r="T139" s="66">
        <f t="shared" si="28"/>
        <v>0.10469999999999999</v>
      </c>
    </row>
    <row r="140" spans="1:20" ht="15" customHeight="1" x14ac:dyDescent="0.25">
      <c r="A140" s="77" t="s">
        <v>20</v>
      </c>
      <c r="B140" s="81" t="s">
        <v>30</v>
      </c>
      <c r="C140" s="78">
        <v>0</v>
      </c>
      <c r="D140" s="43">
        <v>0.41099999999999998</v>
      </c>
      <c r="E140" s="39">
        <v>0.20250000000000001</v>
      </c>
      <c r="F140" s="39">
        <f t="shared" si="22"/>
        <v>0.61349999999999993</v>
      </c>
      <c r="G140" s="42">
        <v>7.8700000000000006E-2</v>
      </c>
      <c r="H140" s="42">
        <v>7.0199999999999999E-2</v>
      </c>
      <c r="I140" s="36">
        <f t="shared" si="23"/>
        <v>0.1489</v>
      </c>
      <c r="J140" s="44">
        <v>19.5</v>
      </c>
      <c r="K140" s="44">
        <v>18</v>
      </c>
      <c r="L140" s="47">
        <v>6</v>
      </c>
      <c r="M140" s="61">
        <f>J140/'means for ratios'!$J$35</f>
        <v>0.85526315789473684</v>
      </c>
      <c r="N140" s="58">
        <f>K140/'means for ratios'!$K$35</f>
        <v>0.68441064638783267</v>
      </c>
      <c r="O140" s="53">
        <f>L140/'means for ratios'!$L$35</f>
        <v>1.1162790697674418</v>
      </c>
      <c r="P140" s="70">
        <f t="shared" si="24"/>
        <v>2.0296296296296292</v>
      </c>
      <c r="Q140" s="54">
        <f t="shared" si="25"/>
        <v>1.1210826210826212</v>
      </c>
      <c r="R140" s="65">
        <f t="shared" si="26"/>
        <v>0.33229999999999998</v>
      </c>
      <c r="S140" s="41">
        <f t="shared" si="27"/>
        <v>0.13230000000000003</v>
      </c>
      <c r="T140" s="66">
        <f t="shared" si="28"/>
        <v>0.46460000000000001</v>
      </c>
    </row>
    <row r="141" spans="1:20" ht="15" customHeight="1" x14ac:dyDescent="0.25">
      <c r="A141" s="77" t="s">
        <v>20</v>
      </c>
      <c r="B141" s="81" t="s">
        <v>31</v>
      </c>
      <c r="C141" s="78">
        <v>1.5</v>
      </c>
      <c r="D141" s="43">
        <v>0.60009999999999997</v>
      </c>
      <c r="E141" s="39">
        <v>0.37140000000000001</v>
      </c>
      <c r="F141" s="39">
        <f t="shared" si="22"/>
        <v>0.97150000000000003</v>
      </c>
      <c r="G141" s="42">
        <v>0.10489999999999999</v>
      </c>
      <c r="H141" s="42">
        <v>5.0599999999999999E-2</v>
      </c>
      <c r="I141" s="36">
        <f t="shared" si="23"/>
        <v>0.1555</v>
      </c>
      <c r="J141" s="44">
        <v>26</v>
      </c>
      <c r="K141" s="44">
        <v>16</v>
      </c>
      <c r="L141" s="47">
        <v>6</v>
      </c>
      <c r="M141" s="61">
        <f>J141/'means for ratios'!$J$35</f>
        <v>1.1403508771929824</v>
      </c>
      <c r="N141" s="58">
        <f>K141/'means for ratios'!$K$35</f>
        <v>0.60836501901140683</v>
      </c>
      <c r="O141" s="53">
        <f>L141/'means for ratios'!$L$35</f>
        <v>1.1162790697674418</v>
      </c>
      <c r="P141" s="70">
        <f t="shared" si="24"/>
        <v>1.6157781367797521</v>
      </c>
      <c r="Q141" s="54">
        <f t="shared" si="25"/>
        <v>2.0731225296442686</v>
      </c>
      <c r="R141" s="65">
        <f t="shared" si="26"/>
        <v>0.49519999999999997</v>
      </c>
      <c r="S141" s="41">
        <f t="shared" si="27"/>
        <v>0.32080000000000003</v>
      </c>
      <c r="T141" s="66">
        <f t="shared" si="28"/>
        <v>0.81600000000000006</v>
      </c>
    </row>
    <row r="142" spans="1:20" ht="15" customHeight="1" x14ac:dyDescent="0.25">
      <c r="A142" s="77" t="s">
        <v>20</v>
      </c>
      <c r="B142" s="81" t="s">
        <v>30</v>
      </c>
      <c r="C142" s="78">
        <v>2.5</v>
      </c>
      <c r="D142" s="43">
        <v>0.17080000000000001</v>
      </c>
      <c r="E142" s="39">
        <v>0.69</v>
      </c>
      <c r="F142" s="39">
        <f t="shared" si="22"/>
        <v>0.86080000000000001</v>
      </c>
      <c r="G142" s="42">
        <v>0.108</v>
      </c>
      <c r="H142" s="42">
        <v>4.2900000000000001E-2</v>
      </c>
      <c r="I142" s="36">
        <f t="shared" si="23"/>
        <v>0.15090000000000001</v>
      </c>
      <c r="J142" s="44">
        <v>26</v>
      </c>
      <c r="K142" s="44">
        <v>14.5</v>
      </c>
      <c r="L142" s="47">
        <v>6</v>
      </c>
      <c r="M142" s="61">
        <f>J142/'means for ratios'!$J$35</f>
        <v>1.1403508771929824</v>
      </c>
      <c r="N142" s="58">
        <f>K142/'means for ratios'!$K$35</f>
        <v>0.55133079847908739</v>
      </c>
      <c r="O142" s="53">
        <f>L142/'means for ratios'!$L$35</f>
        <v>1.1162790697674418</v>
      </c>
      <c r="P142" s="70">
        <f t="shared" si="24"/>
        <v>0.24753623188405799</v>
      </c>
      <c r="Q142" s="54">
        <f t="shared" si="25"/>
        <v>2.5174825174825175</v>
      </c>
      <c r="R142" s="65">
        <f t="shared" si="26"/>
        <v>6.2800000000000009E-2</v>
      </c>
      <c r="S142" s="41">
        <f t="shared" si="27"/>
        <v>0.6470999999999999</v>
      </c>
      <c r="T142" s="66">
        <f t="shared" si="28"/>
        <v>0.70989999999999986</v>
      </c>
    </row>
    <row r="143" spans="1:20" ht="15" customHeight="1" x14ac:dyDescent="0.25">
      <c r="A143" s="77" t="s">
        <v>20</v>
      </c>
      <c r="B143" s="81" t="s">
        <v>30</v>
      </c>
      <c r="C143" s="78">
        <v>5</v>
      </c>
      <c r="D143" s="43">
        <v>0.25</v>
      </c>
      <c r="E143" s="39">
        <v>0.33</v>
      </c>
      <c r="F143" s="39">
        <f t="shared" si="22"/>
        <v>0.58000000000000007</v>
      </c>
      <c r="G143" s="42">
        <v>5.2200000000000003E-2</v>
      </c>
      <c r="H143" s="42">
        <v>6.6100000000000006E-2</v>
      </c>
      <c r="I143" s="36">
        <f t="shared" si="23"/>
        <v>0.11830000000000002</v>
      </c>
      <c r="J143" s="44">
        <v>17</v>
      </c>
      <c r="K143" s="44">
        <v>10</v>
      </c>
      <c r="L143" s="47">
        <v>5</v>
      </c>
      <c r="M143" s="61">
        <f>J143/'means for ratios'!$J$35</f>
        <v>0.74561403508771928</v>
      </c>
      <c r="N143" s="58">
        <f>K143/'means for ratios'!$K$35</f>
        <v>0.38022813688212925</v>
      </c>
      <c r="O143" s="53">
        <f>L143/'means for ratios'!$L$35</f>
        <v>0.93023255813953487</v>
      </c>
      <c r="P143" s="70">
        <f t="shared" si="24"/>
        <v>0.75757575757575757</v>
      </c>
      <c r="Q143" s="54">
        <f t="shared" si="25"/>
        <v>0.78971255673222385</v>
      </c>
      <c r="R143" s="65">
        <f t="shared" si="26"/>
        <v>0.1978</v>
      </c>
      <c r="S143" s="41">
        <f t="shared" si="27"/>
        <v>0.26390000000000002</v>
      </c>
      <c r="T143" s="66">
        <f t="shared" si="28"/>
        <v>0.4617</v>
      </c>
    </row>
    <row r="144" spans="1:20" ht="15" customHeight="1" x14ac:dyDescent="0.25">
      <c r="A144" s="77" t="s">
        <v>20</v>
      </c>
      <c r="B144" s="81" t="s">
        <v>31</v>
      </c>
      <c r="C144" s="78">
        <v>10</v>
      </c>
      <c r="D144" s="43">
        <v>0.35599999999999998</v>
      </c>
      <c r="E144" s="39">
        <v>0.17949999999999999</v>
      </c>
      <c r="F144" s="39">
        <f t="shared" si="22"/>
        <v>0.53549999999999998</v>
      </c>
      <c r="G144" s="42">
        <v>6.6400000000000001E-2</v>
      </c>
      <c r="H144" s="42">
        <v>2.9499999999999998E-2</v>
      </c>
      <c r="I144" s="36">
        <f t="shared" si="23"/>
        <v>9.5899999999999999E-2</v>
      </c>
      <c r="J144" s="44">
        <v>19</v>
      </c>
      <c r="K144" s="44">
        <v>13</v>
      </c>
      <c r="L144" s="47">
        <v>5</v>
      </c>
      <c r="M144" s="61">
        <f>J144/'means for ratios'!$J$35</f>
        <v>0.83333333333333326</v>
      </c>
      <c r="N144" s="58">
        <f>K144/'means for ratios'!$K$35</f>
        <v>0.49429657794676807</v>
      </c>
      <c r="O144" s="53">
        <f>L144/'means for ratios'!$L$35</f>
        <v>0.93023255813953487</v>
      </c>
      <c r="P144" s="70">
        <f t="shared" si="24"/>
        <v>1.9832869080779945</v>
      </c>
      <c r="Q144" s="54">
        <f t="shared" si="25"/>
        <v>2.2508474576271187</v>
      </c>
      <c r="R144" s="65">
        <f t="shared" si="26"/>
        <v>0.28959999999999997</v>
      </c>
      <c r="S144" s="41">
        <f t="shared" si="27"/>
        <v>0.15</v>
      </c>
      <c r="T144" s="66">
        <f t="shared" si="28"/>
        <v>0.43959999999999999</v>
      </c>
    </row>
    <row r="145" spans="1:20" ht="15" customHeight="1" x14ac:dyDescent="0.25">
      <c r="A145" s="77" t="s">
        <v>20</v>
      </c>
      <c r="B145" s="81" t="s">
        <v>31</v>
      </c>
      <c r="C145" s="78">
        <v>15</v>
      </c>
      <c r="D145" s="43">
        <v>0.17080000000000001</v>
      </c>
      <c r="E145" s="39">
        <v>0.60899999999999999</v>
      </c>
      <c r="F145" s="39">
        <f t="shared" si="22"/>
        <v>0.77980000000000005</v>
      </c>
      <c r="G145" s="42">
        <v>4.2700000000000002E-2</v>
      </c>
      <c r="H145" s="42">
        <v>1.9199999999999998E-2</v>
      </c>
      <c r="I145" s="36">
        <f t="shared" si="23"/>
        <v>6.1899999999999997E-2</v>
      </c>
      <c r="J145" s="44">
        <v>10.5</v>
      </c>
      <c r="K145" s="44">
        <v>14</v>
      </c>
      <c r="L145" s="47">
        <v>5</v>
      </c>
      <c r="M145" s="61">
        <f>J145/'means for ratios'!$J$35</f>
        <v>0.46052631578947367</v>
      </c>
      <c r="N145" s="58">
        <f>K145/'means for ratios'!$K$35</f>
        <v>0.53231939163498099</v>
      </c>
      <c r="O145" s="53">
        <f>L145/'means for ratios'!$L$35</f>
        <v>0.93023255813953487</v>
      </c>
      <c r="P145" s="70">
        <f t="shared" si="24"/>
        <v>0.28045977011494255</v>
      </c>
      <c r="Q145" s="54">
        <f t="shared" si="25"/>
        <v>2.2239583333333335</v>
      </c>
      <c r="R145" s="65">
        <f t="shared" si="26"/>
        <v>0.12809999999999999</v>
      </c>
      <c r="S145" s="41">
        <f t="shared" si="27"/>
        <v>0.58979999999999999</v>
      </c>
      <c r="T145" s="66">
        <f t="shared" si="28"/>
        <v>0.71789999999999998</v>
      </c>
    </row>
    <row r="146" spans="1:20" ht="15" customHeight="1" x14ac:dyDescent="0.25">
      <c r="A146" s="77" t="s">
        <v>20</v>
      </c>
      <c r="B146" s="81" t="s">
        <v>33</v>
      </c>
      <c r="C146" s="78">
        <v>0</v>
      </c>
      <c r="D146" s="43">
        <v>0.56799999999999995</v>
      </c>
      <c r="E146" s="39">
        <v>0.82799999999999996</v>
      </c>
      <c r="F146" s="39">
        <f t="shared" si="22"/>
        <v>1.3959999999999999</v>
      </c>
      <c r="G146" s="42">
        <v>0.14799999999999999</v>
      </c>
      <c r="H146" s="42">
        <v>6.9099999999999995E-2</v>
      </c>
      <c r="I146" s="36">
        <f t="shared" si="23"/>
        <v>0.21709999999999999</v>
      </c>
      <c r="J146" s="44">
        <v>23</v>
      </c>
      <c r="K146" s="44">
        <v>19</v>
      </c>
      <c r="L146" s="47">
        <v>6</v>
      </c>
      <c r="M146" s="61">
        <f>J146/'means for ratios'!$J$35</f>
        <v>1.0087719298245614</v>
      </c>
      <c r="N146" s="58">
        <f>K146/'means for ratios'!$K$35</f>
        <v>0.72243346007604559</v>
      </c>
      <c r="O146" s="53">
        <f>L146/'means for ratios'!$L$35</f>
        <v>1.1162790697674418</v>
      </c>
      <c r="P146" s="70">
        <f t="shared" si="24"/>
        <v>0.68599033816425115</v>
      </c>
      <c r="Q146" s="54">
        <f t="shared" si="25"/>
        <v>2.1418234442836468</v>
      </c>
      <c r="R146" s="65">
        <f t="shared" si="26"/>
        <v>0.41999999999999993</v>
      </c>
      <c r="S146" s="41">
        <f t="shared" si="27"/>
        <v>0.75889999999999991</v>
      </c>
      <c r="T146" s="66">
        <f t="shared" si="28"/>
        <v>1.1788999999999998</v>
      </c>
    </row>
    <row r="147" spans="1:20" ht="15" customHeight="1" x14ac:dyDescent="0.25">
      <c r="A147" s="77" t="s">
        <v>20</v>
      </c>
      <c r="B147" s="81" t="s">
        <v>33</v>
      </c>
      <c r="C147" s="78">
        <v>1.5</v>
      </c>
      <c r="D147" s="43">
        <v>0.50939999999999996</v>
      </c>
      <c r="E147" s="39">
        <v>0.59819999999999995</v>
      </c>
      <c r="F147" s="39">
        <f t="shared" si="22"/>
        <v>1.1075999999999999</v>
      </c>
      <c r="G147" s="42">
        <v>0.1203</v>
      </c>
      <c r="H147" s="42">
        <v>0.10199999999999999</v>
      </c>
      <c r="I147" s="36">
        <f t="shared" si="23"/>
        <v>0.2223</v>
      </c>
      <c r="J147" s="44">
        <v>27</v>
      </c>
      <c r="K147" s="44">
        <v>23</v>
      </c>
      <c r="L147" s="47">
        <v>6</v>
      </c>
      <c r="M147" s="61">
        <f>J147/'means for ratios'!$J$35</f>
        <v>1.1842105263157894</v>
      </c>
      <c r="N147" s="58">
        <f>K147/'means for ratios'!$K$35</f>
        <v>0.87452471482889726</v>
      </c>
      <c r="O147" s="53">
        <f>L147/'means for ratios'!$L$35</f>
        <v>1.1162790697674418</v>
      </c>
      <c r="P147" s="70">
        <f t="shared" si="24"/>
        <v>0.85155466399197588</v>
      </c>
      <c r="Q147" s="54">
        <f t="shared" si="25"/>
        <v>1.1794117647058824</v>
      </c>
      <c r="R147" s="65">
        <f t="shared" si="26"/>
        <v>0.38909999999999995</v>
      </c>
      <c r="S147" s="41">
        <f t="shared" si="27"/>
        <v>0.49619999999999997</v>
      </c>
      <c r="T147" s="66">
        <f t="shared" si="28"/>
        <v>0.88529999999999998</v>
      </c>
    </row>
    <row r="148" spans="1:20" ht="15" customHeight="1" x14ac:dyDescent="0.25">
      <c r="A148" s="77" t="s">
        <v>20</v>
      </c>
      <c r="B148" s="81" t="s">
        <v>33</v>
      </c>
      <c r="C148" s="78">
        <v>2.5</v>
      </c>
      <c r="D148" s="43">
        <v>0.46200000000000002</v>
      </c>
      <c r="E148" s="39">
        <v>0.70099999999999996</v>
      </c>
      <c r="F148" s="39">
        <f t="shared" si="22"/>
        <v>1.163</v>
      </c>
      <c r="G148" s="42">
        <v>0.13289999999999999</v>
      </c>
      <c r="H148" s="42">
        <v>0.1336</v>
      </c>
      <c r="I148" s="36">
        <f t="shared" si="23"/>
        <v>0.26649999999999996</v>
      </c>
      <c r="J148" s="44">
        <v>24</v>
      </c>
      <c r="K148" s="44">
        <v>41.5</v>
      </c>
      <c r="L148" s="47">
        <v>6</v>
      </c>
      <c r="M148" s="61">
        <f>J148/'means for ratios'!$J$35</f>
        <v>1.0526315789473684</v>
      </c>
      <c r="N148" s="58">
        <f>K148/'means for ratios'!$K$35</f>
        <v>1.5779467680608366</v>
      </c>
      <c r="O148" s="53">
        <f>L148/'means for ratios'!$L$35</f>
        <v>1.1162790697674418</v>
      </c>
      <c r="P148" s="70">
        <f t="shared" si="24"/>
        <v>0.65905848787446508</v>
      </c>
      <c r="Q148" s="54">
        <f t="shared" si="25"/>
        <v>0.99476047904191611</v>
      </c>
      <c r="R148" s="65">
        <f t="shared" si="26"/>
        <v>0.32910000000000006</v>
      </c>
      <c r="S148" s="41">
        <f t="shared" si="27"/>
        <v>0.5673999999999999</v>
      </c>
      <c r="T148" s="66">
        <f t="shared" si="28"/>
        <v>0.89649999999999996</v>
      </c>
    </row>
    <row r="149" spans="1:20" ht="15" customHeight="1" x14ac:dyDescent="0.25">
      <c r="A149" s="77" t="s">
        <v>20</v>
      </c>
      <c r="B149" s="81" t="s">
        <v>33</v>
      </c>
      <c r="C149" s="78">
        <v>5</v>
      </c>
      <c r="D149" s="43">
        <v>0.187</v>
      </c>
      <c r="E149" s="39">
        <v>0.309</v>
      </c>
      <c r="F149" s="39">
        <f t="shared" si="22"/>
        <v>0.496</v>
      </c>
      <c r="G149" s="42">
        <v>5.04E-2</v>
      </c>
      <c r="H149" s="42">
        <v>2.6700000000000002E-2</v>
      </c>
      <c r="I149" s="36">
        <f t="shared" si="23"/>
        <v>7.7100000000000002E-2</v>
      </c>
      <c r="J149" s="44">
        <v>15.7</v>
      </c>
      <c r="K149" s="44">
        <v>17.600000000000001</v>
      </c>
      <c r="L149" s="47">
        <v>6</v>
      </c>
      <c r="M149" s="61">
        <f>J149/'means for ratios'!$J$35</f>
        <v>0.6885964912280701</v>
      </c>
      <c r="N149" s="58">
        <f>K149/'means for ratios'!$K$35</f>
        <v>0.66920152091254759</v>
      </c>
      <c r="O149" s="53">
        <f>L149/'means for ratios'!$L$35</f>
        <v>1.1162790697674418</v>
      </c>
      <c r="P149" s="70">
        <f t="shared" si="24"/>
        <v>0.60517799352750812</v>
      </c>
      <c r="Q149" s="54">
        <f t="shared" si="25"/>
        <v>1.8876404494382022</v>
      </c>
      <c r="R149" s="65">
        <f t="shared" si="26"/>
        <v>0.1366</v>
      </c>
      <c r="S149" s="41">
        <f t="shared" si="27"/>
        <v>0.2823</v>
      </c>
      <c r="T149" s="66">
        <f t="shared" si="28"/>
        <v>0.41889999999999999</v>
      </c>
    </row>
    <row r="150" spans="1:20" ht="15" customHeight="1" x14ac:dyDescent="0.25">
      <c r="A150" s="77" t="s">
        <v>20</v>
      </c>
      <c r="B150" s="81" t="s">
        <v>33</v>
      </c>
      <c r="C150" s="78">
        <v>10</v>
      </c>
      <c r="D150" s="43">
        <v>0.14499999999999999</v>
      </c>
      <c r="E150" s="39">
        <v>0.33700000000000002</v>
      </c>
      <c r="F150" s="39">
        <f t="shared" si="22"/>
        <v>0.48199999999999998</v>
      </c>
      <c r="G150" s="42">
        <v>4.8800000000000003E-2</v>
      </c>
      <c r="H150" s="42">
        <v>3.1300000000000001E-2</v>
      </c>
      <c r="I150" s="36">
        <f t="shared" si="23"/>
        <v>8.0100000000000005E-2</v>
      </c>
      <c r="J150" s="44">
        <v>15.3</v>
      </c>
      <c r="K150" s="44">
        <v>16.8</v>
      </c>
      <c r="L150" s="47">
        <v>5</v>
      </c>
      <c r="M150" s="61">
        <f>J150/'means for ratios'!$J$35</f>
        <v>0.67105263157894735</v>
      </c>
      <c r="N150" s="58">
        <f>K150/'means for ratios'!$K$35</f>
        <v>0.63878326996197721</v>
      </c>
      <c r="O150" s="53">
        <f>L150/'means for ratios'!$L$35</f>
        <v>0.93023255813953487</v>
      </c>
      <c r="P150" s="70">
        <f t="shared" si="24"/>
        <v>0.43026706231453998</v>
      </c>
      <c r="Q150" s="54">
        <f t="shared" si="25"/>
        <v>1.5591054313099042</v>
      </c>
      <c r="R150" s="65">
        <f t="shared" si="26"/>
        <v>9.619999999999998E-2</v>
      </c>
      <c r="S150" s="41">
        <f t="shared" si="27"/>
        <v>0.30570000000000003</v>
      </c>
      <c r="T150" s="66">
        <f t="shared" si="28"/>
        <v>0.40190000000000003</v>
      </c>
    </row>
    <row r="151" spans="1:20" ht="15" customHeight="1" x14ac:dyDescent="0.25">
      <c r="A151" s="77" t="s">
        <v>20</v>
      </c>
      <c r="B151" s="81" t="s">
        <v>33</v>
      </c>
      <c r="C151" s="78">
        <v>15</v>
      </c>
      <c r="D151" s="43">
        <v>6.8000000000000005E-2</v>
      </c>
      <c r="E151" s="39">
        <v>9.4E-2</v>
      </c>
      <c r="F151" s="39">
        <f t="shared" si="22"/>
        <v>0.16200000000000001</v>
      </c>
      <c r="G151" s="42">
        <v>2.4E-2</v>
      </c>
      <c r="H151" s="42">
        <v>1.4999999999999999E-2</v>
      </c>
      <c r="I151" s="36">
        <f t="shared" si="23"/>
        <v>3.9E-2</v>
      </c>
      <c r="J151" s="44">
        <v>12</v>
      </c>
      <c r="K151" s="44">
        <v>8</v>
      </c>
      <c r="L151" s="47">
        <v>4</v>
      </c>
      <c r="M151" s="61">
        <f>J151/'means for ratios'!$J$35</f>
        <v>0.52631578947368418</v>
      </c>
      <c r="N151" s="58">
        <f>K151/'means for ratios'!$K$35</f>
        <v>0.30418250950570341</v>
      </c>
      <c r="O151" s="53">
        <f>L151/'means for ratios'!$L$35</f>
        <v>0.7441860465116279</v>
      </c>
      <c r="P151" s="70">
        <f t="shared" si="24"/>
        <v>0.72340425531914898</v>
      </c>
      <c r="Q151" s="54">
        <f t="shared" si="25"/>
        <v>1.6</v>
      </c>
      <c r="R151" s="65">
        <f t="shared" si="26"/>
        <v>4.4000000000000004E-2</v>
      </c>
      <c r="S151" s="41">
        <f t="shared" si="27"/>
        <v>7.9000000000000001E-2</v>
      </c>
      <c r="T151" s="66">
        <f t="shared" si="28"/>
        <v>0.123</v>
      </c>
    </row>
    <row r="152" spans="1:20" ht="15" customHeight="1" x14ac:dyDescent="0.25">
      <c r="A152" s="77" t="s">
        <v>20</v>
      </c>
      <c r="B152" s="81" t="s">
        <v>34</v>
      </c>
      <c r="C152" s="78">
        <v>0</v>
      </c>
      <c r="D152" s="43">
        <v>0.70340000000000003</v>
      </c>
      <c r="E152" s="39">
        <v>0.75139999999999996</v>
      </c>
      <c r="F152" s="39">
        <f t="shared" si="22"/>
        <v>1.4548000000000001</v>
      </c>
      <c r="G152" s="42">
        <v>0.12920000000000001</v>
      </c>
      <c r="H152" s="42">
        <v>0.12529999999999999</v>
      </c>
      <c r="I152" s="36">
        <f t="shared" si="23"/>
        <v>0.2545</v>
      </c>
      <c r="J152" s="44">
        <v>23</v>
      </c>
      <c r="K152" s="44">
        <v>17</v>
      </c>
      <c r="L152" s="47">
        <v>4</v>
      </c>
      <c r="M152" s="61">
        <f>J152/'means for ratios'!$J$35</f>
        <v>1.0087719298245614</v>
      </c>
      <c r="N152" s="58">
        <f>K152/'means for ratios'!$K$35</f>
        <v>0.64638783269961975</v>
      </c>
      <c r="O152" s="53">
        <f>L152/'means for ratios'!$L$35</f>
        <v>0.7441860465116279</v>
      </c>
      <c r="P152" s="70">
        <f t="shared" si="24"/>
        <v>0.93611924407772162</v>
      </c>
      <c r="Q152" s="54">
        <f t="shared" si="25"/>
        <v>1.0311252992817239</v>
      </c>
      <c r="R152" s="65">
        <f t="shared" si="26"/>
        <v>0.57420000000000004</v>
      </c>
      <c r="S152" s="41">
        <f t="shared" si="27"/>
        <v>0.62609999999999999</v>
      </c>
      <c r="T152" s="66">
        <f t="shared" si="28"/>
        <v>1.2002999999999999</v>
      </c>
    </row>
    <row r="153" spans="1:20" ht="15" customHeight="1" x14ac:dyDescent="0.25">
      <c r="A153" s="77" t="s">
        <v>20</v>
      </c>
      <c r="B153" s="81" t="s">
        <v>34</v>
      </c>
      <c r="C153" s="78">
        <v>1.5</v>
      </c>
      <c r="D153" s="43">
        <v>0.52449999999999997</v>
      </c>
      <c r="E153" s="39">
        <v>0.54469999999999996</v>
      </c>
      <c r="F153" s="39">
        <f t="shared" si="22"/>
        <v>1.0691999999999999</v>
      </c>
      <c r="G153" s="42">
        <v>0.08</v>
      </c>
      <c r="H153" s="42">
        <v>7.1999999999999995E-2</v>
      </c>
      <c r="I153" s="36">
        <f t="shared" si="23"/>
        <v>0.152</v>
      </c>
      <c r="J153" s="44">
        <v>26.5</v>
      </c>
      <c r="K153" s="44">
        <v>36</v>
      </c>
      <c r="L153" s="47">
        <v>5</v>
      </c>
      <c r="M153" s="61">
        <f>J153/'means for ratios'!$J$35</f>
        <v>1.1622807017543859</v>
      </c>
      <c r="N153" s="58">
        <f>K153/'means for ratios'!$K$35</f>
        <v>1.3688212927756653</v>
      </c>
      <c r="O153" s="53">
        <f>L153/'means for ratios'!$L$35</f>
        <v>0.93023255813953487</v>
      </c>
      <c r="P153" s="70">
        <f t="shared" si="24"/>
        <v>0.96291536625665508</v>
      </c>
      <c r="Q153" s="54">
        <f t="shared" si="25"/>
        <v>1.1111111111111112</v>
      </c>
      <c r="R153" s="65">
        <f t="shared" si="26"/>
        <v>0.44449999999999995</v>
      </c>
      <c r="S153" s="41">
        <f t="shared" si="27"/>
        <v>0.47269999999999995</v>
      </c>
      <c r="T153" s="66">
        <f t="shared" si="28"/>
        <v>0.9171999999999999</v>
      </c>
    </row>
    <row r="154" spans="1:20" ht="15" customHeight="1" x14ac:dyDescent="0.25">
      <c r="A154" s="77" t="s">
        <v>20</v>
      </c>
      <c r="B154" s="81" t="s">
        <v>34</v>
      </c>
      <c r="C154" s="78">
        <v>2.5</v>
      </c>
      <c r="D154" s="43">
        <v>0.61040000000000005</v>
      </c>
      <c r="E154" s="39">
        <v>0.78249999999999997</v>
      </c>
      <c r="F154" s="39">
        <f t="shared" si="22"/>
        <v>1.3929</v>
      </c>
      <c r="G154" s="42">
        <v>9.7900000000000001E-2</v>
      </c>
      <c r="H154" s="42">
        <v>9.7799999999999998E-2</v>
      </c>
      <c r="I154" s="36">
        <f t="shared" si="23"/>
        <v>0.19569999999999999</v>
      </c>
      <c r="J154" s="44">
        <v>26.5</v>
      </c>
      <c r="K154" s="44">
        <v>15</v>
      </c>
      <c r="L154" s="47">
        <v>4</v>
      </c>
      <c r="M154" s="61">
        <f>J154/'means for ratios'!$J$35</f>
        <v>1.1622807017543859</v>
      </c>
      <c r="N154" s="58">
        <f>K154/'means for ratios'!$K$35</f>
        <v>0.57034220532319391</v>
      </c>
      <c r="O154" s="53">
        <f>L154/'means for ratios'!$L$35</f>
        <v>0.7441860465116279</v>
      </c>
      <c r="P154" s="70">
        <f t="shared" si="24"/>
        <v>0.78006389776357832</v>
      </c>
      <c r="Q154" s="54">
        <f t="shared" si="25"/>
        <v>1.0010224948875255</v>
      </c>
      <c r="R154" s="65">
        <f t="shared" si="26"/>
        <v>0.51250000000000007</v>
      </c>
      <c r="S154" s="41">
        <f t="shared" si="27"/>
        <v>0.68469999999999998</v>
      </c>
      <c r="T154" s="66">
        <f t="shared" si="28"/>
        <v>1.1972</v>
      </c>
    </row>
    <row r="155" spans="1:20" ht="15" customHeight="1" x14ac:dyDescent="0.25">
      <c r="A155" s="77" t="s">
        <v>20</v>
      </c>
      <c r="B155" s="81" t="s">
        <v>34</v>
      </c>
      <c r="C155" s="78">
        <v>5</v>
      </c>
      <c r="D155" s="43">
        <v>0.28720000000000001</v>
      </c>
      <c r="E155" s="39">
        <v>0.28299999999999997</v>
      </c>
      <c r="F155" s="39">
        <f t="shared" si="22"/>
        <v>0.57020000000000004</v>
      </c>
      <c r="G155" s="42">
        <v>8.1500000000000003E-2</v>
      </c>
      <c r="H155" s="42">
        <v>3.8399999999999997E-2</v>
      </c>
      <c r="I155" s="36">
        <f t="shared" si="23"/>
        <v>0.11990000000000001</v>
      </c>
      <c r="J155" s="44">
        <v>24</v>
      </c>
      <c r="K155" s="44">
        <v>16.5</v>
      </c>
      <c r="L155" s="47">
        <v>5</v>
      </c>
      <c r="M155" s="61">
        <f>J155/'means for ratios'!$J$35</f>
        <v>1.0526315789473684</v>
      </c>
      <c r="N155" s="58">
        <f>K155/'means for ratios'!$K$35</f>
        <v>0.62737642585551334</v>
      </c>
      <c r="O155" s="53">
        <f>L155/'means for ratios'!$L$35</f>
        <v>0.93023255813953487</v>
      </c>
      <c r="P155" s="70">
        <f t="shared" si="24"/>
        <v>1.0148409893992933</v>
      </c>
      <c r="Q155" s="54">
        <f t="shared" si="25"/>
        <v>2.1223958333333335</v>
      </c>
      <c r="R155" s="65">
        <f t="shared" si="26"/>
        <v>0.20569999999999999</v>
      </c>
      <c r="S155" s="41">
        <f t="shared" si="27"/>
        <v>0.24459999999999998</v>
      </c>
      <c r="T155" s="66">
        <f t="shared" si="28"/>
        <v>0.45029999999999998</v>
      </c>
    </row>
    <row r="156" spans="1:20" ht="15" customHeight="1" x14ac:dyDescent="0.25">
      <c r="A156" s="77" t="s">
        <v>20</v>
      </c>
      <c r="B156" s="81" t="s">
        <v>34</v>
      </c>
      <c r="C156" s="78">
        <v>10</v>
      </c>
      <c r="D156" s="43">
        <v>0.19389999999999999</v>
      </c>
      <c r="E156" s="39">
        <v>0.31040000000000001</v>
      </c>
      <c r="F156" s="39">
        <f t="shared" si="22"/>
        <v>0.50429999999999997</v>
      </c>
      <c r="G156" s="42">
        <v>5.4800000000000001E-2</v>
      </c>
      <c r="H156" s="42">
        <v>3.6600000000000001E-2</v>
      </c>
      <c r="I156" s="36">
        <f t="shared" si="23"/>
        <v>9.1400000000000009E-2</v>
      </c>
      <c r="J156" s="44">
        <v>18</v>
      </c>
      <c r="K156" s="44">
        <v>14</v>
      </c>
      <c r="L156" s="47">
        <v>4</v>
      </c>
      <c r="M156" s="61">
        <f>J156/'means for ratios'!$J$35</f>
        <v>0.78947368421052633</v>
      </c>
      <c r="N156" s="58">
        <f>K156/'means for ratios'!$K$35</f>
        <v>0.53231939163498099</v>
      </c>
      <c r="O156" s="53">
        <f>L156/'means for ratios'!$L$35</f>
        <v>0.7441860465116279</v>
      </c>
      <c r="P156" s="70">
        <f t="shared" si="24"/>
        <v>0.62467783505154639</v>
      </c>
      <c r="Q156" s="54">
        <f t="shared" si="25"/>
        <v>1.4972677595628416</v>
      </c>
      <c r="R156" s="65">
        <f t="shared" si="26"/>
        <v>0.1391</v>
      </c>
      <c r="S156" s="41">
        <f t="shared" si="27"/>
        <v>0.27379999999999999</v>
      </c>
      <c r="T156" s="66">
        <f t="shared" si="28"/>
        <v>0.41289999999999999</v>
      </c>
    </row>
    <row r="157" spans="1:20" ht="15" customHeight="1" x14ac:dyDescent="0.25">
      <c r="A157" s="77" t="s">
        <v>20</v>
      </c>
      <c r="B157" s="81" t="s">
        <v>34</v>
      </c>
      <c r="C157" s="78">
        <v>15</v>
      </c>
      <c r="D157" s="43">
        <v>0.123</v>
      </c>
      <c r="E157" s="39">
        <v>9.6600000000000005E-2</v>
      </c>
      <c r="F157" s="39">
        <f t="shared" si="22"/>
        <v>0.21960000000000002</v>
      </c>
      <c r="G157" s="42">
        <v>3.8699999999999998E-2</v>
      </c>
      <c r="H157" s="42">
        <v>1.9400000000000001E-2</v>
      </c>
      <c r="I157" s="36">
        <f t="shared" si="23"/>
        <v>5.8099999999999999E-2</v>
      </c>
      <c r="J157" s="44">
        <v>15.5</v>
      </c>
      <c r="K157" s="44">
        <v>11</v>
      </c>
      <c r="L157" s="47">
        <v>3</v>
      </c>
      <c r="M157" s="61">
        <f>J157/'means for ratios'!$J$35</f>
        <v>0.67982456140350878</v>
      </c>
      <c r="N157" s="58">
        <f>K157/'means for ratios'!$K$35</f>
        <v>0.41825095057034217</v>
      </c>
      <c r="O157" s="53">
        <f>L157/'means for ratios'!$L$35</f>
        <v>0.55813953488372092</v>
      </c>
      <c r="P157" s="70">
        <f t="shared" si="24"/>
        <v>1.2732919254658384</v>
      </c>
      <c r="Q157" s="54">
        <f t="shared" si="25"/>
        <v>1.9948453608247421</v>
      </c>
      <c r="R157" s="65">
        <f t="shared" si="26"/>
        <v>8.43E-2</v>
      </c>
      <c r="S157" s="41">
        <f t="shared" si="27"/>
        <v>7.7200000000000005E-2</v>
      </c>
      <c r="T157" s="66">
        <f t="shared" si="28"/>
        <v>0.1615</v>
      </c>
    </row>
    <row r="158" spans="1:20" ht="15" customHeight="1" x14ac:dyDescent="0.25">
      <c r="A158" s="77" t="s">
        <v>20</v>
      </c>
      <c r="B158" s="81" t="s">
        <v>35</v>
      </c>
      <c r="C158" s="78">
        <v>0</v>
      </c>
      <c r="D158" s="43">
        <v>0.88500000000000001</v>
      </c>
      <c r="E158" s="39">
        <v>1.355</v>
      </c>
      <c r="F158" s="39">
        <f t="shared" si="22"/>
        <v>2.2400000000000002</v>
      </c>
      <c r="G158" s="42">
        <v>0.15529999999999999</v>
      </c>
      <c r="H158" s="42">
        <v>0.1071</v>
      </c>
      <c r="I158" s="36">
        <f t="shared" si="23"/>
        <v>0.26239999999999997</v>
      </c>
      <c r="J158" s="44">
        <v>20.7</v>
      </c>
      <c r="K158" s="44">
        <v>29.5</v>
      </c>
      <c r="L158" s="47">
        <v>6</v>
      </c>
      <c r="M158" s="61">
        <f>J158/'means for ratios'!$J$35</f>
        <v>0.9078947368421052</v>
      </c>
      <c r="N158" s="58">
        <f>K158/'means for ratios'!$K$35</f>
        <v>1.1216730038022813</v>
      </c>
      <c r="O158" s="53">
        <f>L158/'means for ratios'!$L$35</f>
        <v>1.1162790697674418</v>
      </c>
      <c r="P158" s="70">
        <f t="shared" si="24"/>
        <v>0.65313653136531369</v>
      </c>
      <c r="Q158" s="54">
        <f t="shared" si="25"/>
        <v>1.4500466853408029</v>
      </c>
      <c r="R158" s="65">
        <f t="shared" si="26"/>
        <v>0.72970000000000002</v>
      </c>
      <c r="S158" s="41">
        <f t="shared" si="27"/>
        <v>1.2479</v>
      </c>
      <c r="T158" s="66">
        <f t="shared" si="28"/>
        <v>1.9776</v>
      </c>
    </row>
    <row r="159" spans="1:20" ht="15" customHeight="1" x14ac:dyDescent="0.25">
      <c r="A159" s="77" t="s">
        <v>20</v>
      </c>
      <c r="B159" s="81" t="s">
        <v>35</v>
      </c>
      <c r="C159" s="78">
        <v>1.5</v>
      </c>
      <c r="D159" s="43">
        <v>0.47399999999999998</v>
      </c>
      <c r="E159" s="39">
        <v>0.61899999999999999</v>
      </c>
      <c r="F159" s="39">
        <f t="shared" si="22"/>
        <v>1.093</v>
      </c>
      <c r="G159" s="42">
        <v>0.10979999999999999</v>
      </c>
      <c r="H159" s="42">
        <v>0.106</v>
      </c>
      <c r="I159" s="36">
        <f t="shared" si="23"/>
        <v>0.21579999999999999</v>
      </c>
      <c r="J159" s="44">
        <v>23.3</v>
      </c>
      <c r="K159" s="44">
        <v>17.2</v>
      </c>
      <c r="L159" s="47">
        <v>6</v>
      </c>
      <c r="M159" s="61">
        <f>J159/'means for ratios'!$J$35</f>
        <v>1.0219298245614035</v>
      </c>
      <c r="N159" s="58">
        <f>K159/'means for ratios'!$K$35</f>
        <v>0.65399239543726229</v>
      </c>
      <c r="O159" s="53">
        <f>L159/'means for ratios'!$L$35</f>
        <v>1.1162790697674418</v>
      </c>
      <c r="P159" s="70">
        <f t="shared" si="24"/>
        <v>0.76575121163166393</v>
      </c>
      <c r="Q159" s="54">
        <f t="shared" si="25"/>
        <v>1.0358490566037735</v>
      </c>
      <c r="R159" s="65">
        <f t="shared" si="26"/>
        <v>0.36419999999999997</v>
      </c>
      <c r="S159" s="41">
        <f t="shared" si="27"/>
        <v>0.51300000000000001</v>
      </c>
      <c r="T159" s="66">
        <f t="shared" si="28"/>
        <v>0.87719999999999998</v>
      </c>
    </row>
    <row r="160" spans="1:20" ht="15" customHeight="1" x14ac:dyDescent="0.25">
      <c r="A160" s="77" t="s">
        <v>20</v>
      </c>
      <c r="B160" s="81" t="s">
        <v>35</v>
      </c>
      <c r="C160" s="78">
        <v>2.5</v>
      </c>
      <c r="D160" s="43">
        <v>0.48</v>
      </c>
      <c r="E160" s="39">
        <v>0.59</v>
      </c>
      <c r="F160" s="39">
        <f t="shared" si="22"/>
        <v>1.0699999999999998</v>
      </c>
      <c r="G160" s="42">
        <v>0.10340000000000001</v>
      </c>
      <c r="H160" s="42">
        <v>5.57E-2</v>
      </c>
      <c r="I160" s="36">
        <f t="shared" si="23"/>
        <v>0.15910000000000002</v>
      </c>
      <c r="J160" s="44">
        <v>19.8</v>
      </c>
      <c r="K160" s="44">
        <v>22.2</v>
      </c>
      <c r="L160" s="47">
        <v>4</v>
      </c>
      <c r="M160" s="61">
        <f>J160/'means for ratios'!$J$35</f>
        <v>0.86842105263157898</v>
      </c>
      <c r="N160" s="58">
        <f>K160/'means for ratios'!$K$35</f>
        <v>0.844106463878327</v>
      </c>
      <c r="O160" s="53">
        <f>L160/'means for ratios'!$L$35</f>
        <v>0.7441860465116279</v>
      </c>
      <c r="P160" s="70">
        <f t="shared" si="24"/>
        <v>0.81355932203389836</v>
      </c>
      <c r="Q160" s="54">
        <f t="shared" si="25"/>
        <v>1.8563734290843807</v>
      </c>
      <c r="R160" s="65">
        <f t="shared" si="26"/>
        <v>0.37659999999999999</v>
      </c>
      <c r="S160" s="41">
        <f t="shared" si="27"/>
        <v>0.5343</v>
      </c>
      <c r="T160" s="66">
        <f t="shared" si="28"/>
        <v>0.91090000000000004</v>
      </c>
    </row>
    <row r="161" spans="1:20" ht="15" customHeight="1" x14ac:dyDescent="0.25">
      <c r="A161" s="77" t="s">
        <v>20</v>
      </c>
      <c r="B161" s="81" t="s">
        <v>35</v>
      </c>
      <c r="C161" s="78">
        <v>5</v>
      </c>
      <c r="D161" s="43">
        <v>0.32100000000000001</v>
      </c>
      <c r="E161" s="39">
        <v>0.36799999999999999</v>
      </c>
      <c r="F161" s="39">
        <f t="shared" si="22"/>
        <v>0.68900000000000006</v>
      </c>
      <c r="G161" s="42">
        <v>7.0599999999999996E-2</v>
      </c>
      <c r="H161" s="42">
        <v>4.07E-2</v>
      </c>
      <c r="I161" s="36">
        <f t="shared" si="23"/>
        <v>0.1113</v>
      </c>
      <c r="J161" s="44">
        <v>22</v>
      </c>
      <c r="K161" s="44">
        <v>24.2</v>
      </c>
      <c r="L161" s="47">
        <v>6</v>
      </c>
      <c r="M161" s="61">
        <f>J161/'means for ratios'!$J$35</f>
        <v>0.96491228070175439</v>
      </c>
      <c r="N161" s="58">
        <f>K161/'means for ratios'!$K$35</f>
        <v>0.92015209125475284</v>
      </c>
      <c r="O161" s="53">
        <f>L161/'means for ratios'!$L$35</f>
        <v>1.1162790697674418</v>
      </c>
      <c r="P161" s="70">
        <f t="shared" si="24"/>
        <v>0.87228260869565222</v>
      </c>
      <c r="Q161" s="54">
        <f t="shared" si="25"/>
        <v>1.7346437346437344</v>
      </c>
      <c r="R161" s="65">
        <f t="shared" si="26"/>
        <v>0.25040000000000001</v>
      </c>
      <c r="S161" s="41">
        <f t="shared" si="27"/>
        <v>0.32729999999999998</v>
      </c>
      <c r="T161" s="66">
        <f t="shared" si="28"/>
        <v>0.57769999999999999</v>
      </c>
    </row>
    <row r="162" spans="1:20" ht="15" customHeight="1" x14ac:dyDescent="0.25">
      <c r="A162" s="77" t="s">
        <v>20</v>
      </c>
      <c r="B162" s="81" t="s">
        <v>35</v>
      </c>
      <c r="C162" s="78">
        <v>10</v>
      </c>
      <c r="D162" s="43">
        <v>0.224</v>
      </c>
      <c r="E162" s="39">
        <v>0.17799999999999999</v>
      </c>
      <c r="F162" s="39">
        <f t="shared" ref="F162:F193" si="29">SUM(D162:E162)</f>
        <v>0.40200000000000002</v>
      </c>
      <c r="G162" s="42">
        <v>5.4600000000000003E-2</v>
      </c>
      <c r="H162" s="42">
        <v>2.01E-2</v>
      </c>
      <c r="I162" s="36">
        <f t="shared" ref="I162:I193" si="30">SUM(G162:H162)</f>
        <v>7.4700000000000003E-2</v>
      </c>
      <c r="J162" s="44">
        <v>16.5</v>
      </c>
      <c r="K162" s="44">
        <v>12.5</v>
      </c>
      <c r="L162" s="47">
        <v>5</v>
      </c>
      <c r="M162" s="61">
        <f>J162/'means for ratios'!$J$35</f>
        <v>0.72368421052631582</v>
      </c>
      <c r="N162" s="58">
        <f>K162/'means for ratios'!$K$35</f>
        <v>0.47528517110266161</v>
      </c>
      <c r="O162" s="53">
        <f>L162/'means for ratios'!$L$35</f>
        <v>0.93023255813953487</v>
      </c>
      <c r="P162" s="70">
        <f t="shared" si="24"/>
        <v>1.258426966292135</v>
      </c>
      <c r="Q162" s="54">
        <f t="shared" si="25"/>
        <v>2.7164179104477615</v>
      </c>
      <c r="R162" s="65">
        <f t="shared" si="26"/>
        <v>0.1694</v>
      </c>
      <c r="S162" s="41">
        <f t="shared" si="27"/>
        <v>0.15789999999999998</v>
      </c>
      <c r="T162" s="66">
        <f t="shared" si="28"/>
        <v>0.32729999999999998</v>
      </c>
    </row>
    <row r="163" spans="1:20" ht="15" customHeight="1" x14ac:dyDescent="0.25">
      <c r="A163" s="77" t="s">
        <v>20</v>
      </c>
      <c r="B163" s="81" t="s">
        <v>35</v>
      </c>
      <c r="C163" s="78">
        <v>15</v>
      </c>
      <c r="D163" s="43">
        <v>0.12</v>
      </c>
      <c r="E163" s="39">
        <v>0.11</v>
      </c>
      <c r="F163" s="39">
        <f t="shared" si="29"/>
        <v>0.22999999999999998</v>
      </c>
      <c r="G163" s="42">
        <v>3.3000000000000002E-2</v>
      </c>
      <c r="H163" s="42">
        <v>1.89E-2</v>
      </c>
      <c r="I163" s="36">
        <f t="shared" si="30"/>
        <v>5.1900000000000002E-2</v>
      </c>
      <c r="J163" s="44">
        <v>15.2</v>
      </c>
      <c r="K163" s="44">
        <v>11.2</v>
      </c>
      <c r="L163" s="47">
        <v>3</v>
      </c>
      <c r="M163" s="61">
        <f>J163/'means for ratios'!$J$35</f>
        <v>0.66666666666666663</v>
      </c>
      <c r="N163" s="58">
        <f>K163/'means for ratios'!$K$35</f>
        <v>0.42585551330798477</v>
      </c>
      <c r="O163" s="53">
        <f>L163/'means for ratios'!$L$35</f>
        <v>0.55813953488372092</v>
      </c>
      <c r="P163" s="70">
        <f t="shared" si="24"/>
        <v>1.0909090909090908</v>
      </c>
      <c r="Q163" s="54">
        <f t="shared" si="25"/>
        <v>1.746031746031746</v>
      </c>
      <c r="R163" s="65">
        <f t="shared" si="26"/>
        <v>8.6999999999999994E-2</v>
      </c>
      <c r="S163" s="41">
        <f t="shared" si="27"/>
        <v>9.11E-2</v>
      </c>
      <c r="T163" s="66">
        <f t="shared" si="28"/>
        <v>0.17809999999999998</v>
      </c>
    </row>
    <row r="164" spans="1:20" ht="15" customHeight="1" x14ac:dyDescent="0.25">
      <c r="A164" s="79" t="s">
        <v>20</v>
      </c>
      <c r="B164" s="81" t="s">
        <v>36</v>
      </c>
      <c r="C164" s="78">
        <v>0</v>
      </c>
      <c r="D164" s="5">
        <v>0.67</v>
      </c>
      <c r="E164" s="6">
        <v>0.94</v>
      </c>
      <c r="F164" s="39">
        <f t="shared" si="29"/>
        <v>1.6099999999999999</v>
      </c>
      <c r="G164" s="42">
        <v>0.13500000000000001</v>
      </c>
      <c r="H164" s="3">
        <v>9.2299999999999993E-2</v>
      </c>
      <c r="I164" s="36">
        <f t="shared" si="30"/>
        <v>0.2273</v>
      </c>
      <c r="J164" s="44">
        <v>26.9</v>
      </c>
      <c r="K164" s="44">
        <v>50.5</v>
      </c>
      <c r="L164" s="47">
        <v>5</v>
      </c>
      <c r="M164" s="61">
        <f>J164/'means for ratios'!$J$35</f>
        <v>1.1798245614035088</v>
      </c>
      <c r="N164" s="58">
        <f>K164/'means for ratios'!$K$35</f>
        <v>1.9201520912547527</v>
      </c>
      <c r="O164" s="53">
        <f>L164/'means for ratios'!$L$35</f>
        <v>0.93023255813953487</v>
      </c>
      <c r="P164" s="70">
        <f t="shared" si="24"/>
        <v>0.7127659574468086</v>
      </c>
      <c r="Q164" s="54">
        <f t="shared" si="25"/>
        <v>1.4626218851570967</v>
      </c>
      <c r="R164" s="65">
        <f t="shared" si="26"/>
        <v>0.53500000000000003</v>
      </c>
      <c r="S164" s="41">
        <f t="shared" si="27"/>
        <v>0.8476999999999999</v>
      </c>
      <c r="T164" s="66">
        <f t="shared" si="28"/>
        <v>1.3826999999999998</v>
      </c>
    </row>
    <row r="165" spans="1:20" ht="15" customHeight="1" x14ac:dyDescent="0.25">
      <c r="A165" s="79" t="s">
        <v>20</v>
      </c>
      <c r="B165" s="81" t="s">
        <v>36</v>
      </c>
      <c r="C165" s="78">
        <v>1.5</v>
      </c>
      <c r="D165" s="5">
        <v>0.4</v>
      </c>
      <c r="E165" s="6">
        <v>0.55000000000000004</v>
      </c>
      <c r="F165" s="39">
        <f t="shared" si="29"/>
        <v>0.95000000000000007</v>
      </c>
      <c r="G165" s="42">
        <v>7.6399999999999996E-2</v>
      </c>
      <c r="H165" s="3">
        <v>4.9599999999999998E-2</v>
      </c>
      <c r="I165" s="36">
        <f t="shared" si="30"/>
        <v>0.126</v>
      </c>
      <c r="J165" s="44">
        <v>24.5</v>
      </c>
      <c r="K165" s="44">
        <v>23.2</v>
      </c>
      <c r="L165" s="47">
        <v>5</v>
      </c>
      <c r="M165" s="61">
        <f>J165/'means for ratios'!$J$35</f>
        <v>1.0745614035087718</v>
      </c>
      <c r="N165" s="58">
        <f>K165/'means for ratios'!$K$35</f>
        <v>0.88212927756653992</v>
      </c>
      <c r="O165" s="53">
        <f>L165/'means for ratios'!$L$35</f>
        <v>0.93023255813953487</v>
      </c>
      <c r="P165" s="70">
        <f t="shared" si="24"/>
        <v>0.72727272727272729</v>
      </c>
      <c r="Q165" s="54">
        <f t="shared" si="25"/>
        <v>1.5403225806451613</v>
      </c>
      <c r="R165" s="65">
        <f t="shared" si="26"/>
        <v>0.3236</v>
      </c>
      <c r="S165" s="41">
        <f t="shared" si="27"/>
        <v>0.50040000000000007</v>
      </c>
      <c r="T165" s="66">
        <f t="shared" si="28"/>
        <v>0.82400000000000007</v>
      </c>
    </row>
    <row r="166" spans="1:20" ht="15" customHeight="1" x14ac:dyDescent="0.25">
      <c r="A166" s="79" t="s">
        <v>20</v>
      </c>
      <c r="B166" s="81" t="s">
        <v>36</v>
      </c>
      <c r="C166" s="78">
        <v>2.5</v>
      </c>
      <c r="D166" s="5">
        <v>0.56999999999999995</v>
      </c>
      <c r="E166" s="6">
        <v>0.96</v>
      </c>
      <c r="F166" s="39">
        <f t="shared" si="29"/>
        <v>1.5299999999999998</v>
      </c>
      <c r="G166" s="42">
        <v>0.1135</v>
      </c>
      <c r="H166" s="3">
        <v>6.7299999999999999E-2</v>
      </c>
      <c r="I166" s="36">
        <f t="shared" si="30"/>
        <v>0.18080000000000002</v>
      </c>
      <c r="J166" s="44">
        <v>23.6</v>
      </c>
      <c r="K166" s="44">
        <v>44.6</v>
      </c>
      <c r="L166" s="47">
        <v>5</v>
      </c>
      <c r="M166" s="61">
        <f>J166/'means for ratios'!$J$35</f>
        <v>1.0350877192982457</v>
      </c>
      <c r="N166" s="58">
        <f>K166/'means for ratios'!$K$35</f>
        <v>1.6958174904942966</v>
      </c>
      <c r="O166" s="53">
        <f>L166/'means for ratios'!$L$35</f>
        <v>0.93023255813953487</v>
      </c>
      <c r="P166" s="70">
        <f t="shared" si="24"/>
        <v>0.59375</v>
      </c>
      <c r="Q166" s="54">
        <f t="shared" si="25"/>
        <v>1.6864784546805349</v>
      </c>
      <c r="R166" s="65">
        <f t="shared" si="26"/>
        <v>0.45649999999999996</v>
      </c>
      <c r="S166" s="41">
        <f t="shared" si="27"/>
        <v>0.89269999999999994</v>
      </c>
      <c r="T166" s="66">
        <f t="shared" si="28"/>
        <v>1.3492</v>
      </c>
    </row>
    <row r="167" spans="1:20" ht="15" customHeight="1" x14ac:dyDescent="0.25">
      <c r="A167" s="79" t="s">
        <v>20</v>
      </c>
      <c r="B167" s="81" t="s">
        <v>36</v>
      </c>
      <c r="C167" s="78">
        <v>5</v>
      </c>
      <c r="D167" s="5">
        <v>0.47</v>
      </c>
      <c r="E167" s="6">
        <v>0.57999999999999996</v>
      </c>
      <c r="F167" s="39">
        <f t="shared" si="29"/>
        <v>1.0499999999999998</v>
      </c>
      <c r="G167" s="42">
        <v>9.5100000000000004E-2</v>
      </c>
      <c r="H167" s="3">
        <v>3.2199999999999999E-2</v>
      </c>
      <c r="I167" s="36">
        <f t="shared" si="30"/>
        <v>0.1273</v>
      </c>
      <c r="J167" s="44">
        <v>23.5</v>
      </c>
      <c r="K167" s="44">
        <v>19</v>
      </c>
      <c r="L167" s="47">
        <v>6</v>
      </c>
      <c r="M167" s="61">
        <f>J167/'means for ratios'!$J$35</f>
        <v>1.0307017543859649</v>
      </c>
      <c r="N167" s="58">
        <f>K167/'means for ratios'!$K$35</f>
        <v>0.72243346007604559</v>
      </c>
      <c r="O167" s="53">
        <f>L167/'means for ratios'!$L$35</f>
        <v>1.1162790697674418</v>
      </c>
      <c r="P167" s="70">
        <f t="shared" si="24"/>
        <v>0.81034482758620696</v>
      </c>
      <c r="Q167" s="54">
        <f t="shared" si="25"/>
        <v>2.9534161490683233</v>
      </c>
      <c r="R167" s="65">
        <f t="shared" si="26"/>
        <v>0.37489999999999996</v>
      </c>
      <c r="S167" s="41">
        <f t="shared" si="27"/>
        <v>0.54779999999999995</v>
      </c>
      <c r="T167" s="66">
        <f t="shared" si="28"/>
        <v>0.92269999999999985</v>
      </c>
    </row>
    <row r="168" spans="1:20" ht="15" customHeight="1" x14ac:dyDescent="0.25">
      <c r="A168" s="79" t="s">
        <v>20</v>
      </c>
      <c r="B168" s="81" t="s">
        <v>36</v>
      </c>
      <c r="C168" s="78">
        <v>10</v>
      </c>
      <c r="D168" s="5">
        <v>0.23</v>
      </c>
      <c r="E168" s="6">
        <v>0.42</v>
      </c>
      <c r="F168" s="39">
        <f t="shared" si="29"/>
        <v>0.65</v>
      </c>
      <c r="G168" s="42">
        <v>5.8999999999999997E-2</v>
      </c>
      <c r="H168" s="3">
        <v>2.7900000000000001E-2</v>
      </c>
      <c r="I168" s="36">
        <f t="shared" si="30"/>
        <v>8.6900000000000005E-2</v>
      </c>
      <c r="J168" s="44">
        <v>20</v>
      </c>
      <c r="K168" s="44">
        <v>20</v>
      </c>
      <c r="L168" s="47">
        <v>5</v>
      </c>
      <c r="M168" s="61">
        <f>J168/'means for ratios'!$J$35</f>
        <v>0.8771929824561403</v>
      </c>
      <c r="N168" s="58">
        <f>K168/'means for ratios'!$K$35</f>
        <v>0.76045627376425851</v>
      </c>
      <c r="O168" s="53">
        <f>L168/'means for ratios'!$L$35</f>
        <v>0.93023255813953487</v>
      </c>
      <c r="P168" s="70">
        <f t="shared" si="24"/>
        <v>0.54761904761904767</v>
      </c>
      <c r="Q168" s="54">
        <f t="shared" si="25"/>
        <v>2.1146953405017919</v>
      </c>
      <c r="R168" s="65">
        <f t="shared" si="26"/>
        <v>0.17100000000000001</v>
      </c>
      <c r="S168" s="41">
        <f t="shared" si="27"/>
        <v>0.3921</v>
      </c>
      <c r="T168" s="66">
        <f t="shared" si="28"/>
        <v>0.56310000000000004</v>
      </c>
    </row>
    <row r="169" spans="1:20" ht="15" customHeight="1" x14ac:dyDescent="0.25">
      <c r="A169" s="79" t="s">
        <v>20</v>
      </c>
      <c r="B169" s="81" t="s">
        <v>36</v>
      </c>
      <c r="C169" s="78">
        <v>15</v>
      </c>
      <c r="D169" s="5">
        <v>0.2</v>
      </c>
      <c r="E169" s="6">
        <v>0.3</v>
      </c>
      <c r="F169" s="39">
        <f t="shared" si="29"/>
        <v>0.5</v>
      </c>
      <c r="G169" s="42">
        <v>4.9799999999999997E-2</v>
      </c>
      <c r="H169" s="3">
        <v>2.4400000000000002E-2</v>
      </c>
      <c r="I169" s="36">
        <f t="shared" si="30"/>
        <v>7.4200000000000002E-2</v>
      </c>
      <c r="J169" s="44">
        <v>16</v>
      </c>
      <c r="K169" s="44">
        <v>8</v>
      </c>
      <c r="L169" s="47">
        <v>5</v>
      </c>
      <c r="M169" s="61">
        <f>J169/'means for ratios'!$J$35</f>
        <v>0.70175438596491224</v>
      </c>
      <c r="N169" s="58">
        <f>K169/'means for ratios'!$K$35</f>
        <v>0.30418250950570341</v>
      </c>
      <c r="O169" s="53">
        <f>L169/'means for ratios'!$L$35</f>
        <v>0.93023255813953487</v>
      </c>
      <c r="P169" s="70">
        <f t="shared" si="24"/>
        <v>0.66666666666666674</v>
      </c>
      <c r="Q169" s="54">
        <f t="shared" si="25"/>
        <v>2.040983606557377</v>
      </c>
      <c r="R169" s="65">
        <f t="shared" si="26"/>
        <v>0.1502</v>
      </c>
      <c r="S169" s="41">
        <f t="shared" si="27"/>
        <v>0.27560000000000001</v>
      </c>
      <c r="T169" s="66">
        <f t="shared" si="28"/>
        <v>0.42580000000000001</v>
      </c>
    </row>
    <row r="170" spans="1:20" ht="15" customHeight="1" x14ac:dyDescent="0.25">
      <c r="A170" s="79" t="s">
        <v>20</v>
      </c>
      <c r="B170" s="81" t="s">
        <v>37</v>
      </c>
      <c r="C170" s="78">
        <v>0</v>
      </c>
      <c r="D170" s="5">
        <v>0.3493</v>
      </c>
      <c r="E170" s="6">
        <v>0.5524</v>
      </c>
      <c r="F170" s="39">
        <f t="shared" si="29"/>
        <v>0.90169999999999995</v>
      </c>
      <c r="G170" s="3">
        <v>8.3299999999999999E-2</v>
      </c>
      <c r="H170" s="3">
        <v>0.10929999999999999</v>
      </c>
      <c r="I170" s="36">
        <f t="shared" si="30"/>
        <v>0.19259999999999999</v>
      </c>
      <c r="J170" s="44">
        <v>19.100000000000001</v>
      </c>
      <c r="K170" s="44">
        <v>15.5</v>
      </c>
      <c r="L170" s="47">
        <v>5</v>
      </c>
      <c r="M170" s="61">
        <f>J170/'means for ratios'!$J$35</f>
        <v>0.83771929824561409</v>
      </c>
      <c r="N170" s="58">
        <f>K170/'means for ratios'!$K$35</f>
        <v>0.58935361216730031</v>
      </c>
      <c r="O170" s="53">
        <f>L170/'means for ratios'!$L$35</f>
        <v>0.93023255813953487</v>
      </c>
      <c r="P170" s="70">
        <f t="shared" si="24"/>
        <v>0.63233164373642292</v>
      </c>
      <c r="Q170" s="54">
        <f t="shared" si="25"/>
        <v>0.76212259835315643</v>
      </c>
      <c r="R170" s="65">
        <f t="shared" si="26"/>
        <v>0.26600000000000001</v>
      </c>
      <c r="S170" s="41">
        <f t="shared" si="27"/>
        <v>0.44309999999999999</v>
      </c>
      <c r="T170" s="66">
        <f t="shared" si="28"/>
        <v>0.70910000000000006</v>
      </c>
    </row>
    <row r="171" spans="1:20" ht="15" customHeight="1" x14ac:dyDescent="0.25">
      <c r="A171" s="79" t="s">
        <v>20</v>
      </c>
      <c r="B171" s="81" t="s">
        <v>37</v>
      </c>
      <c r="C171" s="78">
        <v>1.5</v>
      </c>
      <c r="D171" s="5">
        <v>0.44040000000000001</v>
      </c>
      <c r="E171" s="6">
        <v>0.84019999999999995</v>
      </c>
      <c r="F171" s="39">
        <f t="shared" si="29"/>
        <v>1.2806</v>
      </c>
      <c r="G171" s="3">
        <v>9.9599999999999994E-2</v>
      </c>
      <c r="H171" s="3">
        <v>0.14710000000000001</v>
      </c>
      <c r="I171" s="36">
        <f t="shared" si="30"/>
        <v>0.2467</v>
      </c>
      <c r="J171" s="44">
        <v>22.8</v>
      </c>
      <c r="K171" s="44">
        <v>23.4</v>
      </c>
      <c r="L171" s="47">
        <v>5</v>
      </c>
      <c r="M171" s="61">
        <f>J171/'means for ratios'!$J$35</f>
        <v>1</v>
      </c>
      <c r="N171" s="58">
        <f>K171/'means for ratios'!$K$35</f>
        <v>0.88973384030418246</v>
      </c>
      <c r="O171" s="53">
        <f>L171/'means for ratios'!$L$35</f>
        <v>0.93023255813953487</v>
      </c>
      <c r="P171" s="70">
        <f t="shared" si="24"/>
        <v>0.52416091406807908</v>
      </c>
      <c r="Q171" s="54">
        <f t="shared" si="25"/>
        <v>0.67709041468388842</v>
      </c>
      <c r="R171" s="65">
        <f t="shared" si="26"/>
        <v>0.34079999999999999</v>
      </c>
      <c r="S171" s="41">
        <f t="shared" si="27"/>
        <v>0.69309999999999994</v>
      </c>
      <c r="T171" s="66">
        <f t="shared" si="28"/>
        <v>1.0339</v>
      </c>
    </row>
    <row r="172" spans="1:20" ht="15" customHeight="1" x14ac:dyDescent="0.25">
      <c r="A172" s="79" t="s">
        <v>20</v>
      </c>
      <c r="B172" s="81" t="s">
        <v>37</v>
      </c>
      <c r="C172" s="78">
        <v>2.5</v>
      </c>
      <c r="D172" s="5">
        <v>0.30559999999999998</v>
      </c>
      <c r="E172" s="6">
        <v>0.40589999999999998</v>
      </c>
      <c r="F172" s="39">
        <f t="shared" si="29"/>
        <v>0.71150000000000002</v>
      </c>
      <c r="G172" s="3">
        <v>7.51E-2</v>
      </c>
      <c r="H172" s="3">
        <v>6.9099999999999995E-2</v>
      </c>
      <c r="I172" s="36">
        <f t="shared" si="30"/>
        <v>0.14419999999999999</v>
      </c>
      <c r="J172" s="44">
        <v>20</v>
      </c>
      <c r="K172" s="44">
        <v>24.4</v>
      </c>
      <c r="L172" s="47">
        <v>5</v>
      </c>
      <c r="M172" s="61">
        <f>J172/'means for ratios'!$J$35</f>
        <v>0.8771929824561403</v>
      </c>
      <c r="N172" s="58">
        <f>K172/'means for ratios'!$K$35</f>
        <v>0.92775665399239537</v>
      </c>
      <c r="O172" s="53">
        <f>L172/'means for ratios'!$L$35</f>
        <v>0.93023255813953487</v>
      </c>
      <c r="P172" s="70">
        <f t="shared" si="24"/>
        <v>0.75289480167528944</v>
      </c>
      <c r="Q172" s="54">
        <f t="shared" si="25"/>
        <v>1.0868306801736614</v>
      </c>
      <c r="R172" s="65">
        <f t="shared" si="26"/>
        <v>0.23049999999999998</v>
      </c>
      <c r="S172" s="41">
        <f t="shared" si="27"/>
        <v>0.33679999999999999</v>
      </c>
      <c r="T172" s="66">
        <f t="shared" si="28"/>
        <v>0.56729999999999992</v>
      </c>
    </row>
    <row r="173" spans="1:20" ht="15" customHeight="1" x14ac:dyDescent="0.25">
      <c r="A173" s="79" t="s">
        <v>20</v>
      </c>
      <c r="B173" s="81" t="s">
        <v>37</v>
      </c>
      <c r="C173" s="78">
        <v>5</v>
      </c>
      <c r="D173" s="5">
        <v>0.24399999999999999</v>
      </c>
      <c r="E173" s="6">
        <v>0.247</v>
      </c>
      <c r="F173" s="39">
        <f t="shared" si="29"/>
        <v>0.49099999999999999</v>
      </c>
      <c r="G173" s="3">
        <v>4.8099999999999997E-2</v>
      </c>
      <c r="H173" s="3">
        <v>3.5000000000000003E-2</v>
      </c>
      <c r="I173" s="36">
        <f t="shared" si="30"/>
        <v>8.3100000000000007E-2</v>
      </c>
      <c r="J173" s="44">
        <v>17.2</v>
      </c>
      <c r="K173" s="44">
        <v>15.1</v>
      </c>
      <c r="L173" s="47">
        <v>5</v>
      </c>
      <c r="M173" s="61">
        <f>J173/'means for ratios'!$J$35</f>
        <v>0.7543859649122806</v>
      </c>
      <c r="N173" s="58">
        <f>K173/'means for ratios'!$K$35</f>
        <v>0.57414448669201523</v>
      </c>
      <c r="O173" s="53">
        <f>L173/'means for ratios'!$L$35</f>
        <v>0.93023255813953487</v>
      </c>
      <c r="P173" s="70">
        <f t="shared" si="24"/>
        <v>0.98785425101214575</v>
      </c>
      <c r="Q173" s="54">
        <f t="shared" si="25"/>
        <v>1.3742857142857141</v>
      </c>
      <c r="R173" s="65">
        <f t="shared" si="26"/>
        <v>0.19589999999999999</v>
      </c>
      <c r="S173" s="41">
        <f t="shared" si="27"/>
        <v>0.21199999999999999</v>
      </c>
      <c r="T173" s="66">
        <f t="shared" si="28"/>
        <v>0.40789999999999998</v>
      </c>
    </row>
    <row r="174" spans="1:20" ht="15" customHeight="1" x14ac:dyDescent="0.25">
      <c r="A174" s="79" t="s">
        <v>20</v>
      </c>
      <c r="B174" s="81" t="s">
        <v>37</v>
      </c>
      <c r="C174" s="78">
        <v>10</v>
      </c>
      <c r="D174" s="5">
        <v>6.4299999999999996E-2</v>
      </c>
      <c r="E174" s="6">
        <v>0.1235</v>
      </c>
      <c r="F174" s="39">
        <f t="shared" si="29"/>
        <v>0.18779999999999999</v>
      </c>
      <c r="G174" s="3">
        <v>1.7299999999999999E-2</v>
      </c>
      <c r="H174" s="3">
        <v>2.6100000000000002E-2</v>
      </c>
      <c r="I174" s="36">
        <f t="shared" si="30"/>
        <v>4.3400000000000001E-2</v>
      </c>
      <c r="J174" s="44">
        <v>11.2</v>
      </c>
      <c r="K174" s="44">
        <v>9</v>
      </c>
      <c r="L174" s="47">
        <v>2</v>
      </c>
      <c r="M174" s="61">
        <f>J174/'means for ratios'!$J$35</f>
        <v>0.49122807017543857</v>
      </c>
      <c r="N174" s="58">
        <f>K174/'means for ratios'!$K$35</f>
        <v>0.34220532319391633</v>
      </c>
      <c r="O174" s="53">
        <f>L174/'means for ratios'!$L$35</f>
        <v>0.37209302325581395</v>
      </c>
      <c r="P174" s="70">
        <f t="shared" si="24"/>
        <v>0.52064777327935219</v>
      </c>
      <c r="Q174" s="54">
        <f t="shared" si="25"/>
        <v>0.66283524904214552</v>
      </c>
      <c r="R174" s="65">
        <f t="shared" si="26"/>
        <v>4.7E-2</v>
      </c>
      <c r="S174" s="41">
        <f t="shared" si="27"/>
        <v>9.74E-2</v>
      </c>
      <c r="T174" s="66">
        <f t="shared" si="28"/>
        <v>0.1444</v>
      </c>
    </row>
    <row r="175" spans="1:20" ht="15" customHeight="1" x14ac:dyDescent="0.25">
      <c r="A175" s="79" t="s">
        <v>20</v>
      </c>
      <c r="B175" s="81" t="s">
        <v>37</v>
      </c>
      <c r="C175" s="78">
        <v>15</v>
      </c>
      <c r="D175" s="5">
        <v>0.1143</v>
      </c>
      <c r="E175" s="6">
        <v>2.6499999999999999E-2</v>
      </c>
      <c r="F175" s="39">
        <f t="shared" si="29"/>
        <v>0.14080000000000001</v>
      </c>
      <c r="G175" s="3">
        <v>2.6700000000000002E-2</v>
      </c>
      <c r="H175" s="3">
        <v>5.0999999999999997E-2</v>
      </c>
      <c r="I175" s="36">
        <f t="shared" si="30"/>
        <v>7.7699999999999991E-2</v>
      </c>
      <c r="J175" s="44">
        <v>9</v>
      </c>
      <c r="K175" s="44">
        <v>3.4</v>
      </c>
      <c r="L175" s="47">
        <v>3</v>
      </c>
      <c r="M175" s="61">
        <f>J175/'means for ratios'!$J$35</f>
        <v>0.39473684210526316</v>
      </c>
      <c r="N175" s="58">
        <f>K175/'means for ratios'!$K$35</f>
        <v>0.12927756653992395</v>
      </c>
      <c r="O175" s="53">
        <f>L175/'means for ratios'!$L$35</f>
        <v>0.55813953488372092</v>
      </c>
      <c r="P175" s="70">
        <f t="shared" si="24"/>
        <v>4.313207547169811</v>
      </c>
      <c r="Q175" s="54">
        <f t="shared" si="25"/>
        <v>0.52352941176470591</v>
      </c>
      <c r="R175" s="65">
        <f t="shared" si="26"/>
        <v>8.7599999999999997E-2</v>
      </c>
      <c r="S175" s="41">
        <f t="shared" si="27"/>
        <v>-2.4499999999999997E-2</v>
      </c>
      <c r="T175" s="66">
        <f t="shared" si="28"/>
        <v>6.3100000000000003E-2</v>
      </c>
    </row>
    <row r="176" spans="1:20" ht="15" customHeight="1" x14ac:dyDescent="0.25">
      <c r="A176" s="79" t="s">
        <v>20</v>
      </c>
      <c r="B176" s="81" t="s">
        <v>38</v>
      </c>
      <c r="C176" s="78">
        <v>0</v>
      </c>
      <c r="D176" s="5">
        <v>0.47299999999999998</v>
      </c>
      <c r="E176" s="6">
        <v>1.026</v>
      </c>
      <c r="F176" s="39">
        <f t="shared" si="29"/>
        <v>1.4990000000000001</v>
      </c>
      <c r="G176" s="3">
        <v>6.9000000000000006E-2</v>
      </c>
      <c r="H176" s="3">
        <v>0.129</v>
      </c>
      <c r="I176" s="36">
        <f t="shared" si="30"/>
        <v>0.19800000000000001</v>
      </c>
      <c r="J176" s="44">
        <v>27.3</v>
      </c>
      <c r="K176" s="44">
        <v>23</v>
      </c>
      <c r="L176" s="47">
        <v>4</v>
      </c>
      <c r="M176" s="61">
        <f>J176/'means for ratios'!$J$35</f>
        <v>1.1973684210526316</v>
      </c>
      <c r="N176" s="58">
        <f>K176/'means for ratios'!$K$35</f>
        <v>0.87452471482889726</v>
      </c>
      <c r="O176" s="53">
        <f>L176/'means for ratios'!$L$35</f>
        <v>0.7441860465116279</v>
      </c>
      <c r="P176" s="70">
        <f t="shared" si="24"/>
        <v>0.46101364522417149</v>
      </c>
      <c r="Q176" s="54">
        <f t="shared" si="25"/>
        <v>0.53488372093023262</v>
      </c>
      <c r="R176" s="65">
        <f t="shared" si="26"/>
        <v>0.40399999999999997</v>
      </c>
      <c r="S176" s="41">
        <f t="shared" si="27"/>
        <v>0.89700000000000002</v>
      </c>
      <c r="T176" s="66">
        <f t="shared" si="28"/>
        <v>1.3009999999999999</v>
      </c>
    </row>
    <row r="177" spans="1:20" ht="15" customHeight="1" x14ac:dyDescent="0.25">
      <c r="A177" s="79" t="s">
        <v>20</v>
      </c>
      <c r="B177" s="81" t="s">
        <v>38</v>
      </c>
      <c r="C177" s="78">
        <v>1.5</v>
      </c>
      <c r="D177" s="5">
        <v>0.54400000000000004</v>
      </c>
      <c r="E177" s="6">
        <v>0.88400000000000001</v>
      </c>
      <c r="F177" s="39">
        <f t="shared" si="29"/>
        <v>1.4279999999999999</v>
      </c>
      <c r="G177" s="3">
        <v>0.111</v>
      </c>
      <c r="H177" s="3">
        <v>0.10199999999999999</v>
      </c>
      <c r="I177" s="36">
        <f t="shared" si="30"/>
        <v>0.21299999999999999</v>
      </c>
      <c r="J177" s="44">
        <v>23</v>
      </c>
      <c r="K177" s="44">
        <v>23</v>
      </c>
      <c r="L177" s="47">
        <v>5</v>
      </c>
      <c r="M177" s="61">
        <f>J177/'means for ratios'!$J$35</f>
        <v>1.0087719298245614</v>
      </c>
      <c r="N177" s="58">
        <f>K177/'means for ratios'!$K$35</f>
        <v>0.87452471482889726</v>
      </c>
      <c r="O177" s="53">
        <f>L177/'means for ratios'!$L$35</f>
        <v>0.93023255813953487</v>
      </c>
      <c r="P177" s="70">
        <f t="shared" si="24"/>
        <v>0.61538461538461542</v>
      </c>
      <c r="Q177" s="54">
        <f t="shared" si="25"/>
        <v>1.0882352941176472</v>
      </c>
      <c r="R177" s="65">
        <f t="shared" si="26"/>
        <v>0.43300000000000005</v>
      </c>
      <c r="S177" s="41">
        <f t="shared" si="27"/>
        <v>0.78200000000000003</v>
      </c>
      <c r="T177" s="66">
        <f t="shared" si="28"/>
        <v>1.2150000000000001</v>
      </c>
    </row>
    <row r="178" spans="1:20" ht="15" customHeight="1" x14ac:dyDescent="0.25">
      <c r="A178" s="79" t="s">
        <v>20</v>
      </c>
      <c r="B178" s="81" t="s">
        <v>38</v>
      </c>
      <c r="C178" s="78">
        <v>2.5</v>
      </c>
      <c r="D178" s="5">
        <v>0.32</v>
      </c>
      <c r="E178" s="6">
        <v>0.94799999999999995</v>
      </c>
      <c r="F178" s="39">
        <f t="shared" si="29"/>
        <v>1.268</v>
      </c>
      <c r="G178" s="3">
        <v>7.0999999999999994E-2</v>
      </c>
      <c r="H178" s="3">
        <v>0.17299999999999999</v>
      </c>
      <c r="I178" s="36">
        <f t="shared" si="30"/>
        <v>0.24399999999999999</v>
      </c>
      <c r="J178" s="44">
        <v>19.600000000000001</v>
      </c>
      <c r="K178" s="44">
        <v>31</v>
      </c>
      <c r="L178" s="47">
        <v>5</v>
      </c>
      <c r="M178" s="61">
        <f>J178/'means for ratios'!$J$35</f>
        <v>0.85964912280701755</v>
      </c>
      <c r="N178" s="58">
        <f>K178/'means for ratios'!$K$35</f>
        <v>1.1787072243346006</v>
      </c>
      <c r="O178" s="53">
        <f>L178/'means for ratios'!$L$35</f>
        <v>0.93023255813953487</v>
      </c>
      <c r="P178" s="70">
        <f t="shared" si="24"/>
        <v>0.3375527426160338</v>
      </c>
      <c r="Q178" s="54">
        <f t="shared" si="25"/>
        <v>0.41040462427745666</v>
      </c>
      <c r="R178" s="65">
        <f t="shared" si="26"/>
        <v>0.249</v>
      </c>
      <c r="S178" s="41">
        <f t="shared" si="27"/>
        <v>0.77499999999999991</v>
      </c>
      <c r="T178" s="66">
        <f t="shared" si="28"/>
        <v>1.024</v>
      </c>
    </row>
    <row r="179" spans="1:20" ht="15" customHeight="1" x14ac:dyDescent="0.25">
      <c r="A179" s="79" t="s">
        <v>20</v>
      </c>
      <c r="B179" s="81" t="s">
        <v>38</v>
      </c>
      <c r="C179" s="78">
        <v>5</v>
      </c>
      <c r="D179" s="5">
        <v>0.33900000000000002</v>
      </c>
      <c r="E179" s="6">
        <v>0.26300000000000001</v>
      </c>
      <c r="F179" s="39">
        <f t="shared" si="29"/>
        <v>0.60200000000000009</v>
      </c>
      <c r="G179" s="3">
        <v>6.6000000000000003E-2</v>
      </c>
      <c r="H179" s="3">
        <v>4.2000000000000003E-2</v>
      </c>
      <c r="I179" s="36">
        <f t="shared" si="30"/>
        <v>0.10800000000000001</v>
      </c>
      <c r="J179" s="44">
        <v>18.5</v>
      </c>
      <c r="K179" s="44">
        <v>12</v>
      </c>
      <c r="L179" s="47">
        <v>5</v>
      </c>
      <c r="M179" s="61">
        <f>J179/'means for ratios'!$J$35</f>
        <v>0.81140350877192979</v>
      </c>
      <c r="N179" s="58">
        <f>K179/'means for ratios'!$K$35</f>
        <v>0.45627376425855515</v>
      </c>
      <c r="O179" s="53">
        <f>L179/'means for ratios'!$L$35</f>
        <v>0.93023255813953487</v>
      </c>
      <c r="P179" s="70">
        <f t="shared" si="24"/>
        <v>1.2889733840304183</v>
      </c>
      <c r="Q179" s="54">
        <f t="shared" si="25"/>
        <v>1.5714285714285714</v>
      </c>
      <c r="R179" s="65">
        <f t="shared" si="26"/>
        <v>0.27300000000000002</v>
      </c>
      <c r="S179" s="41">
        <f t="shared" si="27"/>
        <v>0.221</v>
      </c>
      <c r="T179" s="66">
        <f t="shared" si="28"/>
        <v>0.49399999999999999</v>
      </c>
    </row>
    <row r="180" spans="1:20" ht="15" customHeight="1" x14ac:dyDescent="0.25">
      <c r="A180" s="79" t="s">
        <v>20</v>
      </c>
      <c r="B180" s="81" t="s">
        <v>38</v>
      </c>
      <c r="C180" s="78">
        <v>10</v>
      </c>
      <c r="D180" s="5">
        <v>0.25600000000000001</v>
      </c>
      <c r="E180" s="6">
        <v>0.29699999999999999</v>
      </c>
      <c r="F180" s="39">
        <f t="shared" si="29"/>
        <v>0.55299999999999994</v>
      </c>
      <c r="G180" s="3">
        <v>0.06</v>
      </c>
      <c r="H180" s="3">
        <v>0.04</v>
      </c>
      <c r="I180" s="36">
        <f t="shared" si="30"/>
        <v>0.1</v>
      </c>
      <c r="J180" s="44">
        <v>12.5</v>
      </c>
      <c r="K180" s="44">
        <v>12.7</v>
      </c>
      <c r="L180" s="47">
        <v>5</v>
      </c>
      <c r="M180" s="61">
        <f>J180/'means for ratios'!$J$35</f>
        <v>0.54824561403508765</v>
      </c>
      <c r="N180" s="58">
        <f>K180/'means for ratios'!$K$35</f>
        <v>0.48288973384030415</v>
      </c>
      <c r="O180" s="53">
        <f>L180/'means for ratios'!$L$35</f>
        <v>0.93023255813953487</v>
      </c>
      <c r="P180" s="70">
        <f t="shared" si="24"/>
        <v>0.86195286195286203</v>
      </c>
      <c r="Q180" s="54">
        <f t="shared" si="25"/>
        <v>1.5</v>
      </c>
      <c r="R180" s="65">
        <f t="shared" si="26"/>
        <v>0.19600000000000001</v>
      </c>
      <c r="S180" s="41">
        <f t="shared" si="27"/>
        <v>0.25700000000000001</v>
      </c>
      <c r="T180" s="66">
        <f t="shared" si="28"/>
        <v>0.45300000000000001</v>
      </c>
    </row>
    <row r="181" spans="1:20" ht="15" customHeight="1" x14ac:dyDescent="0.25">
      <c r="A181" s="79" t="s">
        <v>20</v>
      </c>
      <c r="B181" s="81" t="s">
        <v>38</v>
      </c>
      <c r="C181" s="78">
        <v>15</v>
      </c>
      <c r="D181" s="5">
        <v>0.13800000000000001</v>
      </c>
      <c r="E181" s="6">
        <v>0.111</v>
      </c>
      <c r="F181" s="39">
        <f t="shared" si="29"/>
        <v>0.249</v>
      </c>
      <c r="G181" s="3">
        <v>3.1E-2</v>
      </c>
      <c r="H181" s="3">
        <v>0.02</v>
      </c>
      <c r="I181" s="36">
        <f t="shared" si="30"/>
        <v>5.1000000000000004E-2</v>
      </c>
      <c r="J181" s="44">
        <v>5.5</v>
      </c>
      <c r="K181" s="44">
        <v>12.8</v>
      </c>
      <c r="L181" s="47">
        <v>3</v>
      </c>
      <c r="M181" s="61">
        <f>J181/'means for ratios'!$J$35</f>
        <v>0.2412280701754386</v>
      </c>
      <c r="N181" s="58">
        <f>K181/'means for ratios'!$K$35</f>
        <v>0.48669201520912547</v>
      </c>
      <c r="O181" s="53">
        <f>L181/'means for ratios'!$L$35</f>
        <v>0.55813953488372092</v>
      </c>
      <c r="P181" s="70">
        <f t="shared" si="24"/>
        <v>1.2432432432432434</v>
      </c>
      <c r="Q181" s="54">
        <f t="shared" si="25"/>
        <v>1.55</v>
      </c>
      <c r="R181" s="65">
        <f t="shared" si="26"/>
        <v>0.10700000000000001</v>
      </c>
      <c r="S181" s="41">
        <f t="shared" si="27"/>
        <v>9.0999999999999998E-2</v>
      </c>
      <c r="T181" s="66">
        <f t="shared" si="28"/>
        <v>0.19800000000000001</v>
      </c>
    </row>
    <row r="182" spans="1:20" ht="15" customHeight="1" x14ac:dyDescent="0.25">
      <c r="A182" s="79" t="s">
        <v>20</v>
      </c>
      <c r="B182" s="81" t="s">
        <v>39</v>
      </c>
      <c r="C182" s="78">
        <v>0</v>
      </c>
      <c r="D182" s="5">
        <v>0.40129999999999999</v>
      </c>
      <c r="E182" s="6">
        <v>0.58650000000000002</v>
      </c>
      <c r="F182" s="39">
        <f t="shared" si="29"/>
        <v>0.98780000000000001</v>
      </c>
      <c r="G182" s="3">
        <v>0.12</v>
      </c>
      <c r="H182" s="3">
        <v>0.10299999999999999</v>
      </c>
      <c r="I182" s="36">
        <f t="shared" si="30"/>
        <v>0.22299999999999998</v>
      </c>
      <c r="J182" s="44">
        <v>23.5</v>
      </c>
      <c r="K182" s="44">
        <v>31.5</v>
      </c>
      <c r="L182" s="47">
        <v>6</v>
      </c>
      <c r="M182" s="61">
        <f>J182/'means for ratios'!$J$35</f>
        <v>1.0307017543859649</v>
      </c>
      <c r="N182" s="58">
        <f>K182/'means for ratios'!$K$35</f>
        <v>1.1977186311787071</v>
      </c>
      <c r="O182" s="53">
        <f>L182/'means for ratios'!$L$35</f>
        <v>1.1162790697674418</v>
      </c>
      <c r="P182" s="70">
        <f t="shared" si="24"/>
        <v>0.68422847399829489</v>
      </c>
      <c r="Q182" s="54">
        <f t="shared" si="25"/>
        <v>1.1650485436893203</v>
      </c>
      <c r="R182" s="65">
        <f t="shared" si="26"/>
        <v>0.28129999999999999</v>
      </c>
      <c r="S182" s="41">
        <f t="shared" si="27"/>
        <v>0.48350000000000004</v>
      </c>
      <c r="T182" s="66">
        <f t="shared" si="28"/>
        <v>0.76480000000000004</v>
      </c>
    </row>
    <row r="183" spans="1:20" ht="15" customHeight="1" x14ac:dyDescent="0.25">
      <c r="A183" s="79" t="s">
        <v>20</v>
      </c>
      <c r="B183" s="81" t="s">
        <v>39</v>
      </c>
      <c r="C183" s="78">
        <v>1.5</v>
      </c>
      <c r="D183" s="5">
        <v>0.61299999999999999</v>
      </c>
      <c r="E183" s="6">
        <v>1.3655999999999999</v>
      </c>
      <c r="F183" s="39">
        <f t="shared" si="29"/>
        <v>1.9785999999999999</v>
      </c>
      <c r="G183" s="3">
        <v>0.156</v>
      </c>
      <c r="H183" s="3">
        <v>0.16500000000000001</v>
      </c>
      <c r="I183" s="36">
        <f t="shared" si="30"/>
        <v>0.32100000000000001</v>
      </c>
      <c r="J183" s="44">
        <v>28</v>
      </c>
      <c r="K183" s="44">
        <v>23</v>
      </c>
      <c r="L183" s="47">
        <v>6</v>
      </c>
      <c r="M183" s="61">
        <f>J183/'means for ratios'!$J$35</f>
        <v>1.2280701754385965</v>
      </c>
      <c r="N183" s="58">
        <f>K183/'means for ratios'!$K$35</f>
        <v>0.87452471482889726</v>
      </c>
      <c r="O183" s="53">
        <f>L183/'means for ratios'!$L$35</f>
        <v>1.1162790697674418</v>
      </c>
      <c r="P183" s="70">
        <f t="shared" si="24"/>
        <v>0.44888693614528413</v>
      </c>
      <c r="Q183" s="54">
        <f t="shared" si="25"/>
        <v>0.94545454545454544</v>
      </c>
      <c r="R183" s="65">
        <f t="shared" si="26"/>
        <v>0.45699999999999996</v>
      </c>
      <c r="S183" s="41">
        <f t="shared" si="27"/>
        <v>1.2005999999999999</v>
      </c>
      <c r="T183" s="66">
        <f t="shared" si="28"/>
        <v>1.6576</v>
      </c>
    </row>
    <row r="184" spans="1:20" ht="15" customHeight="1" x14ac:dyDescent="0.25">
      <c r="A184" s="79" t="s">
        <v>20</v>
      </c>
      <c r="B184" s="81" t="s">
        <v>39</v>
      </c>
      <c r="C184" s="78">
        <v>2.5</v>
      </c>
      <c r="D184" s="5">
        <v>0.42549999999999999</v>
      </c>
      <c r="E184" s="6">
        <v>1.1758999999999999</v>
      </c>
      <c r="F184" s="39">
        <f t="shared" si="29"/>
        <v>1.6013999999999999</v>
      </c>
      <c r="G184" s="3">
        <v>9.0999999999999998E-2</v>
      </c>
      <c r="H184" s="3">
        <v>0.11899999999999999</v>
      </c>
      <c r="I184" s="36">
        <f t="shared" si="30"/>
        <v>0.21</v>
      </c>
      <c r="J184" s="44">
        <v>23.5</v>
      </c>
      <c r="K184" s="44">
        <v>21</v>
      </c>
      <c r="L184" s="47">
        <v>6</v>
      </c>
      <c r="M184" s="61">
        <f>J184/'means for ratios'!$J$35</f>
        <v>1.0307017543859649</v>
      </c>
      <c r="N184" s="58">
        <f>K184/'means for ratios'!$K$35</f>
        <v>0.79847908745247143</v>
      </c>
      <c r="O184" s="53">
        <f>L184/'means for ratios'!$L$35</f>
        <v>1.1162790697674418</v>
      </c>
      <c r="P184" s="70">
        <f t="shared" si="24"/>
        <v>0.36185049749128329</v>
      </c>
      <c r="Q184" s="54">
        <f t="shared" si="25"/>
        <v>0.76470588235294124</v>
      </c>
      <c r="R184" s="65">
        <f t="shared" si="26"/>
        <v>0.33450000000000002</v>
      </c>
      <c r="S184" s="41">
        <f t="shared" si="27"/>
        <v>1.0569</v>
      </c>
      <c r="T184" s="66">
        <f t="shared" si="28"/>
        <v>1.3914</v>
      </c>
    </row>
    <row r="185" spans="1:20" ht="15" customHeight="1" x14ac:dyDescent="0.25">
      <c r="A185" s="79" t="s">
        <v>20</v>
      </c>
      <c r="B185" s="81" t="s">
        <v>39</v>
      </c>
      <c r="C185" s="78">
        <v>5</v>
      </c>
      <c r="D185" s="5">
        <v>0.36330000000000001</v>
      </c>
      <c r="E185" s="6">
        <v>1.226</v>
      </c>
      <c r="F185" s="39">
        <f t="shared" si="29"/>
        <v>1.5892999999999999</v>
      </c>
      <c r="G185" s="3">
        <v>8.5000000000000006E-2</v>
      </c>
      <c r="H185" s="3">
        <v>9.8000000000000004E-2</v>
      </c>
      <c r="I185" s="36">
        <f t="shared" si="30"/>
        <v>0.183</v>
      </c>
      <c r="J185" s="44">
        <v>17</v>
      </c>
      <c r="K185" s="44">
        <v>16</v>
      </c>
      <c r="L185" s="47">
        <v>6</v>
      </c>
      <c r="M185" s="61">
        <f>J185/'means for ratios'!$J$35</f>
        <v>0.74561403508771928</v>
      </c>
      <c r="N185" s="58">
        <f>K185/'means for ratios'!$K$35</f>
        <v>0.60836501901140683</v>
      </c>
      <c r="O185" s="53">
        <f>L185/'means for ratios'!$L$35</f>
        <v>1.1162790697674418</v>
      </c>
      <c r="P185" s="70">
        <f t="shared" si="24"/>
        <v>0.29632952691680264</v>
      </c>
      <c r="Q185" s="54">
        <f t="shared" si="25"/>
        <v>0.86734693877551028</v>
      </c>
      <c r="R185" s="65">
        <f t="shared" si="26"/>
        <v>0.27829999999999999</v>
      </c>
      <c r="S185" s="41">
        <f t="shared" si="27"/>
        <v>1.1279999999999999</v>
      </c>
      <c r="T185" s="66">
        <f t="shared" si="28"/>
        <v>1.4062999999999999</v>
      </c>
    </row>
    <row r="186" spans="1:20" ht="15" customHeight="1" x14ac:dyDescent="0.25">
      <c r="A186" s="79" t="s">
        <v>20</v>
      </c>
      <c r="B186" s="81" t="s">
        <v>39</v>
      </c>
      <c r="C186" s="78">
        <v>10</v>
      </c>
      <c r="D186" s="5">
        <v>9.6500000000000002E-2</v>
      </c>
      <c r="E186" s="6">
        <v>0.39369999999999999</v>
      </c>
      <c r="F186" s="39">
        <f t="shared" si="29"/>
        <v>0.49019999999999997</v>
      </c>
      <c r="G186" s="3">
        <v>3.7999999999999999E-2</v>
      </c>
      <c r="H186" s="3">
        <v>4.2999999999999997E-2</v>
      </c>
      <c r="I186" s="36">
        <f t="shared" si="30"/>
        <v>8.0999999999999989E-2</v>
      </c>
      <c r="J186" s="44">
        <v>16</v>
      </c>
      <c r="K186" s="44">
        <v>12</v>
      </c>
      <c r="L186" s="47">
        <v>4</v>
      </c>
      <c r="M186" s="61">
        <f>J186/'means for ratios'!$J$35</f>
        <v>0.70175438596491224</v>
      </c>
      <c r="N186" s="58">
        <f>K186/'means for ratios'!$K$35</f>
        <v>0.45627376425855515</v>
      </c>
      <c r="O186" s="53">
        <f>L186/'means for ratios'!$L$35</f>
        <v>0.7441860465116279</v>
      </c>
      <c r="P186" s="70">
        <f t="shared" si="24"/>
        <v>0.24511049022098044</v>
      </c>
      <c r="Q186" s="54">
        <f t="shared" si="25"/>
        <v>0.88372093023255816</v>
      </c>
      <c r="R186" s="65">
        <f t="shared" si="26"/>
        <v>5.8500000000000003E-2</v>
      </c>
      <c r="S186" s="41">
        <f t="shared" si="27"/>
        <v>0.35070000000000001</v>
      </c>
      <c r="T186" s="66">
        <f t="shared" si="28"/>
        <v>0.40920000000000001</v>
      </c>
    </row>
    <row r="187" spans="1:20" ht="15" customHeight="1" x14ac:dyDescent="0.25">
      <c r="A187" s="79" t="s">
        <v>20</v>
      </c>
      <c r="B187" s="81" t="s">
        <v>39</v>
      </c>
      <c r="C187" s="78">
        <v>15</v>
      </c>
      <c r="D187" s="5">
        <v>9.3899999999999997E-2</v>
      </c>
      <c r="E187" s="6">
        <v>0.2155</v>
      </c>
      <c r="F187" s="39">
        <f t="shared" si="29"/>
        <v>0.30940000000000001</v>
      </c>
      <c r="G187" s="3">
        <v>4.3999999999999997E-2</v>
      </c>
      <c r="H187" s="3">
        <v>3.9E-2</v>
      </c>
      <c r="I187" s="36">
        <f t="shared" si="30"/>
        <v>8.299999999999999E-2</v>
      </c>
      <c r="J187" s="44">
        <v>16</v>
      </c>
      <c r="K187" s="44">
        <v>13</v>
      </c>
      <c r="L187" s="47">
        <v>3</v>
      </c>
      <c r="M187" s="61">
        <f>J187/'means for ratios'!$J$35</f>
        <v>0.70175438596491224</v>
      </c>
      <c r="N187" s="58">
        <f>K187/'means for ratios'!$K$35</f>
        <v>0.49429657794676807</v>
      </c>
      <c r="O187" s="53">
        <f>L187/'means for ratios'!$L$35</f>
        <v>0.55813953488372092</v>
      </c>
      <c r="P187" s="70">
        <f t="shared" si="24"/>
        <v>0.43573085846867748</v>
      </c>
      <c r="Q187" s="54">
        <f t="shared" si="25"/>
        <v>1.1282051282051282</v>
      </c>
      <c r="R187" s="65">
        <f t="shared" si="26"/>
        <v>4.99E-2</v>
      </c>
      <c r="S187" s="41">
        <f t="shared" si="27"/>
        <v>0.17649999999999999</v>
      </c>
      <c r="T187" s="66">
        <f t="shared" si="28"/>
        <v>0.22639999999999999</v>
      </c>
    </row>
    <row r="188" spans="1:20" ht="15" customHeight="1" x14ac:dyDescent="0.25">
      <c r="A188" s="79" t="s">
        <v>20</v>
      </c>
      <c r="B188" s="81" t="s">
        <v>40</v>
      </c>
      <c r="C188" s="78">
        <v>0</v>
      </c>
      <c r="D188" s="5">
        <v>0.44500000000000001</v>
      </c>
      <c r="E188" s="6">
        <v>1.079</v>
      </c>
      <c r="F188" s="39">
        <f t="shared" si="29"/>
        <v>1.524</v>
      </c>
      <c r="G188" s="3">
        <v>9.0999999999999998E-2</v>
      </c>
      <c r="H188" s="3">
        <v>0.13600000000000001</v>
      </c>
      <c r="I188" s="36">
        <f t="shared" si="30"/>
        <v>0.22700000000000001</v>
      </c>
      <c r="J188" s="44">
        <v>26</v>
      </c>
      <c r="K188" s="44">
        <v>28</v>
      </c>
      <c r="L188" s="47">
        <v>4</v>
      </c>
      <c r="M188" s="61">
        <f>J188/'means for ratios'!$J$35</f>
        <v>1.1403508771929824</v>
      </c>
      <c r="N188" s="58">
        <f>K188/'means for ratios'!$K$35</f>
        <v>1.064638783269962</v>
      </c>
      <c r="O188" s="53">
        <f>L188/'means for ratios'!$L$35</f>
        <v>0.7441860465116279</v>
      </c>
      <c r="P188" s="70">
        <f t="shared" si="24"/>
        <v>0.41241890639481005</v>
      </c>
      <c r="Q188" s="54">
        <f t="shared" si="25"/>
        <v>0.66911764705882348</v>
      </c>
      <c r="R188" s="65">
        <f t="shared" si="26"/>
        <v>0.35399999999999998</v>
      </c>
      <c r="S188" s="41">
        <f t="shared" si="27"/>
        <v>0.94299999999999995</v>
      </c>
      <c r="T188" s="66">
        <f t="shared" si="28"/>
        <v>1.2969999999999999</v>
      </c>
    </row>
    <row r="189" spans="1:20" ht="15" customHeight="1" x14ac:dyDescent="0.25">
      <c r="A189" s="79" t="s">
        <v>20</v>
      </c>
      <c r="B189" s="81" t="s">
        <v>40</v>
      </c>
      <c r="C189" s="78">
        <v>1.5</v>
      </c>
      <c r="D189" s="5">
        <v>0.59899999999999998</v>
      </c>
      <c r="E189" s="6">
        <v>0.98250000000000004</v>
      </c>
      <c r="F189" s="39">
        <f t="shared" si="29"/>
        <v>1.5815000000000001</v>
      </c>
      <c r="G189" s="3">
        <v>0.11</v>
      </c>
      <c r="H189" s="3">
        <v>0.112</v>
      </c>
      <c r="I189" s="36">
        <f t="shared" si="30"/>
        <v>0.222</v>
      </c>
      <c r="J189" s="44">
        <v>27.4</v>
      </c>
      <c r="K189" s="44">
        <v>35</v>
      </c>
      <c r="L189" s="47">
        <v>5</v>
      </c>
      <c r="M189" s="61">
        <f>J189/'means for ratios'!$J$35</f>
        <v>1.2017543859649122</v>
      </c>
      <c r="N189" s="58">
        <f>K189/'means for ratios'!$K$35</f>
        <v>1.3307984790874525</v>
      </c>
      <c r="O189" s="53">
        <f>L189/'means for ratios'!$L$35</f>
        <v>0.93023255813953487</v>
      </c>
      <c r="P189" s="70">
        <f t="shared" si="24"/>
        <v>0.60966921119592865</v>
      </c>
      <c r="Q189" s="54">
        <f t="shared" si="25"/>
        <v>0.9821428571428571</v>
      </c>
      <c r="R189" s="65">
        <f t="shared" si="26"/>
        <v>0.48899999999999999</v>
      </c>
      <c r="S189" s="41">
        <f t="shared" si="27"/>
        <v>0.87050000000000005</v>
      </c>
      <c r="T189" s="66">
        <f t="shared" si="28"/>
        <v>1.3595000000000002</v>
      </c>
    </row>
    <row r="190" spans="1:20" ht="15" customHeight="1" x14ac:dyDescent="0.25">
      <c r="A190" s="79" t="s">
        <v>20</v>
      </c>
      <c r="B190" s="87" t="s">
        <v>40</v>
      </c>
      <c r="C190" s="78">
        <v>2.5</v>
      </c>
      <c r="D190" s="5">
        <v>0.38769999999999999</v>
      </c>
      <c r="E190" s="6">
        <v>0.5504</v>
      </c>
      <c r="F190" s="39">
        <f t="shared" si="29"/>
        <v>0.93809999999999993</v>
      </c>
      <c r="G190" s="3">
        <v>8.3000000000000004E-2</v>
      </c>
      <c r="H190" s="3">
        <v>7.2999999999999995E-2</v>
      </c>
      <c r="I190" s="36">
        <f t="shared" si="30"/>
        <v>0.156</v>
      </c>
      <c r="J190" s="44">
        <v>22.5</v>
      </c>
      <c r="K190" s="44">
        <v>21.3</v>
      </c>
      <c r="L190" s="47">
        <v>5</v>
      </c>
      <c r="M190" s="61">
        <f>J190/'means for ratios'!$J$35</f>
        <v>0.98684210526315785</v>
      </c>
      <c r="N190" s="58">
        <f>K190/'means for ratios'!$K$35</f>
        <v>0.8098859315589354</v>
      </c>
      <c r="O190" s="53">
        <f>L190/'means for ratios'!$L$35</f>
        <v>0.93023255813953487</v>
      </c>
      <c r="P190" s="70">
        <f t="shared" si="24"/>
        <v>0.70439680232558133</v>
      </c>
      <c r="Q190" s="54">
        <f t="shared" si="25"/>
        <v>1.1369863013698631</v>
      </c>
      <c r="R190" s="65">
        <f t="shared" si="26"/>
        <v>0.30469999999999997</v>
      </c>
      <c r="S190" s="41">
        <f t="shared" si="27"/>
        <v>0.47739999999999999</v>
      </c>
      <c r="T190" s="66">
        <f t="shared" si="28"/>
        <v>0.78210000000000002</v>
      </c>
    </row>
    <row r="191" spans="1:20" ht="15" customHeight="1" x14ac:dyDescent="0.25">
      <c r="A191" s="79" t="s">
        <v>20</v>
      </c>
      <c r="B191" s="87" t="s">
        <v>40</v>
      </c>
      <c r="C191" s="78">
        <v>5</v>
      </c>
      <c r="D191" s="5">
        <v>0.34300000000000003</v>
      </c>
      <c r="E191" s="6">
        <v>0.32919999999999999</v>
      </c>
      <c r="F191" s="39">
        <f t="shared" si="29"/>
        <v>0.67220000000000002</v>
      </c>
      <c r="G191" s="3">
        <v>0.10100000000000001</v>
      </c>
      <c r="H191" s="3">
        <v>3.5999999999999997E-2</v>
      </c>
      <c r="I191" s="36">
        <f t="shared" si="30"/>
        <v>0.13700000000000001</v>
      </c>
      <c r="J191" s="44">
        <v>28.7</v>
      </c>
      <c r="K191" s="44">
        <v>21.4</v>
      </c>
      <c r="L191" s="47">
        <v>5</v>
      </c>
      <c r="M191" s="61">
        <f>J191/'means for ratios'!$J$35</f>
        <v>1.2587719298245614</v>
      </c>
      <c r="N191" s="58">
        <f>K191/'means for ratios'!$K$35</f>
        <v>0.81368821292775662</v>
      </c>
      <c r="O191" s="53">
        <f>L191/'means for ratios'!$L$35</f>
        <v>0.93023255813953487</v>
      </c>
      <c r="P191" s="70">
        <f t="shared" si="24"/>
        <v>1.0419198055893075</v>
      </c>
      <c r="Q191" s="54">
        <f t="shared" si="25"/>
        <v>2.8055555555555558</v>
      </c>
      <c r="R191" s="65">
        <f t="shared" si="26"/>
        <v>0.24200000000000002</v>
      </c>
      <c r="S191" s="41">
        <f t="shared" si="27"/>
        <v>0.29320000000000002</v>
      </c>
      <c r="T191" s="66">
        <f t="shared" si="28"/>
        <v>0.53520000000000001</v>
      </c>
    </row>
    <row r="192" spans="1:20" ht="15" customHeight="1" x14ac:dyDescent="0.25">
      <c r="A192" s="79" t="s">
        <v>20</v>
      </c>
      <c r="B192" s="87" t="s">
        <v>40</v>
      </c>
      <c r="C192" s="78">
        <v>10</v>
      </c>
      <c r="D192" s="5">
        <v>0.2666</v>
      </c>
      <c r="E192" s="6">
        <v>0.2361</v>
      </c>
      <c r="F192" s="39">
        <f t="shared" si="29"/>
        <v>0.50270000000000004</v>
      </c>
      <c r="G192" s="3">
        <v>6.7000000000000004E-2</v>
      </c>
      <c r="H192" s="3">
        <v>2.5000000000000001E-2</v>
      </c>
      <c r="I192" s="36">
        <f t="shared" si="30"/>
        <v>9.1999999999999998E-2</v>
      </c>
      <c r="J192" s="44">
        <v>21</v>
      </c>
      <c r="K192" s="44">
        <v>17.3</v>
      </c>
      <c r="L192" s="47">
        <v>5</v>
      </c>
      <c r="M192" s="61">
        <f>J192/'means for ratios'!$J$35</f>
        <v>0.92105263157894735</v>
      </c>
      <c r="N192" s="58">
        <f>K192/'means for ratios'!$K$35</f>
        <v>0.65779467680608361</v>
      </c>
      <c r="O192" s="53">
        <f>L192/'means for ratios'!$L$35</f>
        <v>0.93023255813953487</v>
      </c>
      <c r="P192" s="70">
        <f t="shared" si="24"/>
        <v>1.1291825497670478</v>
      </c>
      <c r="Q192" s="54">
        <f t="shared" si="25"/>
        <v>2.68</v>
      </c>
      <c r="R192" s="65">
        <f t="shared" si="26"/>
        <v>0.1996</v>
      </c>
      <c r="S192" s="41">
        <f t="shared" si="27"/>
        <v>0.21110000000000001</v>
      </c>
      <c r="T192" s="66">
        <f t="shared" si="28"/>
        <v>0.41070000000000001</v>
      </c>
    </row>
    <row r="193" spans="1:20" ht="15" customHeight="1" x14ac:dyDescent="0.25">
      <c r="A193" s="79" t="s">
        <v>20</v>
      </c>
      <c r="B193" s="87" t="s">
        <v>40</v>
      </c>
      <c r="C193" s="78">
        <v>15</v>
      </c>
      <c r="D193" s="5">
        <v>0.1125</v>
      </c>
      <c r="E193" s="6">
        <v>0.18049999999999999</v>
      </c>
      <c r="F193" s="39">
        <f t="shared" si="29"/>
        <v>0.29299999999999998</v>
      </c>
      <c r="G193" s="3">
        <v>3.5999999999999997E-2</v>
      </c>
      <c r="H193" s="3">
        <v>2.5000000000000001E-2</v>
      </c>
      <c r="I193" s="36">
        <f t="shared" si="30"/>
        <v>6.0999999999999999E-2</v>
      </c>
      <c r="J193" s="44">
        <v>13.5</v>
      </c>
      <c r="K193" s="44">
        <v>14</v>
      </c>
      <c r="L193" s="47">
        <v>3</v>
      </c>
      <c r="M193" s="61">
        <f>J193/'means for ratios'!$J$35</f>
        <v>0.59210526315789469</v>
      </c>
      <c r="N193" s="58">
        <f>K193/'means for ratios'!$K$35</f>
        <v>0.53231939163498099</v>
      </c>
      <c r="O193" s="53">
        <f>L193/'means for ratios'!$L$35</f>
        <v>0.55813953488372092</v>
      </c>
      <c r="P193" s="70">
        <f t="shared" si="24"/>
        <v>0.62326869806094187</v>
      </c>
      <c r="Q193" s="54">
        <f t="shared" si="25"/>
        <v>1.4399999999999997</v>
      </c>
      <c r="R193" s="65">
        <f t="shared" si="26"/>
        <v>7.6500000000000012E-2</v>
      </c>
      <c r="S193" s="41">
        <f t="shared" si="27"/>
        <v>0.1555</v>
      </c>
      <c r="T193" s="66">
        <f t="shared" si="28"/>
        <v>0.23200000000000001</v>
      </c>
    </row>
  </sheetData>
  <sortState xmlns:xlrd2="http://schemas.microsoft.com/office/spreadsheetml/2017/richdata2" ref="A2:U193">
    <sortCondition ref="A2:A193"/>
  </sortState>
  <dataValidations disablePrompts="1" count="3">
    <dataValidation type="list" allowBlank="1" showInputMessage="1" showErrorMessage="1" sqref="A1:A128 A134:A1048576" xr:uid="{3027AA5A-95B5-43C5-A606-74F7685A3ABC}">
      <formula1>species</formula1>
    </dataValidation>
    <dataValidation type="list" allowBlank="1" showInputMessage="1" showErrorMessage="1" sqref="B1 B190:B1048576" xr:uid="{6A986C1D-4404-49DD-A850-7256630A1DC9}">
      <formula1>$B$2:$B$17</formula1>
    </dataValidation>
    <dataValidation type="list" allowBlank="1" showInputMessage="1" showErrorMessage="1" sqref="C1:C1048576" xr:uid="{D5FF93D1-5B38-454C-AA2A-E5E547FE7CCB}">
      <formula1>salt_conc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E016-E0F7-4CED-84C1-83C1EEA3DA89}">
  <dimension ref="A1:Q137"/>
  <sheetViews>
    <sheetView workbookViewId="0">
      <selection activeCell="K18" sqref="K18"/>
    </sheetView>
  </sheetViews>
  <sheetFormatPr defaultRowHeight="15" x14ac:dyDescent="0.25"/>
  <cols>
    <col min="2" max="2" width="24.42578125" bestFit="1" customWidth="1"/>
    <col min="4" max="4" width="18" customWidth="1"/>
  </cols>
  <sheetData>
    <row r="1" spans="1:17" ht="45.75" thickBot="1" x14ac:dyDescent="0.3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15</v>
      </c>
      <c r="N1" s="20" t="s">
        <v>16</v>
      </c>
      <c r="O1" s="21" t="s">
        <v>17</v>
      </c>
      <c r="P1" s="22" t="s">
        <v>18</v>
      </c>
      <c r="Q1" s="20" t="s">
        <v>19</v>
      </c>
    </row>
    <row r="2" spans="1:17" x14ac:dyDescent="0.25">
      <c r="A2" s="77" t="s">
        <v>22</v>
      </c>
      <c r="B2" s="81" t="s">
        <v>21</v>
      </c>
      <c r="C2" s="78">
        <v>0</v>
      </c>
      <c r="D2" s="43">
        <v>0.41199999999999998</v>
      </c>
      <c r="E2" s="39">
        <v>0.57750000000000001</v>
      </c>
      <c r="F2" s="39">
        <v>0.98950000000000005</v>
      </c>
      <c r="G2" s="36">
        <v>5.2999999999999999E-2</v>
      </c>
      <c r="H2" s="42">
        <v>6.5000000000000002E-2</v>
      </c>
      <c r="I2" s="36">
        <v>0.11799999999999999</v>
      </c>
      <c r="J2" s="44">
        <v>19.5</v>
      </c>
      <c r="K2" s="44">
        <v>24</v>
      </c>
      <c r="L2" s="47">
        <v>3</v>
      </c>
      <c r="M2" s="23">
        <f t="shared" ref="M2" si="0">D2/E2</f>
        <v>0.7134199134199134</v>
      </c>
      <c r="N2" s="24">
        <f t="shared" ref="N2" si="1">G2/H2</f>
        <v>0.81538461538461537</v>
      </c>
      <c r="O2" s="25">
        <f t="shared" ref="O2:P2" si="2">D2-G2</f>
        <v>0.35899999999999999</v>
      </c>
      <c r="P2" s="26">
        <f t="shared" si="2"/>
        <v>0.51249999999999996</v>
      </c>
      <c r="Q2" s="24">
        <f t="shared" ref="Q2" si="3">SUM(O2:P2)</f>
        <v>0.87149999999999994</v>
      </c>
    </row>
    <row r="3" spans="1:17" x14ac:dyDescent="0.25">
      <c r="A3" s="77" t="s">
        <v>22</v>
      </c>
      <c r="B3" s="81" t="s">
        <v>23</v>
      </c>
      <c r="C3" s="78">
        <v>0</v>
      </c>
      <c r="D3" s="43">
        <v>0.28999999999999998</v>
      </c>
      <c r="E3" s="39">
        <v>0.50800000000000001</v>
      </c>
      <c r="F3" s="39">
        <v>0.79800000000000004</v>
      </c>
      <c r="G3" s="42">
        <v>4.2000000000000003E-2</v>
      </c>
      <c r="H3" s="42">
        <v>7.3999999999999996E-2</v>
      </c>
      <c r="I3" s="36">
        <v>0.11599999999999999</v>
      </c>
      <c r="J3" s="44">
        <v>18.5</v>
      </c>
      <c r="K3" s="44">
        <v>21</v>
      </c>
      <c r="L3" s="47">
        <v>3</v>
      </c>
      <c r="M3" s="23">
        <f t="shared" ref="M3:M17" si="4">D3/E3</f>
        <v>0.57086614173228345</v>
      </c>
      <c r="N3" s="24">
        <f t="shared" ref="N3:N17" si="5">G3/H3</f>
        <v>0.56756756756756765</v>
      </c>
      <c r="O3" s="25">
        <f t="shared" ref="O3:O17" si="6">D3-G3</f>
        <v>0.24799999999999997</v>
      </c>
      <c r="P3" s="26">
        <f t="shared" ref="P3:P17" si="7">E3-H3</f>
        <v>0.434</v>
      </c>
      <c r="Q3" s="24">
        <f t="shared" ref="Q3:Q17" si="8">SUM(O3:P3)</f>
        <v>0.68199999999999994</v>
      </c>
    </row>
    <row r="4" spans="1:17" x14ac:dyDescent="0.25">
      <c r="A4" s="77" t="s">
        <v>22</v>
      </c>
      <c r="B4" s="81" t="s">
        <v>24</v>
      </c>
      <c r="C4" s="78">
        <v>0</v>
      </c>
      <c r="D4" s="43">
        <v>0.83599999999999997</v>
      </c>
      <c r="E4" s="39">
        <v>0.98699999999999999</v>
      </c>
      <c r="F4" s="39">
        <v>1.823</v>
      </c>
      <c r="G4" s="42">
        <v>0.156</v>
      </c>
      <c r="H4" s="42">
        <v>8.2000000000000003E-2</v>
      </c>
      <c r="I4" s="36">
        <v>0.23799999999999999</v>
      </c>
      <c r="J4" s="44">
        <v>39.799999999999997</v>
      </c>
      <c r="K4" s="44">
        <v>25.6</v>
      </c>
      <c r="L4" s="47">
        <v>7</v>
      </c>
      <c r="M4" s="23">
        <f t="shared" si="4"/>
        <v>0.84701114488348528</v>
      </c>
      <c r="N4" s="24">
        <f t="shared" si="5"/>
        <v>1.9024390243902438</v>
      </c>
      <c r="O4" s="25">
        <f t="shared" si="6"/>
        <v>0.67999999999999994</v>
      </c>
      <c r="P4" s="26">
        <f t="shared" si="7"/>
        <v>0.90500000000000003</v>
      </c>
      <c r="Q4" s="24">
        <f t="shared" si="8"/>
        <v>1.585</v>
      </c>
    </row>
    <row r="5" spans="1:17" x14ac:dyDescent="0.25">
      <c r="A5" s="77" t="s">
        <v>22</v>
      </c>
      <c r="B5" s="81" t="s">
        <v>25</v>
      </c>
      <c r="C5" s="78">
        <v>0</v>
      </c>
      <c r="D5" s="43">
        <v>0.86</v>
      </c>
      <c r="E5" s="39">
        <v>0.99</v>
      </c>
      <c r="F5" s="39">
        <v>1.85</v>
      </c>
      <c r="G5" s="42">
        <v>8.4000000000000005E-2</v>
      </c>
      <c r="H5" s="42">
        <v>0.108</v>
      </c>
      <c r="I5" s="36">
        <v>0.192</v>
      </c>
      <c r="J5" s="44">
        <v>10.4</v>
      </c>
      <c r="K5" s="44">
        <v>40.1</v>
      </c>
      <c r="L5" s="47">
        <v>4</v>
      </c>
      <c r="M5" s="23">
        <f t="shared" si="4"/>
        <v>0.86868686868686873</v>
      </c>
      <c r="N5" s="24">
        <f t="shared" si="5"/>
        <v>0.77777777777777779</v>
      </c>
      <c r="O5" s="25">
        <f t="shared" si="6"/>
        <v>0.77600000000000002</v>
      </c>
      <c r="P5" s="26">
        <f t="shared" si="7"/>
        <v>0.88200000000000001</v>
      </c>
      <c r="Q5" s="24">
        <f t="shared" si="8"/>
        <v>1.6579999999999999</v>
      </c>
    </row>
    <row r="6" spans="1:17" x14ac:dyDescent="0.25">
      <c r="A6" s="77" t="s">
        <v>22</v>
      </c>
      <c r="B6" s="81" t="s">
        <v>26</v>
      </c>
      <c r="C6" s="78">
        <v>0</v>
      </c>
      <c r="D6" s="43">
        <v>0.64800000000000002</v>
      </c>
      <c r="E6" s="39">
        <v>0.16400000000000001</v>
      </c>
      <c r="F6" s="39">
        <v>0.81200000000000006</v>
      </c>
      <c r="G6" s="42">
        <v>0.125</v>
      </c>
      <c r="H6" s="42">
        <v>6.6299999999999998E-2</v>
      </c>
      <c r="I6" s="36">
        <v>0.1913</v>
      </c>
      <c r="J6" s="44">
        <v>37.6</v>
      </c>
      <c r="K6" s="44">
        <v>14</v>
      </c>
      <c r="L6" s="47">
        <v>9</v>
      </c>
      <c r="M6" s="23">
        <f t="shared" si="4"/>
        <v>3.9512195121951219</v>
      </c>
      <c r="N6" s="24">
        <f t="shared" si="5"/>
        <v>1.8853695324283559</v>
      </c>
      <c r="O6" s="25">
        <f t="shared" si="6"/>
        <v>0.52300000000000002</v>
      </c>
      <c r="P6" s="26">
        <f t="shared" si="7"/>
        <v>9.7700000000000009E-2</v>
      </c>
      <c r="Q6" s="24">
        <f t="shared" si="8"/>
        <v>0.62070000000000003</v>
      </c>
    </row>
    <row r="7" spans="1:17" x14ac:dyDescent="0.25">
      <c r="A7" s="77" t="s">
        <v>22</v>
      </c>
      <c r="B7" s="81" t="s">
        <v>27</v>
      </c>
      <c r="C7" s="78">
        <v>0</v>
      </c>
      <c r="D7" s="43">
        <v>0.32019999999999998</v>
      </c>
      <c r="E7" s="39">
        <v>0.2243</v>
      </c>
      <c r="F7" s="39">
        <v>0.54449999999999998</v>
      </c>
      <c r="G7" s="42">
        <v>7.4499999999999997E-2</v>
      </c>
      <c r="H7" s="42">
        <v>4.9500000000000002E-2</v>
      </c>
      <c r="I7" s="36">
        <v>0.124</v>
      </c>
      <c r="J7" s="44">
        <v>19.600000000000001</v>
      </c>
      <c r="K7" s="44">
        <v>17.399999999999999</v>
      </c>
      <c r="L7" s="47">
        <v>7</v>
      </c>
      <c r="M7" s="23">
        <f t="shared" si="4"/>
        <v>1.4275523851983949</v>
      </c>
      <c r="N7" s="24">
        <f t="shared" si="5"/>
        <v>1.505050505050505</v>
      </c>
      <c r="O7" s="25">
        <f t="shared" si="6"/>
        <v>0.24569999999999997</v>
      </c>
      <c r="P7" s="26">
        <f t="shared" si="7"/>
        <v>0.17480000000000001</v>
      </c>
      <c r="Q7" s="24">
        <f t="shared" si="8"/>
        <v>0.42049999999999998</v>
      </c>
    </row>
    <row r="8" spans="1:17" x14ac:dyDescent="0.25">
      <c r="A8" s="77" t="s">
        <v>22</v>
      </c>
      <c r="B8" s="81" t="s">
        <v>28</v>
      </c>
      <c r="C8" s="78">
        <v>0</v>
      </c>
      <c r="D8" s="43">
        <v>0.52600000000000002</v>
      </c>
      <c r="E8" s="39">
        <v>0.26700000000000002</v>
      </c>
      <c r="F8" s="39">
        <v>0.79300000000000004</v>
      </c>
      <c r="G8" s="42">
        <v>0.13150000000000001</v>
      </c>
      <c r="H8" s="42">
        <v>6.3799999999999996E-2</v>
      </c>
      <c r="I8" s="36">
        <v>0.1953</v>
      </c>
      <c r="J8" s="44">
        <v>28.2</v>
      </c>
      <c r="K8" s="44">
        <v>17.2</v>
      </c>
      <c r="L8" s="47">
        <v>5</v>
      </c>
      <c r="M8" s="23">
        <f t="shared" si="4"/>
        <v>1.9700374531835205</v>
      </c>
      <c r="N8" s="24">
        <f t="shared" si="5"/>
        <v>2.0611285266457684</v>
      </c>
      <c r="O8" s="25">
        <f t="shared" si="6"/>
        <v>0.39450000000000002</v>
      </c>
      <c r="P8" s="26">
        <f t="shared" si="7"/>
        <v>0.20320000000000002</v>
      </c>
      <c r="Q8" s="24">
        <f t="shared" si="8"/>
        <v>0.59770000000000001</v>
      </c>
    </row>
    <row r="9" spans="1:17" x14ac:dyDescent="0.25">
      <c r="A9" s="77" t="s">
        <v>29</v>
      </c>
      <c r="B9" s="81" t="s">
        <v>30</v>
      </c>
      <c r="C9" s="78">
        <v>0</v>
      </c>
      <c r="D9" s="43">
        <v>0.39079999999999998</v>
      </c>
      <c r="E9" s="39">
        <v>0.20630000000000001</v>
      </c>
      <c r="F9" s="39">
        <v>0.59709999999999996</v>
      </c>
      <c r="G9" s="42">
        <v>7.3499999999999996E-2</v>
      </c>
      <c r="H9" s="42">
        <v>4.3799999999999999E-2</v>
      </c>
      <c r="I9" s="36">
        <v>0.11729999999999999</v>
      </c>
      <c r="J9" s="44">
        <v>23</v>
      </c>
      <c r="K9" s="44">
        <v>18</v>
      </c>
      <c r="L9" s="47">
        <v>5</v>
      </c>
      <c r="M9" s="23">
        <f t="shared" si="4"/>
        <v>1.8943286476005814</v>
      </c>
      <c r="N9" s="24">
        <f t="shared" si="5"/>
        <v>1.678082191780822</v>
      </c>
      <c r="O9" s="25">
        <f t="shared" si="6"/>
        <v>0.31729999999999997</v>
      </c>
      <c r="P9" s="26">
        <f t="shared" si="7"/>
        <v>0.16250000000000001</v>
      </c>
      <c r="Q9" s="24">
        <f t="shared" si="8"/>
        <v>0.4798</v>
      </c>
    </row>
    <row r="10" spans="1:17" x14ac:dyDescent="0.25">
      <c r="A10" s="77" t="s">
        <v>22</v>
      </c>
      <c r="B10" s="81" t="s">
        <v>33</v>
      </c>
      <c r="C10" s="78">
        <v>0</v>
      </c>
      <c r="D10" s="43">
        <v>0.5</v>
      </c>
      <c r="E10" s="39">
        <v>0.85599999999999998</v>
      </c>
      <c r="F10" s="39">
        <v>1.3559999999999999</v>
      </c>
      <c r="G10" s="42">
        <v>0.10630000000000001</v>
      </c>
      <c r="H10" s="42">
        <v>0.1082</v>
      </c>
      <c r="I10" s="36">
        <v>0.21450000000000002</v>
      </c>
      <c r="J10" s="44">
        <v>30</v>
      </c>
      <c r="K10" s="44">
        <v>23</v>
      </c>
      <c r="L10" s="48">
        <v>5</v>
      </c>
      <c r="M10" s="23">
        <f t="shared" si="4"/>
        <v>0.58411214953271029</v>
      </c>
      <c r="N10" s="24">
        <f t="shared" si="5"/>
        <v>0.98243992606284658</v>
      </c>
      <c r="O10" s="25">
        <f t="shared" si="6"/>
        <v>0.39369999999999999</v>
      </c>
      <c r="P10" s="26">
        <f t="shared" si="7"/>
        <v>0.74780000000000002</v>
      </c>
      <c r="Q10" s="24">
        <f t="shared" si="8"/>
        <v>1.1415</v>
      </c>
    </row>
    <row r="11" spans="1:17" s="31" customFormat="1" x14ac:dyDescent="0.25">
      <c r="A11" s="77" t="s">
        <v>29</v>
      </c>
      <c r="B11" s="81" t="s">
        <v>34</v>
      </c>
      <c r="C11" s="78">
        <v>0</v>
      </c>
      <c r="D11" s="43">
        <v>0.39100000000000001</v>
      </c>
      <c r="E11" s="39">
        <v>0.58599999999999997</v>
      </c>
      <c r="F11" s="39">
        <v>0.97699999999999998</v>
      </c>
      <c r="G11" s="42">
        <v>5.6599999999999998E-2</v>
      </c>
      <c r="H11" s="42">
        <v>7.5800000000000006E-2</v>
      </c>
      <c r="I11" s="36">
        <v>0.13240000000000002</v>
      </c>
      <c r="J11" s="44">
        <v>23.5</v>
      </c>
      <c r="K11" s="44">
        <v>16.5</v>
      </c>
      <c r="L11" s="47">
        <v>5</v>
      </c>
      <c r="M11" s="23">
        <f t="shared" si="4"/>
        <v>0.66723549488054612</v>
      </c>
      <c r="N11" s="24">
        <f t="shared" si="5"/>
        <v>0.74670184696569908</v>
      </c>
      <c r="O11" s="25">
        <f t="shared" si="6"/>
        <v>0.33440000000000003</v>
      </c>
      <c r="P11" s="26">
        <f t="shared" si="7"/>
        <v>0.51019999999999999</v>
      </c>
      <c r="Q11" s="24">
        <f t="shared" si="8"/>
        <v>0.84460000000000002</v>
      </c>
    </row>
    <row r="12" spans="1:17" x14ac:dyDescent="0.25">
      <c r="A12" s="77" t="s">
        <v>29</v>
      </c>
      <c r="B12" s="81" t="s">
        <v>35</v>
      </c>
      <c r="C12" s="78">
        <v>0</v>
      </c>
      <c r="D12" s="43">
        <v>1.044</v>
      </c>
      <c r="E12" s="39">
        <v>1.125</v>
      </c>
      <c r="F12" s="39">
        <v>2.169</v>
      </c>
      <c r="G12" s="42">
        <v>0.20649999999999999</v>
      </c>
      <c r="H12" s="42">
        <v>0.12920000000000001</v>
      </c>
      <c r="I12" s="36">
        <v>0.3357</v>
      </c>
      <c r="J12" s="44">
        <v>41</v>
      </c>
      <c r="K12" s="44">
        <v>17.5</v>
      </c>
      <c r="L12" s="47">
        <v>6</v>
      </c>
      <c r="M12" s="23">
        <f t="shared" si="4"/>
        <v>0.92800000000000005</v>
      </c>
      <c r="N12" s="24">
        <f t="shared" si="5"/>
        <v>1.5982972136222908</v>
      </c>
      <c r="O12" s="25">
        <f t="shared" si="6"/>
        <v>0.83750000000000002</v>
      </c>
      <c r="P12" s="26">
        <f t="shared" si="7"/>
        <v>0.99580000000000002</v>
      </c>
      <c r="Q12" s="24">
        <f t="shared" si="8"/>
        <v>1.8332999999999999</v>
      </c>
    </row>
    <row r="13" spans="1:17" x14ac:dyDescent="0.25">
      <c r="A13" s="77" t="s">
        <v>22</v>
      </c>
      <c r="B13" s="81" t="s">
        <v>36</v>
      </c>
      <c r="C13" s="78">
        <v>0</v>
      </c>
      <c r="D13" s="43">
        <v>0.60899999999999999</v>
      </c>
      <c r="E13" s="39">
        <v>0.77900000000000003</v>
      </c>
      <c r="F13" s="39">
        <v>1.3879999999999999</v>
      </c>
      <c r="G13" s="42">
        <v>8.8300000000000003E-2</v>
      </c>
      <c r="H13" s="42">
        <v>8.5099999999999995E-2</v>
      </c>
      <c r="I13" s="36">
        <v>0.1734</v>
      </c>
      <c r="J13" s="44">
        <v>33</v>
      </c>
      <c r="K13" s="44">
        <v>23.3</v>
      </c>
      <c r="L13" s="47">
        <v>3</v>
      </c>
      <c r="M13" s="23">
        <f t="shared" si="4"/>
        <v>0.78177150192554556</v>
      </c>
      <c r="N13" s="24">
        <f t="shared" si="5"/>
        <v>1.037602820211516</v>
      </c>
      <c r="O13" s="25">
        <f t="shared" si="6"/>
        <v>0.52069999999999994</v>
      </c>
      <c r="P13" s="26">
        <f t="shared" si="7"/>
        <v>0.69390000000000007</v>
      </c>
      <c r="Q13" s="24">
        <f t="shared" si="8"/>
        <v>1.2145999999999999</v>
      </c>
    </row>
    <row r="14" spans="1:17" x14ac:dyDescent="0.25">
      <c r="A14" s="79" t="s">
        <v>29</v>
      </c>
      <c r="B14" s="81" t="s">
        <v>37</v>
      </c>
      <c r="C14" s="78">
        <v>0</v>
      </c>
      <c r="D14" s="5">
        <v>0.32079999999999997</v>
      </c>
      <c r="E14" s="6">
        <v>0.65280000000000005</v>
      </c>
      <c r="F14" s="39">
        <v>0.97360000000000002</v>
      </c>
      <c r="G14" s="3">
        <v>5.0999999999999997E-2</v>
      </c>
      <c r="H14" s="3">
        <v>9.8000000000000004E-2</v>
      </c>
      <c r="I14" s="36">
        <v>0.14899999999999999</v>
      </c>
      <c r="J14" s="44">
        <v>18</v>
      </c>
      <c r="K14" s="44">
        <v>16</v>
      </c>
      <c r="L14" s="47">
        <v>3</v>
      </c>
      <c r="M14" s="23">
        <f t="shared" si="4"/>
        <v>0.4914215686274509</v>
      </c>
      <c r="N14" s="24">
        <f t="shared" si="5"/>
        <v>0.52040816326530603</v>
      </c>
      <c r="O14" s="25">
        <f t="shared" si="6"/>
        <v>0.26979999999999998</v>
      </c>
      <c r="P14" s="26">
        <f t="shared" si="7"/>
        <v>0.55480000000000007</v>
      </c>
      <c r="Q14" s="24">
        <f t="shared" si="8"/>
        <v>0.8246</v>
      </c>
    </row>
    <row r="15" spans="1:17" x14ac:dyDescent="0.25">
      <c r="A15" s="79" t="s">
        <v>22</v>
      </c>
      <c r="B15" s="81" t="s">
        <v>38</v>
      </c>
      <c r="C15" s="78">
        <v>0</v>
      </c>
      <c r="D15" s="5">
        <v>0.46700000000000003</v>
      </c>
      <c r="E15" s="6">
        <v>0.41499999999999998</v>
      </c>
      <c r="F15" s="39">
        <v>0.88200000000000001</v>
      </c>
      <c r="G15" s="3">
        <v>9.6000000000000002E-2</v>
      </c>
      <c r="H15" s="3">
        <v>7.2999999999999995E-2</v>
      </c>
      <c r="I15" s="36">
        <v>0.16899999999999998</v>
      </c>
      <c r="J15" s="44">
        <v>12</v>
      </c>
      <c r="K15" s="44">
        <v>20</v>
      </c>
      <c r="L15" s="47">
        <v>3</v>
      </c>
      <c r="M15" s="23">
        <f t="shared" si="4"/>
        <v>1.1253012048192772</v>
      </c>
      <c r="N15" s="24">
        <f t="shared" si="5"/>
        <v>1.3150684931506851</v>
      </c>
      <c r="O15" s="25">
        <f t="shared" si="6"/>
        <v>0.371</v>
      </c>
      <c r="P15" s="26">
        <f t="shared" si="7"/>
        <v>0.34199999999999997</v>
      </c>
      <c r="Q15" s="24">
        <f t="shared" si="8"/>
        <v>0.71299999999999997</v>
      </c>
    </row>
    <row r="16" spans="1:17" x14ac:dyDescent="0.25">
      <c r="A16" s="79" t="s">
        <v>29</v>
      </c>
      <c r="B16" s="81" t="s">
        <v>39</v>
      </c>
      <c r="C16" s="78">
        <v>0</v>
      </c>
      <c r="D16" s="5">
        <v>0.32379999999999998</v>
      </c>
      <c r="E16" s="6">
        <v>0.72689999999999999</v>
      </c>
      <c r="F16" s="39">
        <v>1.0507</v>
      </c>
      <c r="G16" s="3">
        <v>8.5999999999999993E-2</v>
      </c>
      <c r="H16" s="3">
        <v>0.09</v>
      </c>
      <c r="I16" s="36">
        <v>0.17599999999999999</v>
      </c>
      <c r="J16" s="44">
        <v>26</v>
      </c>
      <c r="K16" s="44">
        <v>15.5</v>
      </c>
      <c r="L16" s="47">
        <v>5</v>
      </c>
      <c r="M16" s="23">
        <f t="shared" si="4"/>
        <v>0.44545329481359192</v>
      </c>
      <c r="N16" s="24">
        <f t="shared" si="5"/>
        <v>0.95555555555555549</v>
      </c>
      <c r="O16" s="25">
        <f t="shared" si="6"/>
        <v>0.23779999999999998</v>
      </c>
      <c r="P16" s="26">
        <f t="shared" si="7"/>
        <v>0.63690000000000002</v>
      </c>
      <c r="Q16" s="24">
        <f t="shared" si="8"/>
        <v>0.87470000000000003</v>
      </c>
    </row>
    <row r="17" spans="1:17" x14ac:dyDescent="0.25">
      <c r="A17" s="79" t="s">
        <v>22</v>
      </c>
      <c r="B17" s="81" t="s">
        <v>40</v>
      </c>
      <c r="C17" s="78">
        <v>0</v>
      </c>
      <c r="D17" s="5">
        <v>0.41499999999999998</v>
      </c>
      <c r="E17" s="6">
        <v>1.0864</v>
      </c>
      <c r="F17" s="39">
        <v>1.5014000000000001</v>
      </c>
      <c r="G17" s="3">
        <v>5.8999999999999997E-2</v>
      </c>
      <c r="H17" s="3">
        <v>0.122</v>
      </c>
      <c r="I17" s="36">
        <v>0.18099999999999999</v>
      </c>
      <c r="J17" s="44">
        <v>21</v>
      </c>
      <c r="K17" s="44">
        <v>15</v>
      </c>
      <c r="L17" s="47">
        <v>4</v>
      </c>
      <c r="M17" s="23">
        <f t="shared" si="4"/>
        <v>0.38199558173784975</v>
      </c>
      <c r="N17" s="24">
        <f t="shared" si="5"/>
        <v>0.48360655737704916</v>
      </c>
      <c r="O17" s="25">
        <f t="shared" si="6"/>
        <v>0.35599999999999998</v>
      </c>
      <c r="P17" s="26">
        <f t="shared" si="7"/>
        <v>0.96440000000000003</v>
      </c>
      <c r="Q17" s="24">
        <f t="shared" si="8"/>
        <v>1.3204</v>
      </c>
    </row>
    <row r="18" spans="1:17" x14ac:dyDescent="0.25">
      <c r="A18" s="2"/>
      <c r="B18" s="3"/>
      <c r="C18" s="4"/>
      <c r="D18" s="83">
        <f>AVERAGE(D2:D17)</f>
        <v>0.52210000000000001</v>
      </c>
      <c r="E18" s="83">
        <f t="shared" ref="E18:Q18" si="9">AVERAGE(E2:E17)</f>
        <v>0.63444999999999996</v>
      </c>
      <c r="F18" s="83">
        <f t="shared" si="9"/>
        <v>1.15655</v>
      </c>
      <c r="G18" s="83">
        <f t="shared" si="9"/>
        <v>9.3074999999999991E-2</v>
      </c>
      <c r="H18" s="83">
        <f t="shared" si="9"/>
        <v>8.3356249999999993E-2</v>
      </c>
      <c r="I18" s="83">
        <f t="shared" si="9"/>
        <v>0.17643125000000001</v>
      </c>
      <c r="J18" s="83">
        <f t="shared" si="9"/>
        <v>25.068750000000001</v>
      </c>
      <c r="K18" s="83">
        <f t="shared" si="9"/>
        <v>20.256249999999998</v>
      </c>
      <c r="L18" s="83">
        <f t="shared" si="9"/>
        <v>4.8125</v>
      </c>
      <c r="M18" s="83">
        <f t="shared" si="9"/>
        <v>1.1030258039523215</v>
      </c>
      <c r="N18" s="83">
        <f t="shared" si="9"/>
        <v>1.1770300198272878</v>
      </c>
      <c r="O18" s="83">
        <f t="shared" si="9"/>
        <v>0.42902499999999999</v>
      </c>
      <c r="P18" s="83">
        <f t="shared" si="9"/>
        <v>0.55109374999999994</v>
      </c>
      <c r="Q18" s="83">
        <f t="shared" si="9"/>
        <v>0.98011874999999982</v>
      </c>
    </row>
    <row r="19" spans="1:17" x14ac:dyDescent="0.25">
      <c r="A19" s="75" t="s">
        <v>20</v>
      </c>
      <c r="B19" s="81" t="s">
        <v>21</v>
      </c>
      <c r="C19" s="76">
        <v>0</v>
      </c>
      <c r="D19" s="37">
        <v>0.45440000000000003</v>
      </c>
      <c r="E19" s="38">
        <v>0.66820000000000002</v>
      </c>
      <c r="F19" s="39">
        <f>SUM(D19:E19)</f>
        <v>1.1226</v>
      </c>
      <c r="G19" s="42">
        <v>0.10299999999999999</v>
      </c>
      <c r="H19" s="36">
        <v>4.5999999999999999E-2</v>
      </c>
      <c r="I19" s="36">
        <f>SUM(G19:H19)</f>
        <v>0.14899999999999999</v>
      </c>
      <c r="J19" s="50">
        <v>28</v>
      </c>
      <c r="K19" s="50">
        <v>34</v>
      </c>
      <c r="L19" s="46">
        <v>5</v>
      </c>
      <c r="M19" s="23">
        <f t="shared" ref="M19" si="10">D19/E19</f>
        <v>0.68003591739000302</v>
      </c>
      <c r="N19" s="24">
        <f t="shared" ref="N19" si="11">G19/H19</f>
        <v>2.2391304347826084</v>
      </c>
      <c r="O19" s="25">
        <f t="shared" ref="O19" si="12">D19-G19</f>
        <v>0.35140000000000005</v>
      </c>
      <c r="P19" s="26">
        <f t="shared" ref="P19" si="13">E19-H19</f>
        <v>0.62219999999999998</v>
      </c>
      <c r="Q19" s="24">
        <f t="shared" ref="Q19" si="14">SUM(O19:P19)</f>
        <v>0.97360000000000002</v>
      </c>
    </row>
    <row r="20" spans="1:17" x14ac:dyDescent="0.25">
      <c r="A20" s="77" t="s">
        <v>20</v>
      </c>
      <c r="B20" s="81" t="s">
        <v>23</v>
      </c>
      <c r="C20" s="78">
        <v>0</v>
      </c>
      <c r="D20" s="43">
        <v>0.46300000000000002</v>
      </c>
      <c r="E20" s="39">
        <v>0.501</v>
      </c>
      <c r="F20" s="39">
        <v>0.96399999999999997</v>
      </c>
      <c r="G20" s="42">
        <v>0.09</v>
      </c>
      <c r="H20" s="42">
        <v>9.4E-2</v>
      </c>
      <c r="I20" s="36">
        <v>0.184</v>
      </c>
      <c r="J20" s="44">
        <v>21</v>
      </c>
      <c r="K20" s="44">
        <v>28</v>
      </c>
      <c r="L20" s="47">
        <v>5</v>
      </c>
      <c r="M20" s="23">
        <f t="shared" ref="M20:M34" si="15">D20/E20</f>
        <v>0.92415169660678642</v>
      </c>
      <c r="N20" s="24">
        <f t="shared" ref="N20:N34" si="16">G20/H20</f>
        <v>0.95744680851063824</v>
      </c>
      <c r="O20" s="25">
        <f t="shared" ref="O20:O34" si="17">D20-G20</f>
        <v>0.373</v>
      </c>
      <c r="P20" s="26">
        <f t="shared" ref="P20:P34" si="18">E20-H20</f>
        <v>0.40700000000000003</v>
      </c>
      <c r="Q20" s="24">
        <f t="shared" ref="Q20:Q34" si="19">SUM(O20:P20)</f>
        <v>0.78</v>
      </c>
    </row>
    <row r="21" spans="1:17" x14ac:dyDescent="0.25">
      <c r="A21" s="77" t="s">
        <v>20</v>
      </c>
      <c r="B21" s="81" t="s">
        <v>24</v>
      </c>
      <c r="C21" s="78">
        <v>0</v>
      </c>
      <c r="D21" s="43">
        <v>0.61</v>
      </c>
      <c r="E21" s="43">
        <v>0.70799999999999996</v>
      </c>
      <c r="F21" s="39">
        <v>1.3180000000000001</v>
      </c>
      <c r="G21" s="3">
        <v>0.115</v>
      </c>
      <c r="H21" s="3">
        <v>7.8E-2</v>
      </c>
      <c r="I21" s="36">
        <v>0.193</v>
      </c>
      <c r="J21" s="44">
        <v>23.2</v>
      </c>
      <c r="K21" s="44">
        <v>19.399999999999999</v>
      </c>
      <c r="L21" s="47">
        <v>6</v>
      </c>
      <c r="M21" s="23">
        <f t="shared" si="15"/>
        <v>0.8615819209039548</v>
      </c>
      <c r="N21" s="24">
        <f t="shared" si="16"/>
        <v>1.4743589743589745</v>
      </c>
      <c r="O21" s="25">
        <f t="shared" si="17"/>
        <v>0.495</v>
      </c>
      <c r="P21" s="26">
        <f t="shared" si="18"/>
        <v>0.63</v>
      </c>
      <c r="Q21" s="24">
        <f t="shared" si="19"/>
        <v>1.125</v>
      </c>
    </row>
    <row r="22" spans="1:17" s="31" customFormat="1" x14ac:dyDescent="0.25">
      <c r="A22" s="77" t="s">
        <v>20</v>
      </c>
      <c r="B22" s="81" t="s">
        <v>25</v>
      </c>
      <c r="C22" s="78">
        <v>0</v>
      </c>
      <c r="D22" s="43">
        <v>0.6</v>
      </c>
      <c r="E22" s="39">
        <v>0.39</v>
      </c>
      <c r="F22" s="39">
        <v>0.99</v>
      </c>
      <c r="G22" s="42">
        <v>0.113</v>
      </c>
      <c r="H22" s="42">
        <v>8.4000000000000005E-2</v>
      </c>
      <c r="I22" s="36">
        <v>0.19700000000000001</v>
      </c>
      <c r="J22" s="44">
        <v>17.2</v>
      </c>
      <c r="K22" s="44">
        <v>25.4</v>
      </c>
      <c r="L22" s="47">
        <v>5</v>
      </c>
      <c r="M22" s="23">
        <f t="shared" si="15"/>
        <v>1.5384615384615383</v>
      </c>
      <c r="N22" s="24">
        <f t="shared" si="16"/>
        <v>1.3452380952380951</v>
      </c>
      <c r="O22" s="25">
        <f t="shared" si="17"/>
        <v>0.48699999999999999</v>
      </c>
      <c r="P22" s="26">
        <f t="shared" si="18"/>
        <v>0.30599999999999999</v>
      </c>
      <c r="Q22" s="24">
        <f t="shared" si="19"/>
        <v>0.79299999999999993</v>
      </c>
    </row>
    <row r="23" spans="1:17" x14ac:dyDescent="0.25">
      <c r="A23" s="77" t="s">
        <v>20</v>
      </c>
      <c r="B23" s="81" t="s">
        <v>26</v>
      </c>
      <c r="C23" s="78">
        <v>0</v>
      </c>
      <c r="D23" s="43">
        <v>0.628</v>
      </c>
      <c r="E23" s="39">
        <v>0.374</v>
      </c>
      <c r="F23" s="39">
        <v>1.002</v>
      </c>
      <c r="G23" s="42">
        <v>0.1676</v>
      </c>
      <c r="H23" s="42">
        <v>8.9399999999999993E-2</v>
      </c>
      <c r="I23" s="36">
        <v>0.25700000000000001</v>
      </c>
      <c r="J23" s="44">
        <v>25.5</v>
      </c>
      <c r="K23" s="44">
        <v>29.8</v>
      </c>
      <c r="L23" s="47">
        <v>6</v>
      </c>
      <c r="M23" s="23">
        <f t="shared" si="15"/>
        <v>1.679144385026738</v>
      </c>
      <c r="N23" s="24">
        <f t="shared" si="16"/>
        <v>1.8747203579418346</v>
      </c>
      <c r="O23" s="25">
        <f t="shared" si="17"/>
        <v>0.46040000000000003</v>
      </c>
      <c r="P23" s="26">
        <f t="shared" si="18"/>
        <v>0.28460000000000002</v>
      </c>
      <c r="Q23" s="24">
        <f t="shared" si="19"/>
        <v>0.74500000000000011</v>
      </c>
    </row>
    <row r="24" spans="1:17" x14ac:dyDescent="0.25">
      <c r="A24" s="77" t="s">
        <v>20</v>
      </c>
      <c r="B24" s="81" t="s">
        <v>27</v>
      </c>
      <c r="C24" s="78">
        <v>0</v>
      </c>
      <c r="D24" s="43">
        <v>0.4093</v>
      </c>
      <c r="E24" s="39">
        <v>0.50649999999999995</v>
      </c>
      <c r="F24" s="39">
        <v>0.91579999999999995</v>
      </c>
      <c r="G24" s="42">
        <v>0.13800000000000001</v>
      </c>
      <c r="H24" s="42">
        <v>0.106</v>
      </c>
      <c r="I24" s="36">
        <v>0.24399999999999999</v>
      </c>
      <c r="J24" s="44">
        <v>23</v>
      </c>
      <c r="K24" s="44">
        <v>35.200000000000003</v>
      </c>
      <c r="L24" s="47">
        <v>7</v>
      </c>
      <c r="M24" s="23">
        <f t="shared" si="15"/>
        <v>0.80809476801579472</v>
      </c>
      <c r="N24" s="24">
        <f t="shared" si="16"/>
        <v>1.3018867924528303</v>
      </c>
      <c r="O24" s="25">
        <f t="shared" si="17"/>
        <v>0.27129999999999999</v>
      </c>
      <c r="P24" s="26">
        <f t="shared" si="18"/>
        <v>0.40049999999999997</v>
      </c>
      <c r="Q24" s="24">
        <f t="shared" si="19"/>
        <v>0.67179999999999995</v>
      </c>
    </row>
    <row r="25" spans="1:17" x14ac:dyDescent="0.25">
      <c r="A25" s="77" t="s">
        <v>20</v>
      </c>
      <c r="B25" s="81" t="s">
        <v>28</v>
      </c>
      <c r="C25" s="78">
        <v>0</v>
      </c>
      <c r="D25" s="43">
        <v>0.157</v>
      </c>
      <c r="E25" s="39">
        <v>5.5E-2</v>
      </c>
      <c r="F25" s="39">
        <v>0.21199999999999999</v>
      </c>
      <c r="G25" s="42">
        <v>5.8000000000000003E-2</v>
      </c>
      <c r="H25" s="42">
        <v>2.2499999999999999E-2</v>
      </c>
      <c r="I25" s="36">
        <v>8.0500000000000002E-2</v>
      </c>
      <c r="J25" s="44">
        <v>17.899999999999999</v>
      </c>
      <c r="K25" s="44">
        <v>17</v>
      </c>
      <c r="L25" s="47">
        <v>6</v>
      </c>
      <c r="M25" s="23">
        <f t="shared" si="15"/>
        <v>2.8545454545454545</v>
      </c>
      <c r="N25" s="24">
        <f t="shared" si="16"/>
        <v>2.5777777777777779</v>
      </c>
      <c r="O25" s="25">
        <f t="shared" si="17"/>
        <v>9.9000000000000005E-2</v>
      </c>
      <c r="P25" s="26">
        <f t="shared" si="18"/>
        <v>3.2500000000000001E-2</v>
      </c>
      <c r="Q25" s="24">
        <f t="shared" si="19"/>
        <v>0.13150000000000001</v>
      </c>
    </row>
    <row r="26" spans="1:17" x14ac:dyDescent="0.25">
      <c r="A26" s="77" t="s">
        <v>32</v>
      </c>
      <c r="B26" s="81" t="s">
        <v>30</v>
      </c>
      <c r="C26" s="78">
        <v>0</v>
      </c>
      <c r="D26" s="43">
        <v>0.41099999999999998</v>
      </c>
      <c r="E26" s="39">
        <v>0.20250000000000001</v>
      </c>
      <c r="F26" s="39">
        <v>0.61349999999999993</v>
      </c>
      <c r="G26" s="42">
        <v>7.8700000000000006E-2</v>
      </c>
      <c r="H26" s="42">
        <v>7.0199999999999999E-2</v>
      </c>
      <c r="I26" s="36">
        <v>0.1489</v>
      </c>
      <c r="J26" s="44">
        <v>19.5</v>
      </c>
      <c r="K26" s="44">
        <v>18</v>
      </c>
      <c r="L26" s="47">
        <v>6</v>
      </c>
      <c r="M26" s="23">
        <f t="shared" si="15"/>
        <v>2.0296296296296292</v>
      </c>
      <c r="N26" s="24">
        <f t="shared" si="16"/>
        <v>1.1210826210826212</v>
      </c>
      <c r="O26" s="25">
        <f t="shared" si="17"/>
        <v>0.33229999999999998</v>
      </c>
      <c r="P26" s="26">
        <f t="shared" si="18"/>
        <v>0.13230000000000003</v>
      </c>
      <c r="Q26" s="24">
        <f t="shared" si="19"/>
        <v>0.46460000000000001</v>
      </c>
    </row>
    <row r="27" spans="1:17" x14ac:dyDescent="0.25">
      <c r="A27" s="77" t="s">
        <v>32</v>
      </c>
      <c r="B27" s="81" t="s">
        <v>33</v>
      </c>
      <c r="C27" s="78">
        <v>0</v>
      </c>
      <c r="D27" s="43">
        <v>0.56799999999999995</v>
      </c>
      <c r="E27" s="39">
        <v>0.82799999999999996</v>
      </c>
      <c r="F27" s="39">
        <v>1.3959999999999999</v>
      </c>
      <c r="G27" s="42">
        <v>0.14799999999999999</v>
      </c>
      <c r="H27" s="42">
        <v>6.9099999999999995E-2</v>
      </c>
      <c r="I27" s="36">
        <v>0.21709999999999999</v>
      </c>
      <c r="J27" s="44">
        <v>23</v>
      </c>
      <c r="K27" s="44">
        <v>19</v>
      </c>
      <c r="L27" s="48">
        <v>6</v>
      </c>
      <c r="M27" s="23">
        <f t="shared" si="15"/>
        <v>0.68599033816425115</v>
      </c>
      <c r="N27" s="24">
        <f t="shared" si="16"/>
        <v>2.1418234442836468</v>
      </c>
      <c r="O27" s="25">
        <f t="shared" si="17"/>
        <v>0.41999999999999993</v>
      </c>
      <c r="P27" s="26">
        <f t="shared" si="18"/>
        <v>0.75889999999999991</v>
      </c>
      <c r="Q27" s="24">
        <f t="shared" si="19"/>
        <v>1.1788999999999998</v>
      </c>
    </row>
    <row r="28" spans="1:17" x14ac:dyDescent="0.25">
      <c r="A28" s="77" t="s">
        <v>20</v>
      </c>
      <c r="B28" s="81" t="s">
        <v>34</v>
      </c>
      <c r="C28" s="78">
        <v>0</v>
      </c>
      <c r="D28" s="43">
        <v>0.70340000000000003</v>
      </c>
      <c r="E28" s="39">
        <v>0.75139999999999996</v>
      </c>
      <c r="F28" s="39">
        <v>1.4548000000000001</v>
      </c>
      <c r="G28" s="42">
        <v>0.12920000000000001</v>
      </c>
      <c r="H28" s="42">
        <v>0.12529999999999999</v>
      </c>
      <c r="I28" s="36">
        <v>0.2545</v>
      </c>
      <c r="J28" s="44">
        <v>23</v>
      </c>
      <c r="K28" s="44">
        <v>17</v>
      </c>
      <c r="L28" s="47">
        <v>4</v>
      </c>
      <c r="M28" s="23">
        <f t="shared" si="15"/>
        <v>0.93611924407772162</v>
      </c>
      <c r="N28" s="24">
        <f t="shared" si="16"/>
        <v>1.0311252992817239</v>
      </c>
      <c r="O28" s="25">
        <f t="shared" si="17"/>
        <v>0.57420000000000004</v>
      </c>
      <c r="P28" s="26">
        <f t="shared" si="18"/>
        <v>0.62609999999999999</v>
      </c>
      <c r="Q28" s="24">
        <f t="shared" si="19"/>
        <v>1.2002999999999999</v>
      </c>
    </row>
    <row r="29" spans="1:17" x14ac:dyDescent="0.25">
      <c r="A29" s="77" t="s">
        <v>32</v>
      </c>
      <c r="B29" s="81" t="s">
        <v>35</v>
      </c>
      <c r="C29" s="78">
        <v>0</v>
      </c>
      <c r="D29" s="43">
        <v>0.88500000000000001</v>
      </c>
      <c r="E29" s="39">
        <v>1.355</v>
      </c>
      <c r="F29" s="39">
        <v>2.2400000000000002</v>
      </c>
      <c r="G29" s="42">
        <v>0.15529999999999999</v>
      </c>
      <c r="H29" s="42">
        <v>0.1071</v>
      </c>
      <c r="I29" s="36">
        <v>0.26239999999999997</v>
      </c>
      <c r="J29" s="44">
        <v>20.7</v>
      </c>
      <c r="K29" s="44">
        <v>29.5</v>
      </c>
      <c r="L29" s="47">
        <v>6</v>
      </c>
      <c r="M29" s="23">
        <f t="shared" si="15"/>
        <v>0.65313653136531369</v>
      </c>
      <c r="N29" s="24">
        <f t="shared" si="16"/>
        <v>1.4500466853408029</v>
      </c>
      <c r="O29" s="25">
        <f t="shared" si="17"/>
        <v>0.72970000000000002</v>
      </c>
      <c r="P29" s="26">
        <f t="shared" si="18"/>
        <v>1.2479</v>
      </c>
      <c r="Q29" s="24">
        <f t="shared" si="19"/>
        <v>1.9776</v>
      </c>
    </row>
    <row r="30" spans="1:17" x14ac:dyDescent="0.25">
      <c r="A30" s="79" t="s">
        <v>20</v>
      </c>
      <c r="B30" s="81" t="s">
        <v>36</v>
      </c>
      <c r="C30" s="78">
        <v>0</v>
      </c>
      <c r="D30" s="5">
        <v>0.67</v>
      </c>
      <c r="E30" s="6">
        <v>0.94</v>
      </c>
      <c r="F30" s="39">
        <v>1.6099999999999999</v>
      </c>
      <c r="G30" s="42">
        <v>0.13500000000000001</v>
      </c>
      <c r="H30" s="3">
        <v>9.2299999999999993E-2</v>
      </c>
      <c r="I30" s="36">
        <v>0.2273</v>
      </c>
      <c r="J30" s="44">
        <v>26.9</v>
      </c>
      <c r="K30" s="44">
        <v>50.5</v>
      </c>
      <c r="L30" s="47">
        <v>5</v>
      </c>
      <c r="M30" s="23">
        <f t="shared" si="15"/>
        <v>0.7127659574468086</v>
      </c>
      <c r="N30" s="24">
        <f t="shared" si="16"/>
        <v>1.4626218851570967</v>
      </c>
      <c r="O30" s="25">
        <f t="shared" si="17"/>
        <v>0.53500000000000003</v>
      </c>
      <c r="P30" s="26">
        <f t="shared" si="18"/>
        <v>0.8476999999999999</v>
      </c>
      <c r="Q30" s="24">
        <f t="shared" si="19"/>
        <v>1.3826999999999998</v>
      </c>
    </row>
    <row r="31" spans="1:17" x14ac:dyDescent="0.25">
      <c r="A31" s="79" t="s">
        <v>32</v>
      </c>
      <c r="B31" s="81" t="s">
        <v>37</v>
      </c>
      <c r="C31" s="78">
        <v>0</v>
      </c>
      <c r="D31" s="5">
        <v>0.3493</v>
      </c>
      <c r="E31" s="6">
        <v>0.5524</v>
      </c>
      <c r="F31" s="39">
        <v>0.90169999999999995</v>
      </c>
      <c r="G31" s="3">
        <v>8.3299999999999999E-2</v>
      </c>
      <c r="H31" s="3">
        <v>0.10929999999999999</v>
      </c>
      <c r="I31" s="36">
        <v>0.19259999999999999</v>
      </c>
      <c r="J31" s="44">
        <v>19.100000000000001</v>
      </c>
      <c r="K31" s="44">
        <v>15.5</v>
      </c>
      <c r="L31" s="47">
        <v>5</v>
      </c>
      <c r="M31" s="23">
        <f t="shared" si="15"/>
        <v>0.63233164373642292</v>
      </c>
      <c r="N31" s="24">
        <f t="shared" si="16"/>
        <v>0.76212259835315643</v>
      </c>
      <c r="O31" s="25">
        <f t="shared" si="17"/>
        <v>0.26600000000000001</v>
      </c>
      <c r="P31" s="26">
        <f t="shared" si="18"/>
        <v>0.44309999999999999</v>
      </c>
      <c r="Q31" s="24">
        <f t="shared" si="19"/>
        <v>0.70910000000000006</v>
      </c>
    </row>
    <row r="32" spans="1:17" x14ac:dyDescent="0.25">
      <c r="A32" s="79" t="s">
        <v>32</v>
      </c>
      <c r="B32" s="81" t="s">
        <v>38</v>
      </c>
      <c r="C32" s="78">
        <v>0</v>
      </c>
      <c r="D32" s="5">
        <v>0.47299999999999998</v>
      </c>
      <c r="E32" s="6">
        <v>1.026</v>
      </c>
      <c r="F32" s="39">
        <v>1.4990000000000001</v>
      </c>
      <c r="G32" s="3">
        <v>6.9000000000000006E-2</v>
      </c>
      <c r="H32" s="3">
        <v>0.129</v>
      </c>
      <c r="I32" s="36">
        <v>0.19800000000000001</v>
      </c>
      <c r="J32" s="44">
        <v>27.3</v>
      </c>
      <c r="K32" s="44">
        <v>23</v>
      </c>
      <c r="L32" s="47">
        <v>4</v>
      </c>
      <c r="M32" s="23">
        <f t="shared" si="15"/>
        <v>0.46101364522417149</v>
      </c>
      <c r="N32" s="24">
        <f t="shared" si="16"/>
        <v>0.53488372093023262</v>
      </c>
      <c r="O32" s="25">
        <f t="shared" si="17"/>
        <v>0.40399999999999997</v>
      </c>
      <c r="P32" s="26">
        <f t="shared" si="18"/>
        <v>0.89700000000000002</v>
      </c>
      <c r="Q32" s="24">
        <f t="shared" si="19"/>
        <v>1.3009999999999999</v>
      </c>
    </row>
    <row r="33" spans="1:17" x14ac:dyDescent="0.25">
      <c r="A33" s="79" t="s">
        <v>32</v>
      </c>
      <c r="B33" s="81" t="s">
        <v>39</v>
      </c>
      <c r="C33" s="78">
        <v>0</v>
      </c>
      <c r="D33" s="5">
        <v>0.40129999999999999</v>
      </c>
      <c r="E33" s="6">
        <v>0.58650000000000002</v>
      </c>
      <c r="F33" s="39">
        <v>0.98780000000000001</v>
      </c>
      <c r="G33" s="3">
        <v>0.12</v>
      </c>
      <c r="H33" s="3">
        <v>0.10299999999999999</v>
      </c>
      <c r="I33" s="36">
        <v>0.22299999999999998</v>
      </c>
      <c r="J33" s="44">
        <v>23.5</v>
      </c>
      <c r="K33" s="44">
        <v>31.5</v>
      </c>
      <c r="L33" s="47">
        <v>6</v>
      </c>
      <c r="M33" s="23">
        <f t="shared" si="15"/>
        <v>0.68422847399829489</v>
      </c>
      <c r="N33" s="24">
        <f t="shared" si="16"/>
        <v>1.1650485436893203</v>
      </c>
      <c r="O33" s="25">
        <f t="shared" si="17"/>
        <v>0.28129999999999999</v>
      </c>
      <c r="P33" s="26">
        <f t="shared" si="18"/>
        <v>0.48350000000000004</v>
      </c>
      <c r="Q33" s="24">
        <f t="shared" si="19"/>
        <v>0.76480000000000004</v>
      </c>
    </row>
    <row r="34" spans="1:17" x14ac:dyDescent="0.25">
      <c r="A34" s="79" t="s">
        <v>32</v>
      </c>
      <c r="B34" s="81" t="s">
        <v>40</v>
      </c>
      <c r="C34" s="78">
        <v>0</v>
      </c>
      <c r="D34" s="5">
        <v>0.44500000000000001</v>
      </c>
      <c r="E34" s="6">
        <v>1.079</v>
      </c>
      <c r="F34" s="39">
        <v>1.524</v>
      </c>
      <c r="G34" s="3">
        <v>9.0999999999999998E-2</v>
      </c>
      <c r="H34" s="3">
        <v>0.13600000000000001</v>
      </c>
      <c r="I34" s="36">
        <v>0.22700000000000001</v>
      </c>
      <c r="J34" s="44">
        <v>26</v>
      </c>
      <c r="K34" s="44">
        <v>28</v>
      </c>
      <c r="L34" s="47">
        <v>4</v>
      </c>
      <c r="M34" s="23">
        <f t="shared" si="15"/>
        <v>0.41241890639481005</v>
      </c>
      <c r="N34" s="24">
        <f t="shared" si="16"/>
        <v>0.66911764705882348</v>
      </c>
      <c r="O34" s="25">
        <f t="shared" si="17"/>
        <v>0.35399999999999998</v>
      </c>
      <c r="P34" s="26">
        <f t="shared" si="18"/>
        <v>0.94299999999999995</v>
      </c>
      <c r="Q34" s="24">
        <f t="shared" si="19"/>
        <v>1.2969999999999999</v>
      </c>
    </row>
    <row r="35" spans="1:17" x14ac:dyDescent="0.25">
      <c r="A35" s="2"/>
      <c r="B35" s="3"/>
      <c r="C35" s="4"/>
      <c r="D35" s="83">
        <f>AVERAGE(D19:D34)</f>
        <v>0.51423125000000003</v>
      </c>
      <c r="E35" s="83">
        <f t="shared" ref="E35:P35" si="20">AVERAGE(E19:E34)</f>
        <v>0.65771875000000013</v>
      </c>
      <c r="F35" s="83">
        <f t="shared" si="20"/>
        <v>1.17195</v>
      </c>
      <c r="G35" s="83">
        <f t="shared" si="20"/>
        <v>0.11213125</v>
      </c>
      <c r="H35" s="83">
        <f t="shared" si="20"/>
        <v>9.132499999999999E-2</v>
      </c>
      <c r="I35" s="83">
        <f t="shared" si="20"/>
        <v>0.20345625000000001</v>
      </c>
      <c r="J35" s="83">
        <f t="shared" si="20"/>
        <v>22.8</v>
      </c>
      <c r="K35" s="83">
        <f t="shared" si="20"/>
        <v>26.3</v>
      </c>
      <c r="L35" s="83">
        <f t="shared" si="20"/>
        <v>5.375</v>
      </c>
      <c r="M35" s="83">
        <f t="shared" si="20"/>
        <v>1.0346031281867307</v>
      </c>
      <c r="N35" s="83">
        <f t="shared" si="20"/>
        <v>1.3817769803900111</v>
      </c>
      <c r="O35" s="83">
        <f t="shared" si="20"/>
        <v>0.40210000000000001</v>
      </c>
      <c r="P35" s="83">
        <f t="shared" si="20"/>
        <v>0.56639375000000003</v>
      </c>
      <c r="Q35" s="83">
        <f>AVERAGE(Q19:Q34)</f>
        <v>0.96849374999999993</v>
      </c>
    </row>
    <row r="36" spans="1:17" x14ac:dyDescent="0.25">
      <c r="A36" s="2"/>
      <c r="B36" s="3"/>
      <c r="C36" s="4"/>
      <c r="D36" s="5"/>
      <c r="E36" s="6"/>
      <c r="F36" s="6"/>
      <c r="G36" s="7"/>
      <c r="H36" s="7"/>
      <c r="I36" s="10"/>
      <c r="J36" s="8"/>
      <c r="K36" s="8"/>
      <c r="L36" s="9"/>
      <c r="M36" s="23"/>
      <c r="N36" s="24"/>
      <c r="O36" s="25"/>
      <c r="P36" s="26"/>
      <c r="Q36" s="29"/>
    </row>
    <row r="37" spans="1:17" x14ac:dyDescent="0.25">
      <c r="A37" s="2"/>
      <c r="B37" s="3"/>
      <c r="C37" s="4"/>
      <c r="D37" s="5"/>
      <c r="E37" s="6"/>
      <c r="F37" s="6"/>
      <c r="G37" s="7"/>
      <c r="H37" s="7"/>
      <c r="I37" s="10"/>
      <c r="J37" s="8"/>
      <c r="K37" s="8"/>
      <c r="L37" s="9"/>
      <c r="M37" s="23"/>
      <c r="N37" s="24"/>
      <c r="O37" s="25"/>
      <c r="P37" s="26"/>
      <c r="Q37" s="29"/>
    </row>
    <row r="38" spans="1:17" x14ac:dyDescent="0.25">
      <c r="A38" s="2"/>
      <c r="B38" s="3"/>
      <c r="C38" s="4"/>
      <c r="D38" s="5"/>
      <c r="E38" s="6"/>
      <c r="F38" s="6"/>
      <c r="G38" s="7"/>
      <c r="H38" s="7"/>
      <c r="I38" s="10"/>
      <c r="J38" s="8"/>
      <c r="K38" s="8"/>
      <c r="L38" s="9"/>
      <c r="M38" s="23"/>
      <c r="N38" s="24"/>
      <c r="O38" s="25"/>
      <c r="P38" s="26"/>
      <c r="Q38" s="29"/>
    </row>
    <row r="39" spans="1:17" x14ac:dyDescent="0.25">
      <c r="A39" s="2"/>
      <c r="B39" s="3"/>
      <c r="C39" s="4"/>
      <c r="D39" s="5"/>
      <c r="E39" s="6"/>
      <c r="F39" s="6"/>
      <c r="G39" s="7"/>
      <c r="H39" s="7"/>
      <c r="I39" s="10"/>
      <c r="J39" s="8"/>
      <c r="K39" s="8"/>
      <c r="L39" s="9"/>
      <c r="M39" s="23"/>
      <c r="N39" s="24"/>
      <c r="O39" s="25"/>
      <c r="P39" s="26"/>
      <c r="Q39" s="29"/>
    </row>
    <row r="40" spans="1:17" x14ac:dyDescent="0.25">
      <c r="A40" s="2"/>
      <c r="B40" s="3"/>
      <c r="C40" s="4"/>
      <c r="D40" s="5"/>
      <c r="E40" s="6"/>
      <c r="F40" s="6"/>
      <c r="G40" s="7"/>
      <c r="H40" s="7"/>
      <c r="I40" s="10"/>
      <c r="J40" s="8"/>
      <c r="K40" s="8"/>
      <c r="L40" s="9"/>
      <c r="M40" s="23"/>
      <c r="N40" s="24"/>
      <c r="O40" s="25"/>
      <c r="P40" s="26"/>
      <c r="Q40" s="29"/>
    </row>
    <row r="41" spans="1:17" x14ac:dyDescent="0.25">
      <c r="A41" s="2"/>
      <c r="B41" s="3"/>
      <c r="C41" s="4"/>
      <c r="D41" s="5"/>
      <c r="E41" s="6"/>
      <c r="F41" s="6"/>
      <c r="G41" s="7"/>
      <c r="H41" s="7"/>
      <c r="I41" s="10"/>
      <c r="J41" s="8"/>
      <c r="K41" s="8"/>
      <c r="L41" s="9"/>
      <c r="M41" s="23"/>
      <c r="N41" s="24"/>
      <c r="O41" s="25"/>
      <c r="P41" s="26"/>
      <c r="Q41" s="29"/>
    </row>
    <row r="42" spans="1:17" x14ac:dyDescent="0.25">
      <c r="A42" s="2"/>
      <c r="B42" s="3"/>
      <c r="C42" s="4"/>
      <c r="D42" s="5"/>
      <c r="E42" s="6"/>
      <c r="F42" s="6"/>
      <c r="G42" s="7"/>
      <c r="H42" s="7"/>
      <c r="I42" s="10"/>
      <c r="J42" s="8"/>
      <c r="K42" s="8"/>
      <c r="L42" s="9"/>
      <c r="M42" s="23"/>
      <c r="N42" s="24"/>
      <c r="O42" s="25"/>
      <c r="P42" s="26"/>
      <c r="Q42" s="29"/>
    </row>
    <row r="43" spans="1:17" x14ac:dyDescent="0.25">
      <c r="A43" s="2"/>
      <c r="B43" s="3"/>
      <c r="C43" s="4"/>
      <c r="D43" s="5"/>
      <c r="E43" s="6"/>
      <c r="F43" s="6"/>
      <c r="G43" s="7"/>
      <c r="H43" s="7"/>
      <c r="I43" s="10"/>
      <c r="J43" s="8"/>
      <c r="K43" s="8"/>
      <c r="L43" s="9"/>
      <c r="M43" s="23"/>
      <c r="N43" s="24"/>
      <c r="O43" s="25"/>
      <c r="P43" s="26"/>
      <c r="Q43" s="29"/>
    </row>
    <row r="44" spans="1:17" x14ac:dyDescent="0.25">
      <c r="A44" s="2"/>
      <c r="B44" s="3"/>
      <c r="C44" s="4"/>
      <c r="D44" s="5"/>
      <c r="E44" s="6"/>
      <c r="F44" s="6"/>
      <c r="G44" s="7"/>
      <c r="H44" s="7"/>
      <c r="I44" s="10"/>
      <c r="J44" s="8"/>
      <c r="K44" s="8"/>
      <c r="L44" s="9"/>
      <c r="M44" s="23"/>
      <c r="N44" s="24"/>
      <c r="O44" s="25"/>
      <c r="P44" s="26"/>
      <c r="Q44" s="29"/>
    </row>
    <row r="45" spans="1:17" x14ac:dyDescent="0.25">
      <c r="A45" s="2"/>
      <c r="B45" s="3"/>
      <c r="C45" s="4"/>
      <c r="D45" s="5"/>
      <c r="E45" s="6"/>
      <c r="F45" s="6"/>
      <c r="G45" s="7"/>
      <c r="H45" s="7"/>
      <c r="I45" s="10"/>
      <c r="J45" s="8"/>
      <c r="K45" s="8"/>
      <c r="L45" s="9"/>
      <c r="M45" s="23"/>
      <c r="N45" s="24"/>
      <c r="O45" s="25"/>
      <c r="P45" s="26"/>
      <c r="Q45" s="29"/>
    </row>
    <row r="46" spans="1:17" x14ac:dyDescent="0.25">
      <c r="A46" s="2"/>
      <c r="B46" s="3"/>
      <c r="C46" s="4"/>
      <c r="D46" s="5"/>
      <c r="E46" s="6"/>
      <c r="F46" s="6"/>
      <c r="G46" s="7"/>
      <c r="H46" s="7"/>
      <c r="I46" s="10"/>
      <c r="J46" s="8"/>
      <c r="K46" s="8"/>
      <c r="L46" s="9"/>
      <c r="M46" s="23"/>
      <c r="N46" s="24"/>
      <c r="O46" s="25"/>
      <c r="P46" s="26"/>
      <c r="Q46" s="29"/>
    </row>
    <row r="47" spans="1:17" x14ac:dyDescent="0.25">
      <c r="A47" s="2"/>
      <c r="B47" s="3"/>
      <c r="C47" s="4"/>
      <c r="D47" s="5"/>
      <c r="E47" s="6"/>
      <c r="F47" s="6"/>
      <c r="G47" s="7"/>
      <c r="H47" s="7"/>
      <c r="I47" s="10"/>
      <c r="J47" s="8"/>
      <c r="K47" s="8"/>
      <c r="L47" s="9"/>
      <c r="M47" s="23"/>
      <c r="N47" s="24"/>
      <c r="O47" s="25"/>
      <c r="P47" s="26"/>
      <c r="Q47" s="29"/>
    </row>
    <row r="48" spans="1:17" x14ac:dyDescent="0.25">
      <c r="A48" s="2"/>
      <c r="B48" s="3"/>
      <c r="C48" s="4"/>
      <c r="D48" s="5"/>
      <c r="E48" s="6"/>
      <c r="F48" s="6"/>
      <c r="G48" s="7"/>
      <c r="H48" s="7"/>
      <c r="I48" s="10"/>
      <c r="J48" s="8"/>
      <c r="K48" s="8"/>
      <c r="L48" s="9"/>
      <c r="M48" s="23"/>
      <c r="N48" s="24"/>
      <c r="O48" s="25"/>
      <c r="P48" s="26"/>
      <c r="Q48" s="29"/>
    </row>
    <row r="49" spans="1:17" x14ac:dyDescent="0.25">
      <c r="A49" s="2"/>
      <c r="B49" s="3"/>
      <c r="C49" s="4"/>
      <c r="D49" s="5"/>
      <c r="E49" s="6"/>
      <c r="F49" s="6"/>
      <c r="G49" s="7"/>
      <c r="H49" s="7"/>
      <c r="I49" s="10"/>
      <c r="J49" s="8"/>
      <c r="K49" s="8"/>
      <c r="L49" s="9"/>
      <c r="M49" s="23"/>
      <c r="N49" s="24"/>
      <c r="O49" s="25"/>
      <c r="P49" s="26"/>
      <c r="Q49" s="29"/>
    </row>
    <row r="50" spans="1:17" x14ac:dyDescent="0.25">
      <c r="A50" s="2"/>
      <c r="B50" s="3"/>
      <c r="C50" s="4"/>
      <c r="D50" s="5"/>
      <c r="E50" s="6"/>
      <c r="F50" s="6"/>
      <c r="G50" s="7"/>
      <c r="H50" s="7"/>
      <c r="I50" s="10"/>
      <c r="J50" s="8"/>
      <c r="K50" s="8"/>
      <c r="L50" s="9"/>
      <c r="M50" s="23"/>
      <c r="N50" s="24"/>
      <c r="O50" s="25"/>
      <c r="P50" s="26"/>
      <c r="Q50" s="29"/>
    </row>
    <row r="51" spans="1:17" x14ac:dyDescent="0.25">
      <c r="A51" s="2"/>
      <c r="B51" s="3"/>
      <c r="C51" s="4"/>
      <c r="D51" s="5"/>
      <c r="E51" s="6"/>
      <c r="F51" s="6"/>
      <c r="G51" s="7"/>
      <c r="H51" s="7"/>
      <c r="I51" s="10"/>
      <c r="J51" s="8"/>
      <c r="K51" s="8"/>
      <c r="L51" s="9"/>
      <c r="M51" s="23"/>
      <c r="N51" s="24"/>
      <c r="O51" s="25"/>
      <c r="P51" s="26"/>
      <c r="Q51" s="29"/>
    </row>
    <row r="52" spans="1:17" x14ac:dyDescent="0.25">
      <c r="A52" s="2"/>
      <c r="B52" s="3"/>
      <c r="C52" s="4"/>
      <c r="D52" s="5"/>
      <c r="E52" s="6"/>
      <c r="F52" s="6"/>
      <c r="G52" s="7"/>
      <c r="H52" s="7"/>
      <c r="I52" s="10"/>
      <c r="J52" s="8"/>
      <c r="K52" s="8"/>
      <c r="L52" s="9"/>
      <c r="M52" s="23"/>
      <c r="N52" s="24"/>
      <c r="O52" s="25"/>
      <c r="P52" s="26"/>
      <c r="Q52" s="29"/>
    </row>
    <row r="53" spans="1:17" x14ac:dyDescent="0.25">
      <c r="A53" s="2"/>
      <c r="B53" s="3"/>
      <c r="C53" s="4"/>
      <c r="D53" s="5"/>
      <c r="E53" s="6"/>
      <c r="F53" s="6"/>
      <c r="G53" s="7"/>
      <c r="H53" s="7"/>
      <c r="I53" s="10"/>
      <c r="J53" s="8"/>
      <c r="K53" s="8"/>
      <c r="L53" s="9"/>
      <c r="M53" s="23"/>
      <c r="N53" s="24"/>
      <c r="O53" s="25"/>
      <c r="P53" s="26"/>
      <c r="Q53" s="29"/>
    </row>
    <row r="54" spans="1:17" x14ac:dyDescent="0.25">
      <c r="A54" s="2"/>
      <c r="B54" s="3"/>
      <c r="C54" s="4"/>
      <c r="D54" s="5"/>
      <c r="E54" s="6"/>
      <c r="F54" s="6"/>
      <c r="G54" s="7"/>
      <c r="H54" s="7"/>
      <c r="I54" s="10"/>
      <c r="J54" s="8"/>
      <c r="K54" s="8"/>
      <c r="L54" s="9"/>
      <c r="M54" s="23"/>
      <c r="N54" s="24"/>
      <c r="O54" s="25"/>
      <c r="P54" s="26"/>
      <c r="Q54" s="29"/>
    </row>
    <row r="55" spans="1:17" x14ac:dyDescent="0.25">
      <c r="A55" s="2"/>
      <c r="B55" s="3"/>
      <c r="C55" s="4"/>
      <c r="D55" s="5"/>
      <c r="E55" s="6"/>
      <c r="F55" s="6"/>
      <c r="G55" s="7"/>
      <c r="H55" s="7"/>
      <c r="I55" s="10"/>
      <c r="J55" s="8"/>
      <c r="K55" s="8"/>
      <c r="L55" s="9"/>
      <c r="M55" s="23"/>
      <c r="N55" s="24"/>
      <c r="O55" s="25"/>
      <c r="P55" s="26"/>
      <c r="Q55" s="29"/>
    </row>
    <row r="56" spans="1:17" x14ac:dyDescent="0.25">
      <c r="A56" s="2"/>
      <c r="B56" s="3"/>
      <c r="C56" s="4"/>
      <c r="D56" s="5"/>
      <c r="E56" s="6"/>
      <c r="F56" s="6"/>
      <c r="G56" s="7"/>
      <c r="H56" s="7"/>
      <c r="I56" s="10"/>
      <c r="J56" s="8"/>
      <c r="K56" s="8"/>
      <c r="L56" s="9"/>
      <c r="M56" s="23"/>
      <c r="N56" s="24"/>
      <c r="O56" s="25"/>
      <c r="P56" s="26"/>
      <c r="Q56" s="29"/>
    </row>
    <row r="57" spans="1:17" x14ac:dyDescent="0.25">
      <c r="A57" s="2"/>
      <c r="B57" s="3"/>
      <c r="C57" s="4"/>
      <c r="D57" s="5"/>
      <c r="E57" s="6"/>
      <c r="F57" s="6"/>
      <c r="G57" s="7"/>
      <c r="H57" s="7"/>
      <c r="I57" s="10"/>
      <c r="J57" s="8"/>
      <c r="K57" s="8"/>
      <c r="L57" s="9"/>
      <c r="M57" s="23"/>
      <c r="N57" s="24"/>
      <c r="O57" s="25"/>
      <c r="P57" s="26"/>
      <c r="Q57" s="29"/>
    </row>
    <row r="58" spans="1:17" x14ac:dyDescent="0.25">
      <c r="A58" s="2"/>
      <c r="B58" s="3"/>
      <c r="C58" s="4"/>
      <c r="D58" s="5"/>
      <c r="E58" s="6"/>
      <c r="F58" s="6"/>
      <c r="G58" s="7"/>
      <c r="H58" s="7"/>
      <c r="I58" s="10"/>
      <c r="J58" s="8"/>
      <c r="K58" s="8"/>
      <c r="L58" s="9"/>
      <c r="M58" s="23"/>
      <c r="N58" s="24"/>
      <c r="O58" s="25"/>
      <c r="P58" s="26"/>
      <c r="Q58" s="29"/>
    </row>
    <row r="59" spans="1:17" x14ac:dyDescent="0.25">
      <c r="A59" s="2"/>
      <c r="B59" s="3"/>
      <c r="C59" s="4"/>
      <c r="D59" s="5"/>
      <c r="E59" s="6"/>
      <c r="F59" s="6"/>
      <c r="G59" s="7"/>
      <c r="H59" s="7"/>
      <c r="I59" s="10"/>
      <c r="J59" s="8"/>
      <c r="K59" s="8"/>
      <c r="L59" s="9"/>
      <c r="M59" s="23"/>
      <c r="N59" s="24"/>
      <c r="O59" s="25"/>
      <c r="P59" s="26"/>
      <c r="Q59" s="29"/>
    </row>
    <row r="60" spans="1:17" x14ac:dyDescent="0.25">
      <c r="A60" s="2"/>
      <c r="B60" s="3"/>
      <c r="C60" s="4"/>
      <c r="D60" s="5"/>
      <c r="E60" s="6"/>
      <c r="F60" s="6"/>
      <c r="G60" s="7"/>
      <c r="H60" s="7"/>
      <c r="I60" s="10"/>
      <c r="J60" s="8"/>
      <c r="K60" s="8"/>
      <c r="L60" s="9"/>
      <c r="M60" s="23"/>
      <c r="N60" s="24"/>
      <c r="O60" s="25"/>
      <c r="P60" s="26"/>
      <c r="Q60" s="29"/>
    </row>
    <row r="61" spans="1:17" x14ac:dyDescent="0.25">
      <c r="A61" s="2"/>
      <c r="B61" s="3"/>
      <c r="C61" s="4"/>
      <c r="D61" s="5"/>
      <c r="E61" s="6"/>
      <c r="F61" s="6"/>
      <c r="G61" s="7"/>
      <c r="H61" s="7"/>
      <c r="I61" s="10"/>
      <c r="J61" s="8"/>
      <c r="K61" s="8"/>
      <c r="L61" s="9"/>
      <c r="M61" s="23"/>
      <c r="N61" s="24"/>
      <c r="O61" s="25"/>
      <c r="P61" s="26"/>
      <c r="Q61" s="29"/>
    </row>
    <row r="62" spans="1:17" x14ac:dyDescent="0.25">
      <c r="A62" s="2"/>
      <c r="B62" s="3"/>
      <c r="C62" s="4"/>
      <c r="D62" s="5"/>
      <c r="E62" s="6"/>
      <c r="F62" s="6"/>
      <c r="G62" s="7"/>
      <c r="H62" s="7"/>
      <c r="I62" s="10"/>
      <c r="J62" s="8"/>
      <c r="K62" s="8"/>
      <c r="L62" s="9"/>
      <c r="M62" s="23"/>
      <c r="N62" s="24"/>
      <c r="O62" s="25"/>
      <c r="P62" s="26"/>
      <c r="Q62" s="29"/>
    </row>
    <row r="63" spans="1:17" x14ac:dyDescent="0.25">
      <c r="A63" s="2"/>
      <c r="B63" s="3"/>
      <c r="C63" s="4"/>
      <c r="D63" s="5"/>
      <c r="E63" s="6"/>
      <c r="F63" s="6"/>
      <c r="G63" s="7"/>
      <c r="H63" s="7"/>
      <c r="I63" s="10"/>
      <c r="J63" s="8"/>
      <c r="K63" s="8"/>
      <c r="L63" s="9"/>
      <c r="M63" s="23"/>
      <c r="N63" s="24"/>
      <c r="O63" s="25"/>
      <c r="P63" s="26"/>
      <c r="Q63" s="29"/>
    </row>
    <row r="64" spans="1:17" x14ac:dyDescent="0.25">
      <c r="A64" s="2"/>
      <c r="B64" s="3"/>
      <c r="C64" s="4"/>
      <c r="D64" s="5"/>
      <c r="E64" s="6"/>
      <c r="F64" s="6"/>
      <c r="G64" s="7"/>
      <c r="H64" s="7"/>
      <c r="I64" s="10"/>
      <c r="J64" s="8"/>
      <c r="K64" s="8"/>
      <c r="L64" s="9"/>
      <c r="M64" s="23"/>
      <c r="N64" s="24"/>
      <c r="O64" s="25"/>
      <c r="P64" s="26"/>
      <c r="Q64" s="29"/>
    </row>
    <row r="65" spans="1:17" x14ac:dyDescent="0.25">
      <c r="A65" s="2"/>
      <c r="B65" s="3"/>
      <c r="C65" s="4"/>
      <c r="D65" s="5"/>
      <c r="E65" s="6"/>
      <c r="F65" s="6"/>
      <c r="G65" s="7"/>
      <c r="H65" s="7"/>
      <c r="I65" s="10"/>
      <c r="J65" s="8"/>
      <c r="K65" s="8"/>
      <c r="L65" s="9"/>
      <c r="M65" s="23"/>
      <c r="N65" s="24"/>
      <c r="O65" s="25"/>
      <c r="P65" s="26"/>
      <c r="Q65" s="29"/>
    </row>
    <row r="66" spans="1:17" x14ac:dyDescent="0.25">
      <c r="A66" s="2"/>
      <c r="B66" s="3"/>
      <c r="C66" s="4"/>
      <c r="D66" s="5"/>
      <c r="E66" s="6"/>
      <c r="F66" s="6"/>
      <c r="G66" s="7"/>
      <c r="H66" s="7"/>
      <c r="I66" s="10"/>
      <c r="J66" s="8"/>
      <c r="K66" s="8"/>
      <c r="L66" s="9"/>
      <c r="M66" s="23"/>
      <c r="N66" s="24"/>
      <c r="O66" s="25"/>
      <c r="P66" s="26"/>
      <c r="Q66" s="29"/>
    </row>
    <row r="67" spans="1:17" x14ac:dyDescent="0.25">
      <c r="A67" s="2"/>
      <c r="B67" s="3"/>
      <c r="C67" s="4"/>
      <c r="D67" s="5"/>
      <c r="E67" s="6"/>
      <c r="F67" s="6"/>
      <c r="G67" s="7"/>
      <c r="H67" s="7"/>
      <c r="I67" s="10"/>
      <c r="J67" s="8"/>
      <c r="K67" s="8"/>
      <c r="L67" s="9"/>
      <c r="M67" s="23"/>
      <c r="N67" s="24"/>
      <c r="O67" s="25"/>
      <c r="P67" s="26"/>
      <c r="Q67" s="29"/>
    </row>
    <row r="68" spans="1:17" x14ac:dyDescent="0.25">
      <c r="A68" s="2"/>
      <c r="B68" s="3"/>
      <c r="C68" s="4"/>
      <c r="D68" s="5"/>
      <c r="E68" s="6"/>
      <c r="F68" s="6"/>
      <c r="G68" s="7"/>
      <c r="H68" s="7"/>
      <c r="I68" s="10"/>
      <c r="J68" s="8"/>
      <c r="K68" s="8"/>
      <c r="L68" s="9"/>
      <c r="M68" s="23"/>
      <c r="N68" s="24"/>
      <c r="O68" s="25"/>
      <c r="P68" s="26"/>
      <c r="Q68" s="29"/>
    </row>
    <row r="69" spans="1:17" x14ac:dyDescent="0.25">
      <c r="A69" s="2"/>
      <c r="B69" s="3"/>
      <c r="C69" s="4"/>
      <c r="D69" s="5"/>
      <c r="E69" s="6"/>
      <c r="F69" s="6"/>
      <c r="G69" s="7"/>
      <c r="H69" s="7"/>
      <c r="I69" s="10"/>
      <c r="J69" s="8"/>
      <c r="K69" s="8"/>
      <c r="L69" s="9"/>
      <c r="M69" s="23"/>
      <c r="N69" s="24"/>
      <c r="O69" s="25"/>
      <c r="P69" s="26"/>
      <c r="Q69" s="29"/>
    </row>
    <row r="70" spans="1:17" x14ac:dyDescent="0.25">
      <c r="A70" s="2"/>
      <c r="B70" s="3"/>
      <c r="C70" s="4"/>
      <c r="D70" s="5"/>
      <c r="E70" s="6"/>
      <c r="F70" s="6"/>
      <c r="G70" s="7"/>
      <c r="H70" s="7"/>
      <c r="I70" s="10"/>
      <c r="J70" s="8"/>
      <c r="K70" s="8"/>
      <c r="L70" s="9"/>
      <c r="M70" s="23"/>
      <c r="N70" s="24"/>
      <c r="O70" s="25"/>
      <c r="P70" s="26"/>
      <c r="Q70" s="29"/>
    </row>
    <row r="71" spans="1:17" x14ac:dyDescent="0.25">
      <c r="A71" s="2"/>
      <c r="B71" s="3"/>
      <c r="C71" s="4"/>
      <c r="D71" s="5"/>
      <c r="E71" s="6"/>
      <c r="F71" s="6"/>
      <c r="G71" s="7"/>
      <c r="H71" s="7"/>
      <c r="I71" s="10"/>
      <c r="J71" s="8"/>
      <c r="K71" s="8"/>
      <c r="L71" s="9"/>
      <c r="M71" s="23"/>
      <c r="N71" s="24"/>
      <c r="O71" s="25"/>
      <c r="P71" s="26"/>
      <c r="Q71" s="29"/>
    </row>
    <row r="72" spans="1:17" x14ac:dyDescent="0.25">
      <c r="A72" s="2"/>
      <c r="B72" s="3"/>
      <c r="C72" s="4"/>
      <c r="D72" s="5"/>
      <c r="E72" s="6"/>
      <c r="F72" s="6"/>
      <c r="G72" s="7"/>
      <c r="H72" s="7"/>
      <c r="I72" s="10"/>
      <c r="J72" s="8"/>
      <c r="K72" s="8"/>
      <c r="L72" s="9"/>
      <c r="M72" s="23"/>
      <c r="N72" s="24"/>
      <c r="O72" s="25"/>
      <c r="P72" s="26"/>
      <c r="Q72" s="29"/>
    </row>
    <row r="73" spans="1:17" x14ac:dyDescent="0.25">
      <c r="A73" s="2"/>
      <c r="B73" s="3"/>
      <c r="C73" s="4"/>
      <c r="D73" s="5"/>
      <c r="E73" s="6"/>
      <c r="F73" s="6"/>
      <c r="G73" s="7"/>
      <c r="H73" s="7"/>
      <c r="I73" s="10"/>
      <c r="J73" s="8"/>
      <c r="K73" s="8"/>
      <c r="L73" s="9"/>
      <c r="M73" s="23"/>
      <c r="N73" s="24"/>
      <c r="O73" s="25"/>
      <c r="P73" s="26"/>
      <c r="Q73" s="29"/>
    </row>
    <row r="74" spans="1:17" x14ac:dyDescent="0.25">
      <c r="A74" s="2"/>
      <c r="B74" s="3"/>
      <c r="C74" s="4"/>
      <c r="D74" s="5"/>
      <c r="E74" s="6"/>
      <c r="F74" s="6"/>
      <c r="G74" s="7"/>
      <c r="H74" s="7"/>
      <c r="I74" s="10"/>
      <c r="J74" s="8"/>
      <c r="K74" s="8"/>
      <c r="L74" s="9"/>
      <c r="M74" s="23"/>
      <c r="N74" s="24"/>
      <c r="O74" s="25"/>
      <c r="P74" s="26"/>
      <c r="Q74" s="29"/>
    </row>
    <row r="75" spans="1:17" x14ac:dyDescent="0.25">
      <c r="A75" s="2"/>
      <c r="B75" s="3"/>
      <c r="C75" s="4"/>
      <c r="D75" s="5"/>
      <c r="E75" s="6"/>
      <c r="F75" s="6"/>
      <c r="G75" s="7"/>
      <c r="H75" s="7"/>
      <c r="I75" s="10"/>
      <c r="J75" s="8"/>
      <c r="K75" s="8"/>
      <c r="L75" s="9"/>
      <c r="M75" s="23"/>
      <c r="N75" s="24"/>
      <c r="O75" s="25"/>
      <c r="P75" s="26"/>
      <c r="Q75" s="29"/>
    </row>
    <row r="76" spans="1:17" x14ac:dyDescent="0.25">
      <c r="A76" s="2"/>
      <c r="B76" s="3"/>
      <c r="C76" s="4"/>
      <c r="D76" s="5"/>
      <c r="E76" s="6"/>
      <c r="F76" s="6"/>
      <c r="G76" s="7"/>
      <c r="H76" s="7"/>
      <c r="I76" s="10"/>
      <c r="J76" s="8"/>
      <c r="K76" s="8"/>
      <c r="L76" s="9"/>
      <c r="M76" s="23"/>
      <c r="N76" s="24"/>
      <c r="O76" s="25"/>
      <c r="P76" s="26"/>
      <c r="Q76" s="29"/>
    </row>
    <row r="77" spans="1:17" x14ac:dyDescent="0.25">
      <c r="A77" s="2"/>
      <c r="B77" s="3"/>
      <c r="C77" s="4"/>
      <c r="D77" s="5"/>
      <c r="E77" s="6"/>
      <c r="F77" s="6"/>
      <c r="G77" s="7"/>
      <c r="H77" s="7"/>
      <c r="I77" s="10"/>
      <c r="J77" s="8"/>
      <c r="K77" s="8"/>
      <c r="L77" s="9"/>
      <c r="M77" s="23"/>
      <c r="N77" s="24"/>
      <c r="O77" s="25"/>
      <c r="P77" s="26"/>
      <c r="Q77" s="29"/>
    </row>
    <row r="78" spans="1:17" x14ac:dyDescent="0.25">
      <c r="A78" s="2"/>
      <c r="B78" s="3"/>
      <c r="C78" s="4"/>
      <c r="D78" s="5"/>
      <c r="E78" s="6"/>
      <c r="F78" s="6"/>
      <c r="G78" s="7"/>
      <c r="H78" s="7"/>
      <c r="I78" s="10"/>
      <c r="J78" s="8"/>
      <c r="K78" s="8"/>
      <c r="L78" s="9"/>
      <c r="M78" s="23"/>
      <c r="N78" s="24"/>
      <c r="O78" s="25"/>
      <c r="P78" s="26"/>
      <c r="Q78" s="29"/>
    </row>
    <row r="79" spans="1:17" x14ac:dyDescent="0.25">
      <c r="A79" s="2"/>
      <c r="B79" s="3"/>
      <c r="C79" s="4"/>
      <c r="D79" s="5"/>
      <c r="E79" s="6"/>
      <c r="F79" s="6"/>
      <c r="G79" s="7"/>
      <c r="H79" s="7"/>
      <c r="I79" s="10"/>
      <c r="J79" s="8"/>
      <c r="K79" s="8"/>
      <c r="L79" s="9"/>
      <c r="M79" s="23"/>
      <c r="N79" s="24"/>
      <c r="O79" s="25"/>
      <c r="P79" s="26"/>
      <c r="Q79" s="29"/>
    </row>
    <row r="80" spans="1:17" x14ac:dyDescent="0.25">
      <c r="A80" s="2"/>
      <c r="B80" s="3"/>
      <c r="C80" s="4"/>
      <c r="D80" s="5"/>
      <c r="E80" s="6"/>
      <c r="F80" s="6"/>
      <c r="G80" s="7"/>
      <c r="H80" s="7"/>
      <c r="I80" s="10"/>
      <c r="J80" s="8"/>
      <c r="K80" s="8"/>
      <c r="L80" s="9"/>
      <c r="M80" s="23"/>
      <c r="N80" s="24"/>
      <c r="O80" s="25"/>
      <c r="P80" s="26"/>
      <c r="Q80" s="29"/>
    </row>
    <row r="81" spans="1:17" x14ac:dyDescent="0.25">
      <c r="A81" s="2"/>
      <c r="B81" s="3"/>
      <c r="C81" s="4"/>
      <c r="D81" s="5"/>
      <c r="E81" s="6"/>
      <c r="F81" s="6"/>
      <c r="G81" s="7"/>
      <c r="H81" s="7"/>
      <c r="I81" s="10"/>
      <c r="J81" s="8"/>
      <c r="K81" s="8"/>
      <c r="L81" s="9"/>
      <c r="M81" s="23"/>
      <c r="N81" s="24"/>
      <c r="O81" s="25"/>
      <c r="P81" s="26"/>
      <c r="Q81" s="29"/>
    </row>
    <row r="82" spans="1:17" x14ac:dyDescent="0.25">
      <c r="A82" s="2"/>
      <c r="B82" s="3"/>
      <c r="C82" s="4"/>
      <c r="D82" s="5"/>
      <c r="E82" s="6"/>
      <c r="F82" s="6"/>
      <c r="G82" s="7"/>
      <c r="H82" s="7"/>
      <c r="I82" s="10"/>
      <c r="J82" s="8"/>
      <c r="K82" s="8"/>
      <c r="L82" s="9"/>
      <c r="M82" s="23"/>
      <c r="N82" s="24"/>
      <c r="O82" s="25"/>
      <c r="P82" s="26"/>
      <c r="Q82" s="29"/>
    </row>
    <row r="83" spans="1:17" x14ac:dyDescent="0.25">
      <c r="A83" s="2"/>
      <c r="B83" s="3"/>
      <c r="C83" s="4"/>
      <c r="D83" s="5"/>
      <c r="E83" s="6"/>
      <c r="F83" s="6"/>
      <c r="G83" s="7"/>
      <c r="H83" s="7"/>
      <c r="I83" s="10"/>
      <c r="J83" s="8"/>
      <c r="K83" s="8"/>
      <c r="L83" s="9"/>
      <c r="M83" s="23"/>
      <c r="N83" s="24"/>
      <c r="O83" s="25"/>
      <c r="P83" s="26"/>
      <c r="Q83" s="29"/>
    </row>
    <row r="84" spans="1:17" x14ac:dyDescent="0.25">
      <c r="A84" s="2"/>
      <c r="B84" s="3"/>
      <c r="C84" s="4"/>
      <c r="D84" s="5"/>
      <c r="E84" s="6"/>
      <c r="F84" s="6"/>
      <c r="G84" s="7"/>
      <c r="H84" s="7"/>
      <c r="I84" s="10"/>
      <c r="J84" s="8"/>
      <c r="K84" s="8"/>
      <c r="L84" s="9"/>
      <c r="M84" s="23"/>
      <c r="N84" s="24"/>
      <c r="O84" s="25"/>
      <c r="P84" s="26"/>
      <c r="Q84" s="29"/>
    </row>
    <row r="85" spans="1:17" x14ac:dyDescent="0.25">
      <c r="A85" s="2"/>
      <c r="B85" s="3"/>
      <c r="C85" s="4"/>
      <c r="D85" s="5"/>
      <c r="E85" s="6"/>
      <c r="F85" s="6"/>
      <c r="G85" s="7"/>
      <c r="H85" s="7"/>
      <c r="I85" s="10"/>
      <c r="J85" s="8"/>
      <c r="K85" s="8"/>
      <c r="L85" s="9"/>
      <c r="M85" s="23"/>
      <c r="N85" s="24"/>
      <c r="O85" s="25"/>
      <c r="P85" s="26"/>
      <c r="Q85" s="29"/>
    </row>
    <row r="86" spans="1:17" x14ac:dyDescent="0.25">
      <c r="A86" s="2"/>
      <c r="B86" s="3"/>
      <c r="C86" s="4"/>
      <c r="D86" s="5"/>
      <c r="E86" s="6"/>
      <c r="F86" s="6"/>
      <c r="G86" s="7"/>
      <c r="H86" s="7"/>
      <c r="I86" s="10"/>
      <c r="J86" s="8"/>
      <c r="K86" s="8"/>
      <c r="L86" s="9"/>
      <c r="M86" s="23"/>
      <c r="N86" s="24"/>
      <c r="O86" s="25"/>
      <c r="P86" s="26"/>
      <c r="Q86" s="29"/>
    </row>
    <row r="87" spans="1:17" x14ac:dyDescent="0.25">
      <c r="A87" s="2"/>
      <c r="B87" s="3"/>
      <c r="C87" s="4"/>
      <c r="D87" s="5"/>
      <c r="E87" s="6"/>
      <c r="F87" s="6"/>
      <c r="G87" s="7"/>
      <c r="H87" s="7"/>
      <c r="I87" s="10"/>
      <c r="J87" s="8"/>
      <c r="K87" s="8"/>
      <c r="L87" s="9"/>
      <c r="M87" s="23"/>
      <c r="N87" s="24"/>
      <c r="O87" s="25"/>
      <c r="P87" s="26"/>
      <c r="Q87" s="29"/>
    </row>
    <row r="88" spans="1:17" x14ac:dyDescent="0.25">
      <c r="A88" s="2"/>
      <c r="B88" s="3"/>
      <c r="C88" s="4"/>
      <c r="D88" s="5"/>
      <c r="E88" s="6"/>
      <c r="F88" s="6"/>
      <c r="G88" s="7"/>
      <c r="H88" s="7"/>
      <c r="I88" s="10"/>
      <c r="J88" s="8"/>
      <c r="K88" s="8"/>
      <c r="L88" s="9"/>
      <c r="M88" s="23"/>
      <c r="N88" s="24"/>
      <c r="O88" s="25"/>
      <c r="P88" s="26"/>
      <c r="Q88" s="29"/>
    </row>
    <row r="89" spans="1:17" x14ac:dyDescent="0.25">
      <c r="A89" s="2"/>
      <c r="B89" s="3"/>
      <c r="C89" s="4"/>
      <c r="D89" s="5"/>
      <c r="E89" s="6"/>
      <c r="F89" s="6"/>
      <c r="G89" s="7"/>
      <c r="H89" s="7"/>
      <c r="I89" s="10"/>
      <c r="J89" s="8"/>
      <c r="K89" s="8"/>
      <c r="L89" s="9"/>
      <c r="M89" s="23"/>
      <c r="N89" s="24"/>
      <c r="O89" s="25"/>
      <c r="P89" s="26"/>
      <c r="Q89" s="29"/>
    </row>
    <row r="90" spans="1:17" x14ac:dyDescent="0.25">
      <c r="A90" s="2"/>
      <c r="B90" s="3"/>
      <c r="C90" s="4"/>
      <c r="D90" s="5"/>
      <c r="E90" s="6"/>
      <c r="F90" s="6"/>
      <c r="G90" s="7"/>
      <c r="H90" s="7"/>
      <c r="I90" s="10"/>
      <c r="J90" s="8"/>
      <c r="K90" s="8"/>
      <c r="L90" s="9"/>
      <c r="M90" s="23"/>
      <c r="N90" s="24"/>
      <c r="O90" s="25"/>
      <c r="P90" s="26"/>
      <c r="Q90" s="29"/>
    </row>
    <row r="91" spans="1:17" x14ac:dyDescent="0.25">
      <c r="A91" s="2"/>
      <c r="B91" s="3"/>
      <c r="C91" s="4"/>
      <c r="D91" s="5"/>
      <c r="E91" s="6"/>
      <c r="F91" s="6"/>
      <c r="G91" s="7"/>
      <c r="H91" s="7"/>
      <c r="I91" s="10"/>
      <c r="J91" s="8"/>
      <c r="K91" s="8"/>
      <c r="L91" s="9"/>
      <c r="M91" s="23"/>
      <c r="N91" s="24"/>
      <c r="O91" s="25"/>
      <c r="P91" s="26"/>
      <c r="Q91" s="29"/>
    </row>
    <row r="92" spans="1:17" x14ac:dyDescent="0.25">
      <c r="A92" s="2"/>
      <c r="B92" s="3"/>
      <c r="C92" s="4"/>
      <c r="D92" s="5"/>
      <c r="E92" s="6"/>
      <c r="F92" s="6"/>
      <c r="G92" s="7"/>
      <c r="H92" s="7"/>
      <c r="I92" s="10"/>
      <c r="J92" s="8"/>
      <c r="K92" s="8"/>
      <c r="L92" s="9"/>
      <c r="M92" s="23"/>
      <c r="N92" s="24"/>
      <c r="O92" s="25"/>
      <c r="P92" s="26"/>
      <c r="Q92" s="29"/>
    </row>
    <row r="93" spans="1:17" x14ac:dyDescent="0.25">
      <c r="A93" s="2"/>
      <c r="B93" s="3"/>
      <c r="C93" s="4"/>
      <c r="D93" s="5"/>
      <c r="E93" s="6"/>
      <c r="F93" s="6"/>
      <c r="G93" s="7"/>
      <c r="H93" s="7"/>
      <c r="I93" s="10"/>
      <c r="J93" s="8"/>
      <c r="K93" s="8"/>
      <c r="L93" s="9"/>
      <c r="M93" s="23"/>
      <c r="N93" s="24"/>
      <c r="O93" s="25"/>
      <c r="P93" s="26"/>
      <c r="Q93" s="29"/>
    </row>
    <row r="94" spans="1:17" x14ac:dyDescent="0.25">
      <c r="A94" s="2"/>
      <c r="B94" s="3"/>
      <c r="C94" s="4"/>
      <c r="D94" s="5"/>
      <c r="E94" s="6"/>
      <c r="F94" s="6"/>
      <c r="G94" s="7"/>
      <c r="H94" s="7"/>
      <c r="I94" s="10"/>
      <c r="J94" s="8"/>
      <c r="K94" s="8"/>
      <c r="L94" s="9"/>
      <c r="M94" s="23"/>
      <c r="N94" s="24"/>
      <c r="O94" s="25"/>
      <c r="P94" s="26"/>
      <c r="Q94" s="29"/>
    </row>
    <row r="95" spans="1:17" x14ac:dyDescent="0.25">
      <c r="A95" s="2"/>
      <c r="B95" s="3"/>
      <c r="C95" s="4"/>
      <c r="D95" s="5"/>
      <c r="E95" s="6"/>
      <c r="F95" s="6"/>
      <c r="G95" s="7"/>
      <c r="H95" s="7"/>
      <c r="I95" s="10"/>
      <c r="J95" s="8"/>
      <c r="K95" s="8"/>
      <c r="L95" s="9"/>
      <c r="M95" s="23"/>
      <c r="N95" s="24"/>
      <c r="O95" s="25"/>
      <c r="P95" s="26"/>
      <c r="Q95" s="29"/>
    </row>
    <row r="96" spans="1:17" x14ac:dyDescent="0.25">
      <c r="A96" s="2"/>
      <c r="B96" s="3"/>
      <c r="C96" s="4"/>
      <c r="D96" s="5"/>
      <c r="E96" s="6"/>
      <c r="F96" s="6"/>
      <c r="G96" s="7"/>
      <c r="H96" s="7"/>
      <c r="I96" s="10"/>
      <c r="J96" s="8"/>
      <c r="K96" s="8"/>
      <c r="L96" s="9"/>
      <c r="M96" s="23"/>
      <c r="N96" s="24"/>
      <c r="O96" s="25"/>
      <c r="P96" s="26"/>
      <c r="Q96" s="29"/>
    </row>
    <row r="97" spans="1:17" x14ac:dyDescent="0.25">
      <c r="A97" s="2"/>
      <c r="B97" s="3"/>
      <c r="C97" s="4"/>
      <c r="D97" s="5"/>
      <c r="E97" s="6"/>
      <c r="F97" s="6"/>
      <c r="G97" s="7"/>
      <c r="H97" s="7"/>
      <c r="I97" s="10"/>
      <c r="J97" s="8"/>
      <c r="K97" s="8"/>
      <c r="L97" s="9"/>
      <c r="M97" s="23"/>
      <c r="N97" s="24"/>
      <c r="O97" s="25"/>
      <c r="P97" s="26"/>
      <c r="Q97" s="29"/>
    </row>
    <row r="98" spans="1:17" x14ac:dyDescent="0.25">
      <c r="A98" s="2"/>
      <c r="B98" s="3"/>
      <c r="C98" s="4"/>
      <c r="D98" s="5"/>
      <c r="E98" s="6"/>
      <c r="F98" s="6"/>
      <c r="G98" s="7"/>
      <c r="H98" s="7"/>
      <c r="I98" s="10"/>
      <c r="J98" s="8"/>
      <c r="K98" s="8"/>
      <c r="L98" s="9"/>
      <c r="M98" s="23"/>
      <c r="N98" s="24"/>
      <c r="O98" s="25"/>
      <c r="P98" s="26"/>
      <c r="Q98" s="29"/>
    </row>
    <row r="99" spans="1:17" x14ac:dyDescent="0.25">
      <c r="A99" s="2"/>
      <c r="B99" s="3"/>
      <c r="C99" s="4"/>
      <c r="D99" s="5"/>
      <c r="E99" s="6"/>
      <c r="F99" s="6"/>
      <c r="G99" s="7"/>
      <c r="H99" s="7"/>
      <c r="I99" s="10"/>
      <c r="J99" s="8"/>
      <c r="K99" s="8"/>
      <c r="L99" s="9"/>
      <c r="M99" s="23"/>
      <c r="N99" s="24"/>
      <c r="O99" s="25"/>
      <c r="P99" s="26"/>
      <c r="Q99" s="29"/>
    </row>
    <row r="100" spans="1:17" x14ac:dyDescent="0.25">
      <c r="A100" s="2"/>
      <c r="B100" s="3"/>
      <c r="C100" s="4"/>
      <c r="D100" s="5"/>
      <c r="E100" s="6"/>
      <c r="F100" s="6"/>
      <c r="G100" s="7"/>
      <c r="H100" s="7"/>
      <c r="I100" s="10"/>
      <c r="J100" s="8"/>
      <c r="K100" s="8"/>
      <c r="L100" s="8"/>
      <c r="M100" s="23"/>
      <c r="N100" s="24"/>
      <c r="O100" s="25"/>
      <c r="P100" s="26"/>
      <c r="Q100" s="29"/>
    </row>
    <row r="101" spans="1:17" x14ac:dyDescent="0.25">
      <c r="A101" s="2"/>
      <c r="B101" s="3"/>
      <c r="C101" s="4"/>
      <c r="D101" s="5"/>
      <c r="E101" s="6"/>
      <c r="F101" s="6"/>
      <c r="G101" s="7"/>
      <c r="H101" s="7"/>
      <c r="I101" s="10"/>
      <c r="J101" s="8"/>
      <c r="K101" s="8"/>
      <c r="L101" s="8"/>
      <c r="M101" s="23"/>
      <c r="N101" s="24"/>
      <c r="O101" s="25"/>
      <c r="P101" s="26"/>
      <c r="Q101" s="29"/>
    </row>
    <row r="102" spans="1:17" x14ac:dyDescent="0.25">
      <c r="A102" s="2"/>
      <c r="B102" s="3"/>
      <c r="C102" s="4"/>
      <c r="D102" s="5"/>
      <c r="E102" s="6"/>
      <c r="F102" s="6"/>
      <c r="G102" s="7"/>
      <c r="H102" s="7"/>
      <c r="I102" s="10"/>
      <c r="J102" s="8"/>
      <c r="K102" s="8"/>
      <c r="L102" s="8"/>
      <c r="M102" s="23"/>
      <c r="N102" s="24"/>
      <c r="O102" s="25"/>
      <c r="P102" s="26"/>
      <c r="Q102" s="29"/>
    </row>
    <row r="103" spans="1:17" x14ac:dyDescent="0.25">
      <c r="A103" s="2"/>
      <c r="B103" s="3"/>
      <c r="C103" s="4"/>
      <c r="D103" s="5"/>
      <c r="E103" s="6"/>
      <c r="F103" s="6"/>
      <c r="G103" s="7"/>
      <c r="H103" s="7"/>
      <c r="I103" s="10"/>
      <c r="J103" s="8"/>
      <c r="K103" s="8"/>
      <c r="L103" s="8"/>
      <c r="M103" s="23"/>
      <c r="N103" s="24"/>
      <c r="O103" s="25"/>
      <c r="P103" s="26"/>
      <c r="Q103" s="29"/>
    </row>
    <row r="104" spans="1:17" x14ac:dyDescent="0.25">
      <c r="A104" s="2"/>
      <c r="B104" s="3"/>
      <c r="C104" s="4"/>
      <c r="D104" s="5"/>
      <c r="E104" s="6"/>
      <c r="F104" s="6"/>
      <c r="G104" s="7"/>
      <c r="H104" s="7"/>
      <c r="I104" s="10"/>
      <c r="J104" s="8"/>
      <c r="K104" s="8"/>
      <c r="L104" s="8"/>
      <c r="M104" s="23"/>
      <c r="N104" s="24"/>
      <c r="O104" s="25"/>
      <c r="P104" s="26"/>
      <c r="Q104" s="29"/>
    </row>
    <row r="105" spans="1:17" x14ac:dyDescent="0.25">
      <c r="A105" s="2"/>
      <c r="B105" s="3"/>
      <c r="C105" s="4"/>
      <c r="D105" s="5"/>
      <c r="E105" s="6"/>
      <c r="F105" s="6"/>
      <c r="G105" s="7"/>
      <c r="H105" s="7"/>
      <c r="I105" s="10"/>
      <c r="J105" s="8"/>
      <c r="K105" s="8"/>
      <c r="L105" s="8"/>
      <c r="M105" s="23"/>
      <c r="N105" s="24"/>
      <c r="O105" s="25"/>
      <c r="P105" s="26"/>
      <c r="Q105" s="29"/>
    </row>
    <row r="106" spans="1:17" x14ac:dyDescent="0.25">
      <c r="A106" s="2"/>
      <c r="B106" s="3"/>
      <c r="C106" s="4"/>
      <c r="D106" s="5"/>
      <c r="E106" s="6"/>
      <c r="F106" s="6"/>
      <c r="G106" s="7"/>
      <c r="H106" s="7"/>
      <c r="I106" s="10"/>
      <c r="J106" s="8"/>
      <c r="K106" s="8"/>
      <c r="L106" s="8"/>
      <c r="M106" s="23"/>
      <c r="N106" s="24"/>
      <c r="O106" s="25"/>
      <c r="P106" s="26"/>
      <c r="Q106" s="29"/>
    </row>
    <row r="107" spans="1:17" x14ac:dyDescent="0.25">
      <c r="A107" s="2"/>
      <c r="B107" s="3"/>
      <c r="C107" s="4"/>
      <c r="D107" s="5"/>
      <c r="E107" s="6"/>
      <c r="F107" s="6"/>
      <c r="G107" s="7"/>
      <c r="H107" s="7"/>
      <c r="I107" s="10"/>
      <c r="J107" s="8"/>
      <c r="K107" s="8"/>
      <c r="L107" s="8"/>
      <c r="M107" s="23"/>
      <c r="N107" s="24"/>
      <c r="O107" s="25"/>
      <c r="P107" s="26"/>
      <c r="Q107" s="29"/>
    </row>
    <row r="108" spans="1:17" x14ac:dyDescent="0.25">
      <c r="A108" s="2"/>
      <c r="B108" s="3"/>
      <c r="C108" s="4"/>
      <c r="D108" s="5"/>
      <c r="E108" s="6"/>
      <c r="F108" s="6"/>
      <c r="G108" s="7"/>
      <c r="H108" s="7"/>
      <c r="I108" s="10"/>
      <c r="J108" s="8"/>
      <c r="K108" s="8"/>
      <c r="L108" s="8"/>
      <c r="M108" s="23"/>
      <c r="N108" s="24"/>
      <c r="O108" s="25"/>
      <c r="P108" s="26"/>
      <c r="Q108" s="29"/>
    </row>
    <row r="109" spans="1:17" x14ac:dyDescent="0.25">
      <c r="A109" s="2"/>
      <c r="B109" s="3"/>
      <c r="C109" s="4"/>
      <c r="D109" s="5"/>
      <c r="E109" s="6"/>
      <c r="F109" s="6"/>
      <c r="G109" s="7"/>
      <c r="H109" s="7"/>
      <c r="I109" s="10"/>
      <c r="J109" s="8"/>
      <c r="K109" s="8"/>
      <c r="L109" s="8"/>
      <c r="M109" s="23"/>
      <c r="N109" s="24"/>
      <c r="O109" s="25"/>
      <c r="P109" s="26"/>
      <c r="Q109" s="29"/>
    </row>
    <row r="110" spans="1:17" x14ac:dyDescent="0.25">
      <c r="A110" s="2"/>
      <c r="B110" s="3"/>
      <c r="C110" s="4"/>
      <c r="D110" s="5"/>
      <c r="E110" s="6"/>
      <c r="F110" s="6"/>
      <c r="G110" s="7"/>
      <c r="H110" s="7"/>
      <c r="I110" s="10"/>
      <c r="J110" s="8"/>
      <c r="K110" s="8"/>
      <c r="L110" s="8"/>
      <c r="M110" s="23"/>
      <c r="N110" s="24"/>
      <c r="O110" s="25"/>
      <c r="P110" s="26"/>
      <c r="Q110" s="29"/>
    </row>
    <row r="111" spans="1:17" x14ac:dyDescent="0.25">
      <c r="A111" s="2"/>
      <c r="B111" s="3"/>
      <c r="C111" s="4"/>
      <c r="D111" s="5"/>
      <c r="E111" s="6"/>
      <c r="F111" s="6"/>
      <c r="G111" s="7"/>
      <c r="H111" s="7"/>
      <c r="I111" s="10"/>
      <c r="J111" s="8"/>
      <c r="K111" s="8"/>
      <c r="L111" s="8"/>
      <c r="M111" s="23"/>
      <c r="N111" s="24"/>
      <c r="O111" s="25"/>
      <c r="P111" s="26"/>
      <c r="Q111" s="29"/>
    </row>
    <row r="112" spans="1:17" x14ac:dyDescent="0.25">
      <c r="A112" s="2"/>
      <c r="B112" s="3"/>
      <c r="C112" s="4"/>
      <c r="D112" s="5"/>
      <c r="E112" s="6"/>
      <c r="F112" s="6"/>
      <c r="G112" s="7"/>
      <c r="H112" s="7"/>
      <c r="I112" s="10"/>
      <c r="J112" s="8"/>
      <c r="K112" s="8"/>
      <c r="L112" s="9"/>
      <c r="M112" s="30"/>
      <c r="N112" s="29"/>
      <c r="O112" s="27"/>
      <c r="P112" s="28"/>
      <c r="Q112" s="29"/>
    </row>
    <row r="113" spans="1:17" x14ac:dyDescent="0.25">
      <c r="A113" s="2"/>
      <c r="B113" s="3"/>
      <c r="C113" s="4"/>
      <c r="D113" s="5"/>
      <c r="E113" s="6"/>
      <c r="F113" s="6"/>
      <c r="G113" s="7"/>
      <c r="H113" s="7"/>
      <c r="I113" s="10"/>
      <c r="J113" s="8"/>
      <c r="K113" s="8"/>
      <c r="L113" s="9"/>
      <c r="M113" s="30"/>
      <c r="N113" s="29"/>
      <c r="O113" s="27"/>
      <c r="P113" s="28"/>
      <c r="Q113" s="29"/>
    </row>
    <row r="114" spans="1:17" x14ac:dyDescent="0.25">
      <c r="A114" s="2"/>
      <c r="B114" s="3"/>
      <c r="C114" s="4"/>
      <c r="D114" s="5"/>
      <c r="E114" s="6"/>
      <c r="F114" s="6"/>
      <c r="G114" s="7"/>
      <c r="H114" s="7"/>
      <c r="I114" s="10"/>
      <c r="J114" s="8"/>
      <c r="K114" s="8"/>
      <c r="L114" s="9"/>
      <c r="M114" s="30"/>
      <c r="N114" s="29"/>
      <c r="O114" s="27"/>
      <c r="P114" s="28"/>
      <c r="Q114" s="29"/>
    </row>
    <row r="115" spans="1:17" x14ac:dyDescent="0.25">
      <c r="A115" s="2"/>
      <c r="B115" s="3"/>
      <c r="C115" s="4"/>
      <c r="D115" s="5"/>
      <c r="E115" s="6"/>
      <c r="F115" s="6"/>
      <c r="G115" s="7"/>
      <c r="H115" s="7"/>
      <c r="I115" s="10"/>
      <c r="J115" s="8"/>
      <c r="K115" s="8"/>
      <c r="L115" s="9"/>
      <c r="M115" s="30"/>
      <c r="N115" s="29"/>
      <c r="O115" s="27"/>
      <c r="P115" s="28"/>
      <c r="Q115" s="29"/>
    </row>
    <row r="116" spans="1:17" x14ac:dyDescent="0.25">
      <c r="A116" s="2"/>
      <c r="B116" s="3"/>
      <c r="C116" s="4"/>
      <c r="D116" s="5"/>
      <c r="E116" s="6"/>
      <c r="F116" s="6"/>
      <c r="G116" s="7"/>
      <c r="H116" s="7"/>
      <c r="I116" s="10"/>
      <c r="J116" s="8"/>
      <c r="K116" s="8"/>
      <c r="L116" s="9"/>
      <c r="M116" s="30"/>
      <c r="N116" s="29"/>
      <c r="O116" s="27"/>
      <c r="P116" s="28"/>
      <c r="Q116" s="29"/>
    </row>
    <row r="117" spans="1:17" x14ac:dyDescent="0.25">
      <c r="A117" s="2"/>
      <c r="B117" s="3"/>
      <c r="C117" s="4"/>
      <c r="D117" s="5"/>
      <c r="E117" s="6"/>
      <c r="F117" s="6"/>
      <c r="G117" s="7"/>
      <c r="H117" s="7"/>
      <c r="I117" s="10"/>
      <c r="J117" s="8"/>
      <c r="K117" s="8"/>
      <c r="L117" s="9"/>
      <c r="M117" s="30"/>
      <c r="N117" s="29"/>
      <c r="O117" s="27"/>
      <c r="P117" s="28"/>
      <c r="Q117" s="29"/>
    </row>
    <row r="118" spans="1:17" x14ac:dyDescent="0.25">
      <c r="A118" s="2"/>
      <c r="B118" s="3"/>
      <c r="C118" s="4"/>
      <c r="D118" s="5"/>
      <c r="E118" s="6"/>
      <c r="F118" s="6"/>
      <c r="G118" s="7"/>
      <c r="H118" s="7"/>
      <c r="I118" s="10"/>
      <c r="J118" s="8"/>
      <c r="K118" s="8"/>
      <c r="L118" s="9"/>
      <c r="M118" s="30"/>
      <c r="N118" s="29"/>
      <c r="O118" s="27"/>
      <c r="P118" s="28"/>
      <c r="Q118" s="29"/>
    </row>
    <row r="119" spans="1:17" x14ac:dyDescent="0.25">
      <c r="A119" s="2"/>
      <c r="B119" s="3"/>
      <c r="C119" s="4"/>
      <c r="D119" s="5"/>
      <c r="E119" s="6"/>
      <c r="F119" s="6"/>
      <c r="G119" s="7"/>
      <c r="H119" s="7"/>
      <c r="I119" s="10"/>
      <c r="J119" s="8"/>
      <c r="K119" s="8"/>
      <c r="L119" s="9"/>
      <c r="M119" s="30"/>
      <c r="N119" s="29"/>
      <c r="O119" s="27"/>
      <c r="P119" s="28"/>
      <c r="Q119" s="29"/>
    </row>
    <row r="120" spans="1:17" x14ac:dyDescent="0.25">
      <c r="A120" s="2"/>
      <c r="B120" s="3"/>
      <c r="C120" s="4"/>
      <c r="D120" s="5"/>
      <c r="E120" s="6"/>
      <c r="F120" s="6"/>
      <c r="G120" s="7"/>
      <c r="H120" s="7"/>
      <c r="I120" s="10"/>
      <c r="J120" s="8"/>
      <c r="K120" s="8"/>
      <c r="L120" s="9"/>
      <c r="M120" s="30"/>
      <c r="N120" s="29"/>
      <c r="O120" s="27"/>
      <c r="P120" s="28"/>
      <c r="Q120" s="29"/>
    </row>
    <row r="121" spans="1:17" x14ac:dyDescent="0.25">
      <c r="A121" s="2"/>
      <c r="B121" s="3"/>
      <c r="C121" s="4"/>
      <c r="D121" s="5"/>
      <c r="E121" s="6"/>
      <c r="F121" s="6"/>
      <c r="G121" s="7"/>
      <c r="H121" s="7"/>
      <c r="I121" s="10"/>
      <c r="J121" s="8"/>
      <c r="K121" s="8"/>
      <c r="L121" s="9"/>
      <c r="M121" s="30"/>
      <c r="N121" s="29"/>
      <c r="O121" s="27"/>
      <c r="P121" s="28"/>
      <c r="Q121" s="29"/>
    </row>
    <row r="122" spans="1:17" x14ac:dyDescent="0.25">
      <c r="A122" s="2"/>
      <c r="B122" s="3"/>
      <c r="C122" s="4"/>
      <c r="D122" s="5"/>
      <c r="E122" s="6"/>
      <c r="F122" s="6"/>
      <c r="G122" s="7"/>
      <c r="H122" s="7"/>
      <c r="I122" s="10"/>
      <c r="J122" s="8"/>
      <c r="K122" s="8"/>
      <c r="L122" s="9"/>
      <c r="M122" s="30"/>
      <c r="N122" s="29"/>
      <c r="O122" s="27"/>
      <c r="P122" s="28"/>
      <c r="Q122" s="29"/>
    </row>
    <row r="123" spans="1:17" x14ac:dyDescent="0.25">
      <c r="A123" s="2"/>
      <c r="B123" s="3"/>
      <c r="C123" s="4"/>
      <c r="D123" s="5"/>
      <c r="E123" s="6"/>
      <c r="F123" s="6">
        <f t="shared" ref="F123:F137" si="21">D123+E123</f>
        <v>0</v>
      </c>
      <c r="G123" s="7"/>
      <c r="H123" s="7"/>
      <c r="I123" s="10">
        <f t="shared" ref="I123:I137" si="22">SUM(G123:H123)</f>
        <v>0</v>
      </c>
      <c r="J123" s="8"/>
      <c r="K123" s="8"/>
      <c r="L123" s="9"/>
      <c r="M123" s="30"/>
      <c r="N123" s="29"/>
      <c r="O123" s="27"/>
      <c r="P123" s="28"/>
      <c r="Q123" s="29"/>
    </row>
    <row r="124" spans="1:17" x14ac:dyDescent="0.25">
      <c r="A124" s="2"/>
      <c r="B124" s="3"/>
      <c r="C124" s="4"/>
      <c r="D124" s="5"/>
      <c r="E124" s="6"/>
      <c r="F124" s="6">
        <f t="shared" si="21"/>
        <v>0</v>
      </c>
      <c r="G124" s="7"/>
      <c r="H124" s="7"/>
      <c r="I124" s="10">
        <f t="shared" si="22"/>
        <v>0</v>
      </c>
      <c r="J124" s="8"/>
      <c r="K124" s="8"/>
      <c r="L124" s="9"/>
      <c r="M124" s="30"/>
      <c r="N124" s="29"/>
      <c r="O124" s="27"/>
      <c r="P124" s="28"/>
      <c r="Q124" s="29"/>
    </row>
    <row r="125" spans="1:17" x14ac:dyDescent="0.25">
      <c r="A125" s="2"/>
      <c r="B125" s="3"/>
      <c r="C125" s="4"/>
      <c r="D125" s="5"/>
      <c r="E125" s="6"/>
      <c r="F125" s="6">
        <f t="shared" si="21"/>
        <v>0</v>
      </c>
      <c r="G125" s="7"/>
      <c r="H125" s="7"/>
      <c r="I125" s="10">
        <f t="shared" si="22"/>
        <v>0</v>
      </c>
      <c r="J125" s="8"/>
      <c r="K125" s="8"/>
      <c r="L125" s="9"/>
      <c r="M125" s="30"/>
      <c r="N125" s="29"/>
      <c r="O125" s="27"/>
      <c r="P125" s="28"/>
      <c r="Q125" s="29"/>
    </row>
    <row r="126" spans="1:17" x14ac:dyDescent="0.25">
      <c r="A126" s="2"/>
      <c r="B126" s="3"/>
      <c r="C126" s="4"/>
      <c r="D126" s="5"/>
      <c r="E126" s="6"/>
      <c r="F126" s="6">
        <f t="shared" si="21"/>
        <v>0</v>
      </c>
      <c r="G126" s="7"/>
      <c r="H126" s="7"/>
      <c r="I126" s="10">
        <f t="shared" si="22"/>
        <v>0</v>
      </c>
      <c r="J126" s="8"/>
      <c r="K126" s="8"/>
      <c r="L126" s="9"/>
      <c r="M126" s="30"/>
      <c r="N126" s="29"/>
      <c r="O126" s="27"/>
      <c r="P126" s="28"/>
      <c r="Q126" s="29"/>
    </row>
    <row r="127" spans="1:17" x14ac:dyDescent="0.25">
      <c r="A127" s="2"/>
      <c r="B127" s="3"/>
      <c r="C127" s="4"/>
      <c r="D127" s="5"/>
      <c r="E127" s="6"/>
      <c r="F127" s="6">
        <f t="shared" si="21"/>
        <v>0</v>
      </c>
      <c r="G127" s="7"/>
      <c r="H127" s="7"/>
      <c r="I127" s="10">
        <f t="shared" si="22"/>
        <v>0</v>
      </c>
      <c r="J127" s="8"/>
      <c r="K127" s="8"/>
      <c r="L127" s="9"/>
      <c r="M127" s="30"/>
      <c r="N127" s="29"/>
      <c r="O127" s="27"/>
      <c r="P127" s="28"/>
      <c r="Q127" s="29"/>
    </row>
    <row r="128" spans="1:17" x14ac:dyDescent="0.25">
      <c r="A128" s="2"/>
      <c r="B128" s="3"/>
      <c r="C128" s="4"/>
      <c r="D128" s="5"/>
      <c r="E128" s="6"/>
      <c r="F128" s="6">
        <f t="shared" si="21"/>
        <v>0</v>
      </c>
      <c r="G128" s="7"/>
      <c r="H128" s="7"/>
      <c r="I128" s="10">
        <f t="shared" si="22"/>
        <v>0</v>
      </c>
      <c r="J128" s="8"/>
      <c r="K128" s="8"/>
      <c r="L128" s="9"/>
      <c r="M128" s="30"/>
      <c r="N128" s="29"/>
      <c r="O128" s="27"/>
      <c r="P128" s="28"/>
      <c r="Q128" s="29"/>
    </row>
    <row r="129" spans="1:17" x14ac:dyDescent="0.25">
      <c r="A129" s="2"/>
      <c r="B129" s="3"/>
      <c r="C129" s="4"/>
      <c r="D129" s="5"/>
      <c r="E129" s="6"/>
      <c r="F129" s="6">
        <f t="shared" si="21"/>
        <v>0</v>
      </c>
      <c r="G129" s="7"/>
      <c r="H129" s="7"/>
      <c r="I129" s="10">
        <f t="shared" si="22"/>
        <v>0</v>
      </c>
      <c r="J129" s="8"/>
      <c r="K129" s="8"/>
      <c r="L129" s="9"/>
      <c r="M129" s="30"/>
      <c r="N129" s="29"/>
      <c r="O129" s="27"/>
      <c r="P129" s="28"/>
      <c r="Q129" s="29"/>
    </row>
    <row r="130" spans="1:17" x14ac:dyDescent="0.25">
      <c r="A130" s="2"/>
      <c r="B130" s="3"/>
      <c r="C130" s="4"/>
      <c r="D130" s="5"/>
      <c r="E130" s="6"/>
      <c r="F130" s="6">
        <f t="shared" si="21"/>
        <v>0</v>
      </c>
      <c r="G130" s="7"/>
      <c r="H130" s="7"/>
      <c r="I130" s="10">
        <f t="shared" si="22"/>
        <v>0</v>
      </c>
      <c r="J130" s="8"/>
      <c r="K130" s="8"/>
      <c r="L130" s="9"/>
      <c r="M130" s="30"/>
      <c r="N130" s="29"/>
      <c r="O130" s="27"/>
      <c r="P130" s="28"/>
      <c r="Q130" s="29"/>
    </row>
    <row r="131" spans="1:17" x14ac:dyDescent="0.25">
      <c r="A131" s="2"/>
      <c r="B131" s="3"/>
      <c r="C131" s="4"/>
      <c r="D131" s="5"/>
      <c r="E131" s="6"/>
      <c r="F131" s="6">
        <f t="shared" si="21"/>
        <v>0</v>
      </c>
      <c r="G131" s="7"/>
      <c r="H131" s="7"/>
      <c r="I131" s="10">
        <f t="shared" si="22"/>
        <v>0</v>
      </c>
      <c r="J131" s="8"/>
      <c r="K131" s="8"/>
      <c r="L131" s="9"/>
      <c r="M131" s="30"/>
      <c r="N131" s="29"/>
      <c r="O131" s="27"/>
      <c r="P131" s="28"/>
      <c r="Q131" s="29"/>
    </row>
    <row r="132" spans="1:17" x14ac:dyDescent="0.25">
      <c r="A132" s="2"/>
      <c r="B132" s="3"/>
      <c r="C132" s="4"/>
      <c r="D132" s="5"/>
      <c r="E132" s="6"/>
      <c r="F132" s="6">
        <f t="shared" si="21"/>
        <v>0</v>
      </c>
      <c r="G132" s="7"/>
      <c r="H132" s="7"/>
      <c r="I132" s="10">
        <f t="shared" si="22"/>
        <v>0</v>
      </c>
      <c r="J132" s="8"/>
      <c r="K132" s="8"/>
      <c r="L132" s="9"/>
      <c r="M132" s="30"/>
      <c r="N132" s="29"/>
      <c r="O132" s="27"/>
      <c r="P132" s="28"/>
      <c r="Q132" s="29"/>
    </row>
    <row r="133" spans="1:17" x14ac:dyDescent="0.25">
      <c r="A133" s="2"/>
      <c r="B133" s="3"/>
      <c r="C133" s="4"/>
      <c r="D133" s="5"/>
      <c r="E133" s="6"/>
      <c r="F133" s="6">
        <f t="shared" si="21"/>
        <v>0</v>
      </c>
      <c r="G133" s="7"/>
      <c r="H133" s="7"/>
      <c r="I133" s="10">
        <f t="shared" si="22"/>
        <v>0</v>
      </c>
      <c r="J133" s="8"/>
      <c r="K133" s="8"/>
      <c r="L133" s="9"/>
      <c r="M133" s="30"/>
      <c r="N133" s="29"/>
      <c r="O133" s="27"/>
      <c r="P133" s="28"/>
      <c r="Q133" s="29"/>
    </row>
    <row r="134" spans="1:17" x14ac:dyDescent="0.25">
      <c r="A134" s="2"/>
      <c r="B134" s="3"/>
      <c r="C134" s="4"/>
      <c r="D134" s="5"/>
      <c r="E134" s="6"/>
      <c r="F134" s="6">
        <f t="shared" si="21"/>
        <v>0</v>
      </c>
      <c r="G134" s="7"/>
      <c r="H134" s="7"/>
      <c r="I134" s="10">
        <f t="shared" si="22"/>
        <v>0</v>
      </c>
      <c r="J134" s="8"/>
      <c r="K134" s="8"/>
      <c r="L134" s="9"/>
      <c r="M134" s="30"/>
      <c r="N134" s="29"/>
      <c r="O134" s="27"/>
      <c r="P134" s="28"/>
      <c r="Q134" s="29"/>
    </row>
    <row r="135" spans="1:17" x14ac:dyDescent="0.25">
      <c r="A135" s="2"/>
      <c r="B135" s="3"/>
      <c r="C135" s="4"/>
      <c r="D135" s="5"/>
      <c r="E135" s="6"/>
      <c r="F135" s="6">
        <f t="shared" si="21"/>
        <v>0</v>
      </c>
      <c r="G135" s="7"/>
      <c r="H135" s="7"/>
      <c r="I135" s="10">
        <f t="shared" si="22"/>
        <v>0</v>
      </c>
      <c r="J135" s="8"/>
      <c r="K135" s="8"/>
      <c r="L135" s="9"/>
      <c r="M135" s="30"/>
      <c r="N135" s="29"/>
      <c r="O135" s="27"/>
      <c r="P135" s="28"/>
      <c r="Q135" s="29"/>
    </row>
    <row r="136" spans="1:17" x14ac:dyDescent="0.25">
      <c r="A136" s="2"/>
      <c r="B136" s="3"/>
      <c r="C136" s="4"/>
      <c r="D136" s="5"/>
      <c r="E136" s="6"/>
      <c r="F136" s="6">
        <f t="shared" si="21"/>
        <v>0</v>
      </c>
      <c r="G136" s="7"/>
      <c r="H136" s="7"/>
      <c r="I136" s="10">
        <f t="shared" si="22"/>
        <v>0</v>
      </c>
      <c r="J136" s="8"/>
      <c r="K136" s="8"/>
      <c r="L136" s="9"/>
      <c r="M136" s="30"/>
      <c r="N136" s="29"/>
      <c r="O136" s="27"/>
      <c r="P136" s="28"/>
      <c r="Q136" s="29"/>
    </row>
    <row r="137" spans="1:17" x14ac:dyDescent="0.25">
      <c r="A137" s="2"/>
      <c r="B137" s="3"/>
      <c r="C137" s="4"/>
      <c r="D137" s="5"/>
      <c r="E137" s="6"/>
      <c r="F137" s="6">
        <f t="shared" si="21"/>
        <v>0</v>
      </c>
      <c r="G137" s="7"/>
      <c r="H137" s="7"/>
      <c r="I137" s="10">
        <f t="shared" si="22"/>
        <v>0</v>
      </c>
      <c r="J137" s="8"/>
      <c r="K137" s="8"/>
      <c r="L137" s="9"/>
      <c r="M137" s="30"/>
      <c r="N137" s="29"/>
      <c r="O137" s="27"/>
      <c r="P137" s="28"/>
      <c r="Q137" s="29"/>
    </row>
  </sheetData>
  <sortState xmlns:xlrd2="http://schemas.microsoft.com/office/spreadsheetml/2017/richdata2" ref="A2:Q21">
    <sortCondition ref="A2:A21"/>
    <sortCondition ref="C2:C21"/>
  </sortState>
  <dataValidations disablePrompts="1" count="2">
    <dataValidation type="list" allowBlank="1" showInputMessage="1" showErrorMessage="1" sqref="C1:C137" xr:uid="{1DDBFB8A-1425-4E92-882B-1156A02B26DD}">
      <formula1>salt_conc</formula1>
    </dataValidation>
    <dataValidation type="list" allowBlank="1" showInputMessage="1" showErrorMessage="1" sqref="A1:A137" xr:uid="{457420B3-5F54-458B-BA80-818119A9C5CF}">
      <formula1>species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985EEDE-E0B2-451D-9A52-018613AC3ECD}">
          <x14:formula1>
            <xm:f>'list coding'!$B$2:$B$12</xm:f>
          </x14:formula1>
          <xm:sqref>B1 B18:B19 B35:B137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D45-0FD6-4972-918A-076359976806}">
  <dimension ref="A1:C17"/>
  <sheetViews>
    <sheetView workbookViewId="0">
      <selection activeCell="B2" sqref="B2:B17"/>
    </sheetView>
  </sheetViews>
  <sheetFormatPr defaultRowHeight="15" x14ac:dyDescent="0.25"/>
  <sheetData>
    <row r="1" spans="1:3" x14ac:dyDescent="0.25">
      <c r="A1" t="s">
        <v>0</v>
      </c>
      <c r="B1" t="s">
        <v>41</v>
      </c>
      <c r="C1" t="s">
        <v>42</v>
      </c>
    </row>
    <row r="2" spans="1:3" x14ac:dyDescent="0.25">
      <c r="A2" t="s">
        <v>22</v>
      </c>
      <c r="B2" t="s">
        <v>34</v>
      </c>
      <c r="C2">
        <v>0</v>
      </c>
    </row>
    <row r="3" spans="1:3" x14ac:dyDescent="0.25">
      <c r="A3" t="s">
        <v>20</v>
      </c>
      <c r="B3" t="s">
        <v>26</v>
      </c>
      <c r="C3">
        <v>1.5</v>
      </c>
    </row>
    <row r="4" spans="1:3" x14ac:dyDescent="0.25">
      <c r="B4" t="s">
        <v>27</v>
      </c>
      <c r="C4">
        <v>2.5</v>
      </c>
    </row>
    <row r="5" spans="1:3" x14ac:dyDescent="0.25">
      <c r="B5" t="s">
        <v>38</v>
      </c>
      <c r="C5">
        <v>5</v>
      </c>
    </row>
    <row r="6" spans="1:3" x14ac:dyDescent="0.25">
      <c r="B6" t="s">
        <v>23</v>
      </c>
      <c r="C6">
        <v>10</v>
      </c>
    </row>
    <row r="7" spans="1:3" x14ac:dyDescent="0.25">
      <c r="B7" t="s">
        <v>21</v>
      </c>
      <c r="C7">
        <v>15</v>
      </c>
    </row>
    <row r="8" spans="1:3" x14ac:dyDescent="0.25">
      <c r="B8" t="s">
        <v>43</v>
      </c>
    </row>
    <row r="9" spans="1:3" x14ac:dyDescent="0.25">
      <c r="B9" t="s">
        <v>40</v>
      </c>
    </row>
    <row r="10" spans="1:3" x14ac:dyDescent="0.25">
      <c r="B10" t="s">
        <v>37</v>
      </c>
    </row>
    <row r="11" spans="1:3" x14ac:dyDescent="0.25">
      <c r="B11" t="s">
        <v>30</v>
      </c>
    </row>
    <row r="12" spans="1:3" x14ac:dyDescent="0.25">
      <c r="B12" t="s">
        <v>24</v>
      </c>
    </row>
    <row r="13" spans="1:3" x14ac:dyDescent="0.25">
      <c r="B13" t="s">
        <v>36</v>
      </c>
    </row>
    <row r="14" spans="1:3" x14ac:dyDescent="0.25">
      <c r="B14" t="s">
        <v>35</v>
      </c>
    </row>
    <row r="15" spans="1:3" x14ac:dyDescent="0.25">
      <c r="B15" t="s">
        <v>33</v>
      </c>
    </row>
    <row r="16" spans="1:3" x14ac:dyDescent="0.25">
      <c r="B16" t="s">
        <v>44</v>
      </c>
    </row>
    <row r="17" spans="2:2" x14ac:dyDescent="0.25">
      <c r="B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 collection</vt:lpstr>
      <vt:lpstr>means for ratios</vt:lpstr>
      <vt:lpstr>list coding</vt:lpstr>
      <vt:lpstr>group_name</vt:lpstr>
      <vt:lpstr>group_names</vt:lpstr>
      <vt:lpstr>salt_conc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Costin</dc:creator>
  <cp:keywords/>
  <dc:description/>
  <cp:lastModifiedBy>Vera Weisbecker</cp:lastModifiedBy>
  <cp:revision/>
  <dcterms:created xsi:type="dcterms:W3CDTF">2023-08-29T01:11:37Z</dcterms:created>
  <dcterms:modified xsi:type="dcterms:W3CDTF">2024-09-04T06:50:23Z</dcterms:modified>
  <cp:category/>
  <cp:contentStatus/>
</cp:coreProperties>
</file>