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eLouise\PycharmProjects\quantum\"/>
    </mc:Choice>
  </mc:AlternateContent>
  <xr:revisionPtr revIDLastSave="0" documentId="13_ncr:1_{B8752853-EA40-4EEB-B03C-E97C8A5045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_params100_Auswertung" sheetId="1" r:id="rId1"/>
    <sheet name="ti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4" i="1" l="1"/>
  <c r="AD65" i="1"/>
  <c r="AD63" i="1"/>
  <c r="AB63" i="1"/>
  <c r="AC63" i="1"/>
  <c r="AB64" i="1"/>
  <c r="AC64" i="1"/>
  <c r="AC65" i="1"/>
  <c r="AB65" i="1"/>
  <c r="Z56" i="1"/>
  <c r="Z4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2" i="1"/>
  <c r="Z21" i="1" s="1"/>
  <c r="Y17" i="1"/>
  <c r="Y18" i="1"/>
  <c r="Y19" i="1"/>
  <c r="Y20" i="1"/>
  <c r="Y21" i="1"/>
  <c r="Y22" i="1"/>
  <c r="Z41" i="1" s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J2" i="2"/>
  <c r="I2" i="2"/>
  <c r="J22" i="2"/>
  <c r="I22" i="2"/>
  <c r="J42" i="2"/>
  <c r="I4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2" i="2"/>
  <c r="T52" i="1"/>
  <c r="U52" i="1"/>
  <c r="U53" i="1"/>
  <c r="W53" i="1" s="1"/>
  <c r="U54" i="1"/>
  <c r="W54" i="1" s="1"/>
  <c r="U55" i="1"/>
  <c r="W55" i="1" s="1"/>
  <c r="U56" i="1"/>
  <c r="W56" i="1" s="1"/>
  <c r="T42" i="1"/>
  <c r="T47" i="1"/>
  <c r="U42" i="1"/>
  <c r="U43" i="1"/>
  <c r="W43" i="1" s="1"/>
  <c r="U44" i="1"/>
  <c r="W44" i="1" s="1"/>
  <c r="U45" i="1"/>
  <c r="W45" i="1" s="1"/>
  <c r="U46" i="1"/>
  <c r="W46" i="1" s="1"/>
  <c r="U47" i="1"/>
  <c r="W47" i="1" s="1"/>
  <c r="U48" i="1"/>
  <c r="W48" i="1" s="1"/>
  <c r="U49" i="1"/>
  <c r="W49" i="1" s="1"/>
  <c r="U50" i="1"/>
  <c r="W50" i="1" s="1"/>
  <c r="U51" i="1"/>
  <c r="W51" i="1" s="1"/>
  <c r="T37" i="1"/>
  <c r="T32" i="1"/>
  <c r="T27" i="1"/>
  <c r="T22" i="1"/>
  <c r="T17" i="1"/>
  <c r="T12" i="1"/>
  <c r="T7" i="1"/>
  <c r="T2" i="1"/>
  <c r="U32" i="1"/>
  <c r="W32" i="1" s="1"/>
  <c r="U33" i="1"/>
  <c r="W33" i="1" s="1"/>
  <c r="U34" i="1"/>
  <c r="W34" i="1" s="1"/>
  <c r="U35" i="1"/>
  <c r="W35" i="1" s="1"/>
  <c r="U36" i="1"/>
  <c r="W36" i="1" s="1"/>
  <c r="U37" i="1"/>
  <c r="W37" i="1" s="1"/>
  <c r="U38" i="1"/>
  <c r="W38" i="1" s="1"/>
  <c r="U39" i="1"/>
  <c r="W39" i="1" s="1"/>
  <c r="U40" i="1"/>
  <c r="W40" i="1" s="1"/>
  <c r="U41" i="1"/>
  <c r="W41" i="1" s="1"/>
  <c r="U3" i="1"/>
  <c r="W3" i="1" s="1"/>
  <c r="U4" i="1"/>
  <c r="W4" i="1" s="1"/>
  <c r="U5" i="1"/>
  <c r="W5" i="1" s="1"/>
  <c r="U6" i="1"/>
  <c r="W6" i="1" s="1"/>
  <c r="U7" i="1"/>
  <c r="W7" i="1" s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4" i="1"/>
  <c r="W14" i="1" s="1"/>
  <c r="U15" i="1"/>
  <c r="W15" i="1" s="1"/>
  <c r="U16" i="1"/>
  <c r="W16" i="1" s="1"/>
  <c r="U17" i="1"/>
  <c r="U18" i="1"/>
  <c r="W18" i="1" s="1"/>
  <c r="U19" i="1"/>
  <c r="W19" i="1" s="1"/>
  <c r="U20" i="1"/>
  <c r="W20" i="1" s="1"/>
  <c r="U21" i="1"/>
  <c r="W21" i="1" s="1"/>
  <c r="U22" i="1"/>
  <c r="U23" i="1"/>
  <c r="W23" i="1" s="1"/>
  <c r="U24" i="1"/>
  <c r="W24" i="1" s="1"/>
  <c r="U25" i="1"/>
  <c r="W25" i="1" s="1"/>
  <c r="U26" i="1"/>
  <c r="W26" i="1" s="1"/>
  <c r="U27" i="1"/>
  <c r="W27" i="1" s="1"/>
  <c r="U28" i="1"/>
  <c r="W28" i="1" s="1"/>
  <c r="U29" i="1"/>
  <c r="W29" i="1" s="1"/>
  <c r="U30" i="1"/>
  <c r="W30" i="1" s="1"/>
  <c r="U31" i="1"/>
  <c r="W31" i="1" s="1"/>
  <c r="U2" i="1"/>
  <c r="W2" i="1" s="1"/>
  <c r="Z36" i="1" l="1"/>
  <c r="Z16" i="1"/>
  <c r="V52" i="1"/>
  <c r="V42" i="1"/>
  <c r="W52" i="1"/>
  <c r="X52" i="1" s="1"/>
  <c r="W42" i="1"/>
  <c r="X42" i="1" s="1"/>
  <c r="X47" i="1"/>
  <c r="V47" i="1"/>
  <c r="V17" i="1"/>
  <c r="X27" i="1"/>
  <c r="X7" i="1"/>
  <c r="V22" i="1"/>
  <c r="X37" i="1"/>
  <c r="X2" i="1"/>
  <c r="X12" i="1"/>
  <c r="X32" i="1"/>
  <c r="V2" i="1"/>
  <c r="V12" i="1"/>
  <c r="W22" i="1"/>
  <c r="X22" i="1" s="1"/>
  <c r="V37" i="1"/>
  <c r="V27" i="1"/>
  <c r="V7" i="1"/>
  <c r="W17" i="1"/>
  <c r="X17" i="1" s="1"/>
  <c r="V32" i="1"/>
</calcChain>
</file>

<file path=xl/sharedStrings.xml><?xml version="1.0" encoding="utf-8"?>
<sst xmlns="http://schemas.openxmlformats.org/spreadsheetml/2006/main" count="420" uniqueCount="246">
  <si>
    <t>100</t>
  </si>
  <si>
    <t>Gruppe</t>
  </si>
  <si>
    <t>INT/FLOAT</t>
  </si>
  <si>
    <t>Distribution</t>
  </si>
  <si>
    <t>Sparsity</t>
  </si>
  <si>
    <t>10/1000/1000000</t>
  </si>
  <si>
    <t>solOpt</t>
  </si>
  <si>
    <t>optQ</t>
  </si>
  <si>
    <t>OptsingleQ</t>
  </si>
  <si>
    <t>optT</t>
  </si>
  <si>
    <t>VarianceMat (betrag)</t>
  </si>
  <si>
    <t>TimeQ</t>
  </si>
  <si>
    <t>TimeSingleQ</t>
  </si>
  <si>
    <t>TimeOpt</t>
  </si>
  <si>
    <t>VarianceResQ</t>
  </si>
  <si>
    <t>QuboName</t>
  </si>
  <si>
    <t>Uni</t>
  </si>
  <si>
    <t>Normal</t>
  </si>
  <si>
    <t>Int</t>
  </si>
  <si>
    <t>3 mehr Anneals</t>
  </si>
  <si>
    <t>size</t>
  </si>
  <si>
    <t>4 mehr anneals</t>
  </si>
  <si>
    <t>timeT</t>
  </si>
  <si>
    <t>Ø Abweichung Qualität</t>
  </si>
  <si>
    <t>7</t>
  </si>
  <si>
    <t>8</t>
  </si>
  <si>
    <t>Opt Abweichung</t>
  </si>
  <si>
    <t>Ø Opt per Group  Abweichung</t>
  </si>
  <si>
    <t>7 mehr anneals</t>
  </si>
  <si>
    <t>8 mehr anneals</t>
  </si>
  <si>
    <t>TimingData (sampling)</t>
  </si>
  <si>
    <t>Ø Sampling Time</t>
  </si>
  <si>
    <t>Ø Sampling Time per Group</t>
  </si>
  <si>
    <t>9</t>
  </si>
  <si>
    <t xml:space="preserve"> 9 mehr anneals</t>
  </si>
  <si>
    <t xml:space="preserve">10 mehr anneals </t>
  </si>
  <si>
    <t>-5212,84</t>
  </si>
  <si>
    <t>-5889,33</t>
  </si>
  <si>
    <t>-5677,11</t>
  </si>
  <si>
    <t>-5919,55</t>
  </si>
  <si>
    <t>-5964,43</t>
  </si>
  <si>
    <t>-5212,85</t>
  </si>
  <si>
    <t>-5338,46</t>
  </si>
  <si>
    <t>-5519,55</t>
  </si>
  <si>
    <t>-5964,53</t>
  </si>
  <si>
    <t>-4640,43</t>
  </si>
  <si>
    <t>-5121,64</t>
  </si>
  <si>
    <t>-5507,42</t>
  </si>
  <si>
    <t>-5513,53</t>
  </si>
  <si>
    <t>110042,25</t>
  </si>
  <si>
    <t>110468,45</t>
  </si>
  <si>
    <t>110601,65</t>
  </si>
  <si>
    <t>109991,05</t>
  </si>
  <si>
    <t>109980,25</t>
  </si>
  <si>
    <t>[-2731,1009999999974, -2687,2560000000003, -2677,7359999999967, -2676,919, -2663,718999999998, -2658,304999999997, -2629,622999999997, -2583,5839999999985, -2577,0969999999998, -2575,43, -2540,585000000001, -2506,5020000000018, -2473,7589999999977, -2469,255999999998, -2432,521999999999, -2418,4050000000043, -2402,525999999999, -2398,640000000003, -2332,4890000000014, -2178,6609999999996, -2760,2729999999974, -2697,465000000001, -2668,7900000000013, -2654,6330000000034, -2626,9350000000013, -2599,540000000003, -2558,825000000002, -2539,551999999999, -2484,231999999998, -2483,926000000003, -2469,456000000003, -2437,823000000002, -2428,8830000000007, -2364,181, -2353,8679999999995, -2344,695999999997, -2335,9320000000007, -2257,4820000000013, -2256,154000000002, -2194,9640000000013, -2688,2279999999987, -2681,8210000000026, -2659,921000000001, -2643,086999999997, -2568,372, -2543,1089999999976, -2515,7140000000004, -2509,751999999999, -2488,3540000000016, -2481,607999999999, -2472,766999999997, -2470,314999999996, -2444,144, -2395,3110000000006, -2393,5400000000027, -2391,6770000000006, -2355,5389999999993, -2311,332999999997, -2271,216999999997, -2232,369999999999, -2819,4980000000005, -2772,191, -2759,8369999999973, -2757,195000000001, -2678,2960000000026, -2644,8990000000013, -2640,1580000000026, -2630,7900000000022, -2601,382999999998, -2570,9590000000026, -2547,787000000003, -2539,210999999997, -2538,9340000000007, -2524,664000000001, -2521,9350000000018, -2433,3969999999986, -2421,316000000001, -2404,3720000000008, -2399,866999999997, -2376,210999999997, -2664,288000000002, -2648,3309999999997, -2624,7990000000004, -2624,2309999999975, -2601,1680000000006, -2584,8230000000012, -2557,502999999997, -2517,7010000000028, -2495,954000000002, -2470,7939999999985, -2435,810000000004, -2424,3809999999985, -2424,007000000004, -2384,3290000000006, -2370,7919999999976, -2370,6550000000007, -2343,022999999997, -2324,367999999999, -2323,9440000000004, -2315,9809999999966]</t>
  </si>
  <si>
    <t>[19661,17, 19532,37, 19794,37, 19331,57, 18569,57]</t>
  </si>
  <si>
    <t>[3732,8, 3603,2, 3872,8, 3405,2, 2644,8]</t>
  </si>
  <si>
    <t>[-3289,6049999999964, -3274,3069999999934, -3269,792999999994, -3250,4059999999977, -3238,7639999999956, -3209,2929999999938, -3166,5829999999955, -3127,312999999991, -3121,336999999996, -3115,3509999999947, -3109,6769999999956, -3086,933999999993, -3083,5069999999973, -3073,978999999999, -3046,4909999999945, -3023,026999999996, -3014,9519999999948, -2993,8619999999946, -2990,6769999999956, -2627,764999999995, -3201,650999999999, -3138,3819999999937, -3085,779999999996, -3077,742999999992, -3014,795999999995, -3011,774999999993, -2973,9239999999936, -2968,729999999995, -2916,6969999999947, -2908,016999999996, -2902,3179999999934, -2891,566999999997, -2891,5359999999996, -2876,1989999999983, -2874,724999999993, -2854,3749999999955, -2844,868999999995, -2833,636999999997, -2815,677999999994, -2597,0229999999956, -3306,579999999993, -3247,566999999991, -3183,5749999999957, -3174,983999999996, -3149,762999999995, -3140,8089999999966, -3131,642999999997, -3118,8069999999925, -3110,6559999999945, -3108,0749999999925, -3098,457999999994, -3080,458999999997, -3047,352999999993, -3038,8509999999956, -3035,347999999998, -2981,993999999997, -2877,7709999999925, -2866,7909999999956, -2851,437999999998, -2803,9039999999936, -3284,209999999997, -3216,8349999999923, -3198,9749999999935, -3192,544999999991, -3180,671999999995, -3125,4339999999925, -3101,7659999999973, -3089,392999999994, -3077,780999999997, -3061,659999999997, -3050,765999999997, -3027,2849999999985, -3023,0389999999934, -3020,805999999993, -3011,3859999999995, -3007,424999999999, -2923,4469999999947, -2884,697999999993, -2860,2819999999933, -2856,2639999999988, -3295,2939999999926, -3279,237999999995, -3218,6579999999935, -3168,925999999996, -3166,837999999995, -3145,137999999992, -3139,5639999999917, -3009,031999999996, -3002,617999999994, -2991,8729999999964, -2990,649999999991, -2970,487999999997, -2962,0319999999942, -2950,5599999999995, -2932,1169999999943, -2911,885999999996, -2861,8559999999993, -2843,2779999999957, -2816,736999999997, -2716,6369999999965]</t>
  </si>
  <si>
    <t>[19478,77, 19635,57, 19577,57, 19825,57, 19404,37]</t>
  </si>
  <si>
    <t>[3551,6, 3709,2, 3656,0, 3904,0, 3476,0]</t>
  </si>
  <si>
    <t>[-3133,5160000000005, -3122,8540000000035, -3070,4410000000025, -3024,2269999999994, -3012,907000000001, -2985,5650000000023, -2956,9650000000015, -2938,3850000000048, -2877,5559999999996, -2872,6550000000034, -2852,9310000000023, -2842,505000000002, -2822,6800000000003, -2817,245000000003, -2810,466999999999, -2797,7320000000027, -2786,173999999998, -2700,5790000000043, -2677,7170000000074, -2641,5110000000004, -3134,459000000001, -2970,2219999999993, -2937,3839999999987, -2880,8679999999995, -2825,2530000000024, -2811,2090000000026, -2809,986, -2799,5790000000015, -2785,3379999999997, -2784,3050000000035, -2781,7600000000025, -2781,177999999999, -2750,1810000000014, -2748,4630000000025, -2747,037, -2715,6370000000043, -2703,3250000000003, -2671,9150000000022, -2670,0709999999995, -2485,2460000000033, -3183,6440000000002, -3122,267000000001, -3085,671000000002, -3072,6690000000012, -3042,2940000000053, -3014,676000000005, -2965,0269999999987, -2956,4690000000037, -2929,0769999999975, -2915,589000000003, -2914,9639999999995, -2903,5969999999993, -2863,516000000004, -2849,4150000000004, -2830,6550000000025, -2799,227000000001, -2797,8349999999996, -2735,6640000000034, -2672,703, -2622,501000000003, -3236,8340000000017, -3153,6160000000027, -3117,0510000000017, -3086,862000000003, -3083,715000000005, -3081,4960000000015, -3078,005000000001, -3049,2610000000013, -3014,014000000003, -2988,09, -2987,2400000000025, -2978,3950000000023, -2969,377000000002, -2925,8019999999997, -2908,9230000000002, -2902,947000000001, -2877,595000000002, -2771,5309999999977, -2763,459999999999, -2718,3230000000026, -3078,663000000004, -3062,384000000004, -3047,7040000000043, -3027,2799999999997, -3019,465000000003, -3007,7460000000033, -3006,9610000000025, -2983,4880000000016, -2983,1870000000004, -2951,6379999999986, -2932,8550000000023, -2907,8340000000007, -2906,7759999999994, -2903,141999999998, -2892,6599999999985, -2859,616, -2855,7310000000007, -2773,254999999999, -2684,103000000001, -2632,018000000003]</t>
  </si>
  <si>
    <t>[18547,57, 19697,97, 19533,57, 19840,37, 19463,97]</t>
  </si>
  <si>
    <t>[2622,8, 3768,8, 3605,2, 3910,0, 3539,6]</t>
  </si>
  <si>
    <t>[-2863,9279999999994, -2863,2280000000046, -2845,722, -2807,7100000000037, -2805,5569999999984, -2786,840000000004, -2770,9479999999976, -2742,6859999999997, -2741,5590000000007, -2722,2129999999997, -2715,0029999999992, -2681,4330000000027, -2670,073000000004, -2667,849999999999, -2665,8340000000017, -2659,5020000000045, -2636,7920000000026, -2614,219000000003, -2556,1660000000024, -2471,219000000001, -3001,5740000000023, -2949,782000000002, -2867,381000000001, -2867,123000000004, -2797,763000000002, -2796,9289999999996, -2790,728000000001, -2747,445000000003, -2745,103000000004, -2708,0950000000016, -2705,181000000002, -2702,8930000000023, -2674,092000000002, -2672,1190000000033, -2668,1200000000035, -2658,348999999999, -2648,848000000001, -2636,6450000000027, -2510,478000000004, -2347,602000000002, -2840,217999999999, -2838,981, -2797,435999999999, -2781,3969999999995, -2720,775000000001, -2702,011999999997, -2652,2309999999998, -2647,2249999999995, -2610,0990000000006, -2607,204999999998, -2596,0590000000025, -2537,239000000001, -2508,155, -2473,7480000000005, -2472,0370000000044, -2464,063000000003, -2460,7870000000007, -2429,301999999999, -2379,699000000001, -2320,0159999999983, -2860,373000000002, -2799,874000000004, -2798,740000000005, -2742,1349999999993, -2725,539, -2708,447000000002, -2687,435000000003, -2686,2690000000007, -2668,839, -2652,584000000003, -2638,598000000002, -2634,287999999999, -2598,5940000000023, -2561,8400000000015, -2560,0119999999974, -2552,4919999999966, -2543,2200000000053, -2526,8940000000002, -2504,3650000000007, -2503,897, -2966,5140000000015, -2925,881000000002, -2820,8009999999995, -2810,5629999999996, -2777,904000000005, -2768,3740000000016, -2697,6390000000006, -2670,115999999999, -2644,0899999999997, -2586,4909999999986, -2581,5829999999964, -2575,5879999999997, -2549,610000000003, -2543,9299999999994, -2519,782, -2488,810000000002, -2459,8359999999984, -2453,084000000001, -2436,174999999999, -2287,8560000000025]</t>
  </si>
  <si>
    <t>[19676,37, 19848,77, 19334,77, 19895,57, 19917,97]</t>
  </si>
  <si>
    <t>[3748,4, 3925,2, 3410,0, 3970,4, 3990,8]</t>
  </si>
  <si>
    <t>[-3158,4100000000026, -3129,7349999999933, -3127,1729999999984, -3101,883000000002, -3101,6099999999997, -3090,013999999999, -3080,4719999999993, -3052,2590000000027, -3048,202000000003, -3027,314, -3017,015, -3008,1510000000003, -2983,3490000000024, -2952,6929999999993, -2929,7109999999993, -2915,3290000000034, -2890,452000000001, -2874,763000000003, -2759,188999999995, -2583,844000000002, -3263,1280000000042, -3250,0239999999944, -3195,0639999999985, -3155,5219999999995, -3141,8260000000014, -3111,8339999999966, -3109,094, -3105,3330000000065, -3095,4190000000003, -3058,4809999999948, -3053,732000000002, -3026,4970000000008, -3023,1549999999975, -3020,898999999999, -3004,7499999999955, -2985,448000000002, -2956,493999999999, -2931,9910000000023, -2920,4650000000024, -2864,993999999999, -3323,756999999996, -3204,020999999999, -3201,174000000002, -3147,582999999997, -3140,3819999999987, -3130,666999999997, -3130,046999999997, -3065,461999999998, -3059,9299999999976, -3004,4019999999996, -2995,637999999997, -2995,0900000000006, -2993,099, -2987,2069999999985, -2962,4190000000012, -2894,4639999999954, -2866,341999999998, -2856,6699999999987, -2853,5839999999994, -2713,3489999999965, -3190,0330000000035, -3177,281000000003, -3149,1100000000024, -3107,571999999996, -3093,063000000002, -3087,6359999999913, -3035,3239999999946, -3034,374999999994, -3032,6439999999975, -3025,943000000001, -3007,3409999999935, -2982,3529999999996, -2981,388999999994, -2951,7440000000006, -2934,6230000000014, -2930,061000000004, -2928,947000000001, -2924,3739999999975, -2845,1380000000026, -2780,8499999999945, -3247,5640000000008, -3238,155999999995, -3214,914999999994, -3183,8620000000005, -3169,984, -3154,9549999999967, -3143,428, -3131,535999999994, -3122,796999999999, -3080,881999999993, -3079,721999999997, -3071,683999999997, -3071,2429999999954, -3061,8029999999962, -3054,7749999999955, -3033,909999999996, -3014,624000000001, -2974,6409999999983, -2971,9549999999986, -2960,5759999999955]</t>
  </si>
  <si>
    <t>[18519,17, 19527,97, 19563,97, 19332,37, 18809,17]</t>
  </si>
  <si>
    <t>[2595,2, 3600,8, 3634,4, 3407,6, 2878,8]</t>
  </si>
  <si>
    <t>[-1624,877000000002, -1621,725000000001, -1599,1050000000002, -1596,8470000000004, -1577,082, -1573,8189999999997, -1560,5789999999995, -1539,6900000000003, -1537,0620000000006, -1533,3399999999997, -1533,2180000000008, -1531,881, -1519,5369999999998, -1515,6530000000018, -1511,042, -1508,1460000000006, -1507,7660000000005, -1485,6770000000004, -1422,865, -1337,595, -1616,0560000000003, -1612,6760000000004, -1581,9160000000006, -1578,7559999999999, -1570,9210000000003, -1565,0259999999994, -1564,8990000000001, -1556,6999999999998, -1555,6720000000012, -1555,4810000000007, -1552,3280000000004, -1513,2930000000013, -1507,6080000000013, -1507,4590000000012, -1507,2699999999998, -1492,4250000000006, -1485,2400000000011, -1431,1910000000005, -1376,1730000000005, -1340,370000000001, -1624,877000000002, -1612,1270000000004, -1605,4990000000007, -1601,3429999999998, -1600,5379999999998, -1593,3519999999999, -1591,847000000001, -1585,0780000000009, -1582,4180000000001, -1579,3650000000011, -1567,8740000000007, -1564,327, -1557,894, -1550,9160000000002, -1547,096000000001, -1546,4449999999995, -1521,986, -1508,5990000000002, -1507,129, -1496,6689999999994, -1616,5680000000007, -1615,732, -1602,6240000000005, -1598,537, -1596,1400000000008, -1573,8830000000005, -1570,472000000001, -1545,4740000000006, -1545,0980000000006, -1541,6270000000004, -1536,7050000000006, -1529,1099999999994, -1528,0119999999997, -1522,3050000000012, -1485,333, -1475,9600000000016, -1462,345000000001, -1461,4620000000002, -1457,593, -1454,458, -1615,4470000000001, -1614,2190000000003, -1614,2190000000003, -1608,21, -1606,653000000001, -1596,6530000000005, -1576,1459999999995, -1573,8490000000002, -1551,8280000000004, -1551,0769999999995, -1545,6250000000002, -1537,5639999999996, -1519,985, -1517,9180000000015, -1515,705, -1503,8729999999991, -1499,0190000000007, -1493,583000000001, -1488,064, -1439,0400000000006]</t>
  </si>
  <si>
    <t>[19102,37, 19424,37, 18198,77, 18648,37, 18659,57]</t>
  </si>
  <si>
    <t>[3175,6, 3496,8, 2272,4, 2722,8, 2736,0]</t>
  </si>
  <si>
    <t>[-1405,2409999999986, -1403,7130000000009, -1392,3179999999993, -1352,3090000000002, -1347,0539999999999, -1347,0539999999999, -1344,7300000000002, -1342,1290000000001, -1341,7839999999992, -1326,587999999999, -1325,9640000000006, -1317,4509999999998, -1299,4709999999995, -1299,2099999999994, -1283,8900000000003, -1263,7459999999996, -1255,3060000000005, -1251,4510000000007, -1209,1230000000012, -1206,3980000000004, -1372,1430000000003, -1370,9530000000007, -1370,7310000000007, -1362,8200000000002, -1350,8340000000007, -1342,0040000000008, -1333,0189999999996, -1332,4749999999995, -1324,2009999999989, -1315,6299999999999, -1296,2789999999995, -1294,9099999999999, -1292,5180000000005, -1287,6420000000014, -1286,002, -1282,8600000000001, -1280,7620000000009, -1279,8419999999994, -1255,0759999999996, -1232,0520000000006, -1407,2149999999986, -1405,053999999999, -1375,4559999999988, -1361,0639999999994, -1357,080000000001, -1347,106999999999, -1344,8719999999996, -1303,2179999999985, -1294,4560000000006, -1293,998, -1293,135000000001, -1288,3629999999996, -1262,5529999999992, -1255,535, -1227,5010000000009, -1221,7820000000004, -1219,2319999999993, -1201,9740000000006, -1147,8010000000004, -1145,742, -1392,8970000000008, -1376,6660000000006, -1358,8140000000008, -1358,3420000000006, -1337,6870000000001, -1333,2650000000012, -1330,6300000000008, -1323,4940000000004, -1322,8370000000004, -1305,4810000000007, -1298,035, -1260,212000000001, -1259,6850000000009, -1257,492, -1254,7110000000014, -1244,582000000002, -1231,3510000000017, -1226,1660000000008, -1221,1220000000005, -1206,8549999999998, -1403,7130000000009, -1391,9329999999986, -1391,0579999999982, -1387,935, -1384,8519999999999, -1336,303, -1332,2669999999987, -1330,714999999999, -1306,8200000000004, -1294,6940000000004, -1289,7339999999986, -1281,7539999999985, -1270,4030000000005, -1265,9019999999991, -1239,316, -1232,885, -1232,2019999999998, -1217,9719999999998, -1147,3120000000008, -1064,576000000001]</t>
  </si>
  <si>
    <t>[19430,37, 19224,77, 19440,37, 19186,37, 18674,77]</t>
  </si>
  <si>
    <t>[3504,4, 3300,4, 3516,0, 3260,4, 2749,6]</t>
  </si>
  <si>
    <t>[-1308,7920000000001, -1295,1819999999996, -1294,056, -1287,3460000000007, -1281,7640000000004, -1279,4520000000011, -1277,2480000000005, -1267,2510000000009, -1245,4579999999999, -1219,9349999999997, -1209,8130000000003, -1203,7080000000003, -1201,5709999999997, -1190,9489999999996, -1171,6219999999992, -1169,2439999999997, -1167,5779999999993, -1134,475, -1120,341, -1119,2379999999991, -1322,7189999999998, -1318,3190000000002, -1314,1480000000004, -1299,84, -1287,9930000000002, -1280,858, -1270,2129999999995, -1256,1470000000002, -1254,4619999999995, -1247,403, -1246,7240000000002, -1240,1880000000006, -1225,7410000000002, -1224,0999999999997, -1218,1369999999995, -1205,1579999999992, -1200,0680000000002, -1190,2450000000001, -1189,1460000000002, -1172,8740000000003, -1340,8149999999998, -1292,3400000000001, -1274,415, -1262,7859999999991, -1255,04, -1250,2770000000003, -1244,0550000000003, -1235,1519999999998, -1228,799000000001, -1228,1149999999993, -1227,1779999999997, -1220,4409999999993, -1203,2150000000001, -1181,5150000000006, -1177,567, -1175,2529999999995, -1167,3439999999998, -1165,963, -1137,3179999999998, -1097,1399999999992, -1359,279, -1330,0990000000004, -1313,058, -1304,208, -1290,4970000000005, -1283,0700000000002, -1277,7740000000008, -1277,214, -1267,819, -1260,4919999999997, -1260,1689999999996, -1257,9950000000003, -1234,9140000000004, -1233,8600000000004, -1226,8969999999997, -1219,8440000000005, -1213,7060000000006, -1213,0250000000005, -1182,7939999999999, -1157,8950000000004]</t>
  </si>
  <si>
    <t>[19274,37, 18619,17, 19377,97, 18669,17]</t>
  </si>
  <si>
    <t>[3346,4, 2696,4, 3452,8, 2744,4]</t>
  </si>
  <si>
    <t>[-1630,727000000003, -1616,9000000000012, -1615,5380000000034, -1601,5950000000034, -1598,6490000000022, -1579,543000000003, -1564,8970000000024, -1563,068000000003, -1553,3620000000014, -1549,7330000000015, -1540,5150000000017, -1526,2220000000011, -1511,1020000000017, -1506,2200000000018, -1501,9160000000018, -1491,1700000000014, -1488,323000000001, -1480,1510000000019, -1448,9490000000014, -1433,7920000000017, -1625,9940000000029, -1595,5340000000017, -1578,6340000000016, -1543,824000000003, -1539,7160000000024, -1529,3630000000016, -1525,3140000000021, -1522,0160000000014, -1517,2670000000007, -1508,8440000000019, -1508,7720000000024, -1473,3470000000007, -1471,0340000000006, -1458,0420000000004, -1445,1960000000026, -1439,0370000000007, -1435,8470000000013, -1424,3870000000013, -1412,4050000000002, -1389,5920000000012, -1632,521000000003, -1582,465000000003, -1567,0690000000009, -1556,3740000000028, -1550,4760000000012, -1526,1390000000015, -1525,7560000000021, -1519,4120000000007, -1514,656000000001, -1513,9670000000012, -1508,3870000000027, -1508,0590000000009, -1487,456000000001, -1473,7960000000026, -1465,7280000000012, -1464,1260000000007, -1451,406000000001, -1451,2280000000005, -1440,7620000000013, -1400,535000000001, -1618,7680000000034, -1613,6360000000016, -1592,352000000003, -1586,614000000002, -1586,445000000002, -1572,353000000002, -1571,254000000002, -1570,6740000000025, -1568,7690000000011, -1557,1110000000028, -1551,1970000000003, -1548,3980000000017, -1531,571000000002, -1506,0280000000014, -1493,0720000000026, -1467,4850000000013, -1463,4010000000005, -1456,1260000000004, -1425,3350000000007, -1382,295000000001, -1645,4830000000022, -1617,3800000000028, -1614,5030000000024, -1600,0430000000017, -1593,1370000000027, -1587,513000000003, -1579,1400000000015, -1572,7790000000023, -1569,432000000002, -1543,5420000000013, -1527,3760000000018, -1521,011000000002, -1515,3580000000004, -1490,0220000000004, -1463,8690000000004, -1446,2880000000016, -1444,2560000000049, -1442,703000000001, -1394,340000000001, -1378,6820000000014]</t>
  </si>
  <si>
    <t>[19356,37, 19384,77, 18133,97, 19315,97, 18582,77]</t>
  </si>
  <si>
    <t>[3432,0, 3460,8, 2207,2, 3391,6, 2659,2]</t>
  </si>
  <si>
    <t>[-1853,657000000001, -1815,4990000000003, -1811,3490000000008, -1794,5440000000012, -1790,6640000000016, -1784,7420000000006, -1784,2250000000024, -1776,7090000000028, -1764,5450000000012, -1763,6100000000022, -1763,6100000000022, -1763,3070000000018, -1757,891000000002, -1749,070000000002, -1746,5749999999998, -1743,7580000000028, -1722,1520000000007, -1698,4880000000023, -1694,6220000000003, -1694,1900000000023, -1862,8490000000002, -1854,7000000000003, -1838,711000000001, -1821,7230000000002, -1820,3720000000005, -1809,3460000000014, -1806,4610000000011, -1800,2990000000007, -1791,3170000000016, -1790,7110000000011, -1772,4950000000008, -1758,5310000000006, -1750,771, -1746,2070000000012, -1735,846000000002, -1722,6389999999994, -1699,8630000000012, -1691,9539999999997, -1686,229000000001, -1845,262, -1801,0910000000022, -1783,904000000001, -1774,8030000000008, -1763,2820000000017, -1762,898000000001, -1756,295000000002, -1753,7910000000031, -1750,983000000002, -1743,7990000000013, -1741,1900000000014, -1731,1430000000025, -1725,8670000000036, -1722,6340000000012, -1718,1440000000018, -1680,076000000001, -1656,913000000002, -1648,2590000000014, -1618,0220000000022, -1600,5870000000014, -1838,711000000001, -1828,298000000001, -1823,6950000000018, -1823,0400000000002, -1820,3720000000005, -1815,5360000000012, -1802,7750000000017, -1792,8430000000012, -1786,5240000000017, -1784,8290000000004, -1764,951000000002, -1760,3920000000005, -1759,8460000000018, -1745,3930000000012, -1730,5900000000015, -1726,6920000000005, -1717,4070000000027, -1717,2400000000016, -1714,6410000000005, -1701,381000000002, -1866,2150000000015, -1854,0070000000019, -1854,0070000000019, -1846,3960000000006, -1833,3840000000005, -1832,1920000000018, -1825,3320000000008, -1823,9430000000011, -1797,5130000000017, -1788,4130000000011, -1782,9260000000008, -1780,9610000000011, -1762,4890000000019, -1761,864000000001, -1756,800000000002, -1753,0420000000022, -1747,7270000000015, -1714,1110000000003, -1665,135000000001, -1656,0140000000006]</t>
  </si>
  <si>
    <t>[18435,97, 18062,77, 18127,57, 18381,57, 18117,57]</t>
  </si>
  <si>
    <t>[2508,0, 2136,8, 2201,2, 2452,8, 2188,4]</t>
  </si>
  <si>
    <t>[-1431,295000000001, -1424,167000000001, -1423,605, -1396,313000000001, -1390,6270000000022, -1385,774000000001, -1378,748, -1376,189000000001, -1372,9230000000005, -1357,6439999999998, -1356,0100000000016, -1355,9280000000006, -1355,629, -1351,344, -1348,1110000000008, -1347,4140000000016, -1344,9849999999997, -1341,869, -1340,573, -1330,3390000000002, -1328,3400000000006, -1325,7850000000008, -1318,0610000000001, -1312,0080000000007, -1310,8940000000005, -1306,8580000000009, -1295,6490000000015, -1289,4470000000006, -1204,752, -1184,9300000000005, -1453,2460000000012, -1402,3030000000017, -1400,9570000000012, -1397,6480000000004, -1391,7310000000007, -1385,5270000000003, -1378,6240000000003, -1378,1700000000008, -1375,3620000000021, -1361,6770000000004, -1354,9230000000023, -1347,2180000000026, -1342,066000000001, -1341,627, -1337,5260000000005, -1337,4380000000015, -1335,0019999999997, -1325,4540000000002, -1321,4930000000002, -1318,246000000001, -1317,446000000002, -1308,7530000000015, -1302,8380000000018, -1299,0070000000007, -1258,3160000000003, -1238,8340000000003, -1223,0930000000012, -1173,578000000001, -1170,1220000000005, -1138,131000000001, -1392,3989999999997, -1378,5799999999995, -1374,018999999999, -1367,955000000002, -1364,8100000000002, -1363,3499999999992, -1360,8870000000002, -1360,6020000000008, -1360,2460000000003, -1359,607, -1355,843000000001, -1353,878, -1353,393, -1351,1689999999996, -1347,512, -1343,0469999999996, -1342,815, -1338,2000000000003, -1324,7870000000012, -1320,3790000000004, -1319,7250000000006, -1287,5970000000002, -1286,6590000000006, -1278,4030000000007, -1271,9750000000004, -1270,3519999999987, -1237,213, -1235,4199999999998, -1206,8640000000007, -1187,0490000000016, -1409,0910000000001, -1389,5300000000013, -1387,0000000000002, -1373,790000000002, -1371,7600000000011, -1370,964, -1362,4880000000003, -1355,0910000000006, -1346,8, -1343,4300000000005, -1343,0130000000001, -1341,802999999999, -1341,2250000000022, -1337,1889999999999, -1333,6039999999996, -1326,7330000000004, -1323,7530000000006, -1323,5519999999992, -1317,9070000000004, -1298,8050000000007, -1297,8040000000012, -1272,6289999999995, -1272,2870000000007, -1270,2920000000006, -1266,0100000000007, -1260,7579999999996, -1249,5919999999999, -1225,4999999999995, -1170,6069999999995, -1147,5240000000008, -1415,0040000000004, -1402,7230000000004, -1402,044999999999, -1386,8200000000008, -1385,4300000000005, -1383,2959999999998, -1383,044999999999, -1366,3409999999992, -1358,4589999999996, -1355,3810000000005, -1347,5040000000006, -1339,605999999999, -1339,022, -1338,5479999999995, -1335,2079999999996, -1327,567, -1320,8820000000014, -1314,2720000000006, -1313,7609999999995, -1310,4940000000013, -1306,5980000000015, -1300,1120000000014, -1290,4279999999994, -1281,3650000000007, -1275,439, -1263,936000000001, -1254,6770000000004, -1235,4729999999984, -1202,9740000000006, -1099,0910000000015]</t>
  </si>
  <si>
    <t>[21105,57, 21075,17, 20806,77, 20008,57, 20030,17]</t>
  </si>
  <si>
    <t>[5179,2, 5149,2, 4880,4, 4086,6, 4101,0]</t>
  </si>
  <si>
    <t>[-1735,1629999999989, -1729,4429999999993, -1727,1619999999996, -1713,7039999999995, -1712,6749999999995, -1699,21, -1696,4799999999996, -1694,5799999999997, -1693,2930000000003, -1671,5359999999994, -1666,454, -1666,1880000000006, -1653,317000000001, -1652,7749999999992, -1649,951, -1646,2369999999999, -1625,8969999999997, -1623,5689999999988, -1620,046000000001, -1619,9770000000003, -1619,5980000000006, -1619,5149999999996, -1612,7699999999995, -1602,3899999999994, -1599,489, -1597,0719999999997, -1585,8910000000005, -1551,5549999999996, -1547,885, -1532,5159999999996, -1735,663999999999, -1729,4429999999993, -1706,7969999999998, -1706,1530000000005, -1696,9270000000008, -1692,5190000000007, -1683,7750000000005, -1682,8130000000008, -1673,4690000000012, -1669,658000000001, -1657,095999999999, -1653,734, -1646,3710000000005, -1641,751, -1635,738, -1634,8780000000006, -1634,7850000000012, -1631,976000000001, -1627,5000000000002, -1618,1890000000005, -1616,9989999999991, -1612,3060000000005, -1610,7069999999999, -1601,8440000000005, -1593,696000000001, -1586,3559999999986, -1581,1090000000015, -1572,3450000000005, -1542,016, -1532,0569999999998, -1718,6689999999985, -1717,1699999999996, -1714,0730000000005, -1710,658999999999, -1703,4929999999993, -1699,1300000000003, -1692,9269999999995, -1682,6670000000006, -1682,35, -1672,255, -1672,0229999999995, -1667,7220000000004, -1667,1529999999998, -1663,0149999999994, -1658,7199999999998, -1657,1599999999999, -1656,8370000000002, -1647,6870000000006, -1645,9729999999993, -1641,1800000000005, -1630,2580000000007, -1629,7999999999995, -1629,0350000000008, -1623,8609999999992, -1619,6529999999993, -1618,1010000000006, -1605,2779999999987, -1598,4559999999992, -1586,7249999999979, -1521,3490000000004, -1691,9019999999991, -1678,0149999999999, -1677,4669999999996, -1672,2439999999992, -1665,6479999999997, -1662,4169999999995, -1660,9640000000006, -1658,3390000000013, -1657,0869999999993, -1639,3369999999998, -1627,5519999999995, -1624,8279999999997, -1617,453999999999, -1613,8789999999997, -1597,3839999999998, -1595,8690000000004, -1587,0729999999999, -1567,507000000001, -1559,339, -1557,355000000001, -1547,3040000000008, -1542,5839999999987, -1538,3410000000001, -1536,858, -1523,571999999999, -1494,088, -1491,767, -1470,198999999999, -1443,1349999999995, -1400,6489999999983, -1707,8209999999997, -1705,0209999999995, -1681,5919999999992, -1674,989, -1674,548999999999, -1673,3789999999997, -1667,925999999999, -1666,0969999999995, -1663,9339999999995, -1658,0109999999986, -1651,7609999999988, -1639,586000000001, -1625,84, -1624,6649999999988, -1617,509, -1612,0560000000005, -1608,9339999999977, -1607,8289999999984, -1607,6779999999983, -1600,157999999999, -1599,825000000001, -1597,5320000000004, -1585,6280000000002, -1579,9130000000005, -1578,9229999999998, -1566,6999999999996, -1566,4469999999997, -1559,5489999999995, -1531,2919999999995, -1524,0509999999995]</t>
  </si>
  <si>
    <t>[20883,57, 20448,37, 20904,57, 21200,97, 20062,17]</t>
  </si>
  <si>
    <t>[4957,2, 4519,2, 4975,8, 5273,4, 4134,6]</t>
  </si>
  <si>
    <t>[-1882,7909999999988, -1870,283999999999, -1870,283999999999, -1869,7589999999982, -1864,4849999999988, -1854,479999999999, -1848,7449999999988, -1847,9489999999985, -1841,9469999999997, -1840,4719999999988, -1836,633999999999, -1828,7599999999986, -1822,0639999999985, -1810,7739999999992, -1800,2549999999994, -1796,5489999999984, -1793,6409999999996, -1789,0619999999988, -1787,360999999999, -1780,9709999999993, -1776,4859999999985, -1773,701999999999, -1767,0819999999994, -1762,1779999999983, -1752,5569999999977, -1748,804999999998, -1747,5899999999997, -1704,6859999999992, -1699,2749999999985]</t>
  </si>
  <si>
    <t>[19615,77]</t>
  </si>
  <si>
    <t>[3688,2]</t>
  </si>
  <si>
    <t>[-1415,7499999999977, -1408,0719999999967, -1388,2509999999977, -1367,345999999998, -1354,2679999999987, -1347,3239999999978, -1344,1769999999983, -1344,1519999999996, -1321,5209999999993, -1317,4519999999984, -1316,9219999999987, -1316,6829999999993, -1316,315999999999, -1287,8319999999987, -1287,5289999999989, -1280,640999999999, -1275,5659999999984, -1264,557, -1263,166999999999, -1256,8699999999994, -1250,713999999999, -1244,4899999999996, -1217,3109999999992, -1204,3419999999999, -1196,8330000000008, -1191,4379999999999, -1190,4609999999989, -1187,1369999999995, -1174,5179999999993, -1133,6719999999996, -1388,4019999999975, -1372,3959999999981, -1367,0519999999979, -1344,7959999999987, -1338,1359999999986, -1323,610999999998, -1321,224999999998, -1316,3519999999978, -1310,1849999999984, -1298,7149999999974, -1283,0439999999994, -1282,5609999999995, -1279,3039999999996, -1266,0779999999988, -1260,9699999999982, -1250,438999999998, -1245,6919999999989, -1235,6419999999985, -1224,797, -1224,7859999999998, -1212,9729999999995, -1211,9220000000003, -1209,2859999999998, -1196,2729999999997, -1193,1419999999987, -1158,3419999999992, -1158,1819999999996, -1139,501000000001, -1130,2039999999997, -1024,7489999999991, -1402,5529999999976, -1381,544999999998, -1369,056999999998, -1366,3129999999971, -1366,002999999999, -1350,748999999997, -1338,9539999999972, -1338,3729999999978, -1328,1609999999994, -1325,7099999999984, -1321,3839999999973, -1319,1799999999985, -1312,3229999999987, -1301,9839999999986, -1301,2809999999974, -1296,0509999999988, -1293,4799999999982, -1286,8429999999983, -1285,3959999999988, -1269,7729999999985, -1257,2119999999993, -1247,4829999999988, -1238,6800000000005, -1237,0429999999976, -1231,5739999999987, -1220,6700000000005, -1196,9160000000006, -1187,3390000000004, -1166,9289999999992, -1137,8689999999992, -1409,9469999999978, -1408,7949999999983, -1380,4329999999982, -1369,9089999999987, -1367,4399999999982, -1367,2199999999975, -1365,1459999999988, -1364,9179999999974, -1352,2229999999993, -1351,8059999999975, -1349,1189999999976, -1342,0169999999976, -1333,0689999999984, -1330,584999999998, -1329,2639999999992, -1323,7179999999987, -1313,4809999999982, -1302,0330000000004, -1297,815999999998, -1294,2369999999996, -1275,3570000000002, -1275,1149999999986, -1265,9029999999989, -1265,6619999999991, -1260,6059999999993, -1256,6249999999995, -1249,4419999999993, -1246,0189999999998, -1204,8669999999995, -1098,0149999999994, -1427,8119999999972, -1389,0169999999973, -1353,5989999999977, -1351,4569999999987, -1350,357999999998, -1342,019999999999, -1320,9859999999987, -1318,7009999999982, -1318,3349999999984, -1295,2819999999997, -1292,7029999999984, -1290,5399999999988, -1290,0369999999998, -1280,2739999999983, -1279,1209999999992, -1277,8289999999997, -1274,8759999999986, -1268,3379999999988, -1267,5659999999991, -1259,8129999999994, -1250,345999999999, -1245,7889999999995, -1219,2859999999996, -1215,4999999999993, -1196,115000000001, -1192,4740000000002, -1183,8010000000002, -1162,4669999999996, -1146,8150000000007, -1146,1629999999989]</t>
  </si>
  <si>
    <t>[20638,37, 20984,97, 19989,17, 19948,17, 19989,17]</t>
  </si>
  <si>
    <t>[4711,2, 5057,4, 4060,8, 4020,6, 4064,4]</t>
  </si>
  <si>
    <t>[-1453,5890000000009, -1436,934000000002, -1429,5820000000026, -1410,253000000001, -1400,832000000001, -1395,3700000000006, -1394,5100000000002, -1390,7870000000014, -1388,1990000000003, -1387,666000000001, -1379,3660000000025, -1363,506, -1360,406000000001, -1352,941, -1345,6200000000006, -1345,100000000001, -1344,3350000000007, -1343,6860000000001, -1342,346000000001, -1327,8099999999997, -1324,6799999999998, -1321,8900000000015, -1278,2610000000002, -1278,1480000000004, -1264,1790000000012, -1252,8480000000002, -1250,9240000000016, -1250,435, -1249,4440000000002, -1218,564, -1448,1230000000007, -1446,799000000001, -1440,633000000001, -1437,2580000000019, -1401,3890000000001, -1386,2320000000013, -1376,3049999999996, -1373,5930000000008, -1373,4890000000007, -1372,2700000000023, -1363,9820000000013, -1362,468, -1357,3530000000005, -1353,7920000000006, -1350,8460000000016, -1349,6850000000009, -1339,587000000001, -1331,5100000000018, -1323,137000000001, -1320,5809999999994, -1299,9480000000012, -1292,4070000000013, -1289,9420000000002, -1283,7740000000022, -1279,9950000000013, -1277,0410000000002, -1205,609000000002, -1197,7510000000018, -1188,0020000000009, -1147,7439999999988, -1463,8720000000017, -1463,560000000003, -1460,3640000000023, -1457,7490000000023, -1457,7490000000023, -1451,995000000001, -1451,995000000001, -1434,260000000002, -1434,113000000002, -1428,9000000000005, -1425,5420000000024, -1424,8410000000013, -1410,2750000000021, -1409,3390000000013, -1406,4170000000004, -1404,378000000001, -1398,2010000000007, -1395,2980000000016, -1392,0760000000014, -1390,5890000000013, -1381,5729999999996, -1381,280000000001, -1380,891000000001, -1369,4870000000014, -1355,4560000000015, -1354,6940000000013, -1349,4600000000012, -1343,3570000000013, -1343,2660000000012, -1335,7380000000019]</t>
  </si>
  <si>
    <t>[20604,77, 21024,57, 21096,57]</t>
  </si>
  <si>
    <t>[4675,2, 5094,6, 5171,4]</t>
  </si>
  <si>
    <t>[-3791,375000000001, -3771,8720000000035, -3730,6070000000045, -3720,0120000000056, -3693,6670000000086, -3654,6030000000037, -3639,086000000002, -3637,3110000000074, -3619,8550000000037, -3613,130000000007, -3607,361000000004, -3602,4410000000016, -3591,754000000003, -3571,358000000004, -3555,5570000000016, -3548,9570000000017, -3548,183, -3530,3089999999993, -3495,153000000004, -3494,2910000000024, -3493,3770000000018, -3474,5470000000014, -3468,639000000005, -3443,8660000000054, -3415,2420000000034, -3363,4840000000054, -3359,786000000001, -3340,1330000000053, -3291,993000000004, -3219,119000000004, -3777,7410000000023, -3766,0740000000037, -3741,624000000002, -3712,910000000005, -3707,7000000000053, -3685,181000000007, -3684,463000000002, -3641,892000000007, -3639,6260000000025, -3632,641999999999, -3630,6080000000006, -3585,480000000005, -3585,3220000000024, -3562,361000000003, -3545,113000000004, -3530,6030000000073, -3516,8480000000077, -3506,797000000002, -3480,5660000000034, -3466,2910000000043, -3466,284, -3448,1520000000037, -3434,421000000004, -3410,413000000004, -3409,7200000000016, -3391,8390000000018, -3376,204000000005, -3265,5500000000025, -3142,6620000000053, -3133,9930000000086, -3875,5790000000043, -3834,800000000005, -3828,6700000000055, -3821,8650000000057, -3798,5300000000047, -3783,0920000000065, -3778,4290000000065, -3775,1290000000054, -3749,059000000007, -3738,212000000008, -3729,371000000008, -3716,7880000000027, -3710,8440000000055, -3710,059000000003, -3686,635000000003, -3677,1240000000043, -3665,2510000000034, -3659,5760000000055, -3657,4170000000045, -3645,4460000000036, -3638,0540000000055, -3629,3630000000035, -3615,2970000000028, -3604,269000000002, -3600,656000000006, -3584,6380000000067, -3547,3490000000043, -3494,6729999999993, -3479,824000000006, -3321,127000000004, -3862,5700000000043, -3816,0350000000017, -3800,719000000007, -3760,9940000000065, -3759,255000000004, -3749,8450000000025, -3741,4620000000054, -3738,9550000000045, -3728,602000000002, -3707,334000000007, -3697,667000000002, -3688,1400000000085, -3685,221000000005, -3685,0800000000036, -3680,1090000000054, -3676,757000000008, -3665,0440000000076, -3645,949000000004, -3639,296000000002, -3630,7260000000056, -3608,7840000000065, -3557,765000000002, -3555,246000000001, -3535,8059999999964, -3534,9090000000015, -3526,716000000007, -3502,319000000004, -3444,6890000000035, -3440,387000000005, -3397,800000000004, -3839,0650000000055, -3806,6620000000016, -3788,6970000000033, -3697,3140000000035, -3681,4890000000046, -3670,2440000000033, -3670,197000000002, -3662,6370000000024, -3658,697999999998, -3657,467999999999, -3632,3260000000046, -3627,275000000005, -3624,427000000004, -3595,142, -3588,218000000005, -3563,5880000000066, -3561,6139999999996, -3561,510000000003, -3555,5960000000027, -3544,4210000000016, -3534,561000000001, -3514,5170000000007, -3511,5090000000023, -3511,219000000003, -3505,159000000004, -3447,0520000000024, -3443,883000000003, -3439,379000000006, -3404,900000000004, -3276,612000000006]</t>
  </si>
  <si>
    <t>[21827,57, 21202,77, 21511,77, 21400,17, 21549,37]</t>
  </si>
  <si>
    <t>[5904,0, 5278,8, 5587,8, 5473,8, 5625,0]</t>
  </si>
  <si>
    <t>[-3118,797000000003, -2972,5630000000033, -2948,0330000000044, -2947,588000000001, -2924,2300000000055, -2920,9930000000004, -2895,968, -2871,3150000000064, -2869,145000000001, -2836,8410000000017, -2831,1810000000023, -2800,4480000000017, -2778,5190000000043, -2730,997000000001, -2723,251, -2721,673999999998, -2716,7759999999985, -2714,8290000000006, -2708,4750000000017, -2684,527000000005, -2680,890000000002, -2660,239000000003, -2651,671000000004, -2630,2539999999985, -2622,642000000004, -2597,9520000000016, -2545,3970000000004, -2544,2440000000047, -2378,478, -2354,506, -3054,595000000004, -3010,7350000000033, -2949,739000000002, -2934,9180000000024, -2913,9489999999996, -2883,856000000002, -2873,5899999999992, -2857,8110000000006, -2843,1590000000056, -2838,192000000004, -2831,7180000000003, -2831,5370000000053, -2829,1679999999974, -2810,791, -2810,369000000002, -2791,066, -2742,2870000000007, -2708,744999999999, -2703,2560000000035, -2691,644, -2686,8020000000006, -2674,4039999999977, -2672,953999999998, -2652,4330000000014, -2650,5880000000025, -2642,164999999997, -2610,999000000001, -2579,3340000000026, -2542,795, -2462,949000000004, -3030,818, -2992,874000000002, -2976,195999999997, -2973,411000000001, -2963,9940000000024, -2950,8780000000033, -2941,305000000002, -2938,2919999999995, -2920,5270000000014, -2919,2310000000007, -2885,623000000002, -2814,0060000000017, -2808,221, -2764,524000000002, -2761,234000000004, -2757,357000000005, -2740,1970000000038, -2698,9649999999992, -2697,492, -2694,812000000002, -2680,0580000000004, -2677,171999999998, -2604,5220000000054, -2591,282999999996, -2581,804, -2563,1859999999947, -2537,407999999999, -2504,402000000004, -2486,1070000000036, -2476,2630000000026, -3101,8080000000086, -3000,741000000005, -2984,317000000001, -2981,62, -2976,798000000004, -2970,629000000001, -2952,471000000001, -2918,014000000004, -2903,088000000001, -2894,860000000005, -2879,3699999999994, -2834,773000000004, -2814,283000000001, -2811,6700000000046, -2757,4440000000022, -2740,2940000000044, -2738,603000000006, -2731,4330000000023, -2713,374000000003, -2712,557999999999, -2711,2040000000025, -2702,402000000002, -2696,0350000000008, -2655,0199999999995, -2626,566, -2607,283000000001, -2583,2110000000002, -2481,230000000005, -2415,15, -2341,364999999998, -3201,6530000000034, -3046,769000000003, -2980,068, -2976,614000000001, -2965,730999999999, -2965,2670000000003, -2942,4599999999996, -2912,576000000003, -2907,7410000000013, -2876,143000000002, -2865,0530000000003, -2849,7530000000024, -2845,6440000000025, -2833,9829999999984, -2827,1829999999995, -2814,9959999999996, -2788,259000000001, -2786,393000000003, -2782,5300000000016, -2773,6499999999996, -2766,072000000005, -2750,3470000000025, -2750,229000000001, -2746,859, -2744,594000000003, -2744,0050000000015, -2700,6270000000036, -2671,983000000003, -2657,5769999999993, -2623,1640000000007]</t>
  </si>
  <si>
    <t>[21909,37, 21157,57, 20414,37, 21372,97, 21234,17]</t>
  </si>
  <si>
    <t>[5986,2, 5228,4, 4488,0, 5442,6, 5302,2]</t>
  </si>
  <si>
    <t>[-3299,007999999997, -3291,4739999999965, -3281,596999999995, -3280,0339999999965, -3244,0039999999967, -3240,135999999996, -3239,7599999999975, -3237,522999999997, -3234,9439999999954, -3234,9299999999953, -3227,7369999999937, -3209,498999999993, -3200,2609999999945, -3169,140999999999, -3154,4329999999927, -3154,355999999997, -3145,2709999999947, -3124,668999999998, -3102,4159999999956, -3086,662999999995, -3079,8499999999985, -3063,2929999999983, -3037,7529999999965, -3036,6009999999937, -3024,8579999999997, -2972,836999999993, -2971,329999999997, -2967,0629999999983, -2921,3469999999975, -2872,0629999999974, -3351,163999999996, -3350,4449999999983, -3330,609999999996, -3321,2379999999966, -3321,2069999999962, -3294,7839999999974, -3288,3199999999974, -3284,4509999999964, -3271,360999999996, -3257,0439999999962, -3245,934999999998, -3245,835999999998, -3235,894999999999, -3222,485999999996, -3216,1739999999963, -3179,1149999999957, -3171,006999999998, -3166,844999999997, -3162,3829999999944, -3152,618999999999, -3147,145999999997, -3127,0599999999977, -3113,578999999993, -3064,4489999999987, -3058,7569999999973, -3049,974, -3005,761999999994, -2995,0569999999993, -2977,729000000001, -2946,494999999999, -3375,213999999995, -3326,601999999997, -3320,1919999999977, -3312,520999999996, -3301,652, -3283,730999999999, -3252,4359999999965, -3250,5919999999983, -3250,038999999998, -3238,7199999999984, -3234,163999999997, -3230,271999999998, -3220,751999999992, -3219,9859999999985, -3206,553999999996, -3203,412999999997, -3202,9659999999963, -3168,598999999999, -3153,7649999999967, -3149,840999999996, -3128,814999999997, -3124,2690000000016, -3119,039999999998, -3116,1429999999978, -3064,559999999999, -3055,4770000000008, -3052,5199999999977, -3013,3579999999974, -2990,450999999997, -2987,5879999999993, -3399,018999999996, -3264,9269999999974, -3218,667, -3150,053999999997, -3138,794999999998, -3137,5039999999995, -3133,798999999995, -3122,6049999999996, -3122,399999999999, -3105,1559999999995, -3102,0189999999966, -3096,8400000000006, -3081,1949999999956, -3073,7260000000015, -3065,3209999999967, -3048,101999999996, -3030,3819999999973, -3029,5480000000002, -3019,5640000000008, -3014,9990000000007, -3005,6949999999974, -3003,1120000000005, -2982,0810000000006, -2973,026999999999, -2966,814999999998, -2963,712000000005, -2833,8269999999998, -2823,7650000000017, -2700,400000000001, -2672,828999999998, -3320,8119999999976, -3312,996999999994, -3309,1379999999945, -3268,3199999999974, -3253,6209999999946, -3241,8449999999993, -3208,0979999999986, -3200,7709999999975, -3183,6019999999976, -3174,3529999999964, -3149,046999999998, -3141,0069999999996, -3132,0769999999957, -3104,9009999999967, -3073,8579999999943, -3065,528999999998, -3051,4499999999994, -3048,2119999999973, -3047,184999999999, -3029,6579999999985, -3003,4499999999957, -2969,9619999999986, -2967,2479999999973, -2950,0819999999985, -2933,125, -2919,961999999999, -2888,422000000002, -2879,7880000000014, -2858,199000000001, -2682,2019999999984]</t>
  </si>
  <si>
    <t>[21644,97, 21447,57, 21523,77, 20635,37, 20978,17]</t>
  </si>
  <si>
    <t>[5721,0, 5517,6, 5596,2, 4709,4, 5052,6]</t>
  </si>
  <si>
    <t>[-2340,4849999999983, -2278,4980000000005, -2274,316000000001, -2253,7099999999996, -2245,8440000000023, -2240,6240000000003, -2221,089, -2198,9680000000008, -2191,057, -2189,8640000000005, -2181,0250000000024, -2177,0659999999984, -2168,448000000001, -2157,3179999999993, -2143,379000000002, -2132,932000000002, -2128,8320000000017, -2124,5360000000005, -2115,380000000002, -2092,64, -2089,027000000002, -2049,262000000001, -2039,888000000003, -2038,7380000000016, -2022,9270000000038, -2001,8370000000014, -1956,0910000000024, -1947,4670000000017, -1789,0440000000026, -1527,9730000000004, -2371,372999999998, -2329,4240000000023, -2287,993, -2276,7110000000016, -2246,6480000000006, -2185,931999999999, -2180,6369999999997, -2174,7429999999995, -2168,239, -2163,638999999999, -2143,397, -2141,356, -2131,847000000002, -2117,329000000001, -2115,786000000002, -2084,6220000000017, -2078,9610000000016, -2052,974999999999, -2030,1210000000015, -1961,745, -1944,0570000000012, -1937,0630000000012, -1927,5080000000003, -1920,3120000000024, -1865,9940000000015, -1856,2250000000004, -1853,9490000000008, -1791,3540000000016, -1779,0220000000002, -1772,169, -2359,3590000000004, -2356,881999999996, -2330,487, -2248,967000000001, -2229,4300000000003, -2227,121999999999, -2226,874999999999, -2210,3210000000017, -2199,075999999998, -2194,3770000000013, -2170,9160000000015, -2164,3330000000005, -2162,878999999998, -2150,1500000000024, -2146,753000000001, -2134,768999999999, -2120,9350000000018, -2115,7890000000007, -2099,999000000001, -2089,125, -2082,7339999999995, -2082,6210000000015, -2073,8370000000004, -2065,7820000000024, -2044,9950000000001, -2010,5810000000006, -1993,755000000003, -1964,4720000000016, -1947,8680000000008, -1940,6520000000007, -2339,3829999999994, -2275,551, -2253,552000000001, -2242,777999999997, -2214,6879999999987, -2208,357, -2183,0279999999975, -2167,502000000001, -2161,5369999999975, -2141,3260000000005, -2140,642000000002, -2134,8540000000007, -2130,171, -2128,614000000001, -2101,7440000000006, -2096,552, -2090,6050000000023, -2083,7390000000028, -2076,8249999999994, -2066,510999999999, -2046,8000000000006, -2021,569000000003, -1977,222000000001, -1963,255000000001, -1958,7980000000011, -1950,7080000000024, -1949,3210000000015, -1936,907999999999, -1896,2530000000013, -1879,8330000000005, -2252,3419999999996, -2244,714999999997, -2219,568000000001, -2213,5499999999965, -2208,131000000002, -2200,095999999999, -2192,388, -2190,162999999999, -2179,5660000000003, -2174,7819999999997, -2149,1590000000015, -2141,4760000000015, -2137,655, -2137,3460000000023, -2124,2760000000007, -2115,007, -2095,4260000000013, -2084,936000000003, -2078,997999999999, -2065,840000000003, -2063,5469999999996, -2053,557000000002, -2026,722000000002, -1978,1320000000003, -1950,5560000000016, -1917,1920000000027, -1908,0780000000013, -1895,703, -1869,152000000004, -1772,9050000000009]</t>
  </si>
  <si>
    <t>[21802,77, 21375,37, 21633,37, 21151,77, 20183,17]</t>
  </si>
  <si>
    <t>[5878,8, 5451,0, 5707,8, 5226,6, 4254,0]</t>
  </si>
  <si>
    <t>[-2906,6389999999983, -2832,4329999999977, -2825,141999999998, -2800,476999999995, -2796,698999999994, -2791,8570000000004, -2752,6399999999962, -2751,978999999997, -2726,824999999998, -2704,3129999999974, -2701,434999999998, -2695,9619999999973, -2682,967000000004, -2679,2579999999966, -2676,9580000000005, -2675,54, -2675,4540000000006, -2668,5750000000007, -2659,465999999999, -2655,725999999998, -2636,331999999999, -2635,089999999998, -2629,189999999998, -2617,7110000000016, -2608,809000000001, -2605,697999999998, -2580,0329999999994, -2536,2009999999955, -2456,586999999999, -2346,3719999999976, -2892,950999999996, -2887,6639999999948, -2872,988999999996, -2865,0529999999985, -2854,3489999999993, -2851,584999999997, -2838,8169999999973, -2838,314999999997, -2828,966999999999, -2813,759999999998, -2802,2309999999975, -2772,0079999999966, -2762,715999999997, -2744,0459999999966, -2739,295999999998, -2736,4749999999967, -2725,163999999997, -2712,6690000000003, -2699,865, -2693,5529999999962, -2677,9329999999977, -2641,965999999997, -2640,1279999999983, -2638,2229999999936, -2633,956999999997, -2627,950999999997, -2608,779999999998, -2514,2729999999965, -2500,984999999997, -2493,7089999999966, -2877,0429999999988, -2859,432999999997, -2828,126999999997, -2792,4789999999966, -2777,9089999999987, -2769,102999999997, -2731,9489999999973, -2726,7749999999996, -2724,991999999996, -2720,8769999999954, -2717,6329999999984, -2687,4489999999983, -2675,8369999999995, -2657,9099999999967, -2656,9739999999983, -2647,710999999998, -2647,5999999999963, -2640,8499999999954, -2623,8409999999967, -2614,6299999999983, -2605,983999999997, -2601,5799999999986, -2594,314999999998, -2589,7609999999995, -2577,3189999999995, -2505,5840000000003, -2491,4239999999986, -2449,769999999997, -2378,7839999999997, -2376,674999999995, -2870,428999999998, -2845,6829999999973, -2828,866999999996, -2824,3749999999955, -2810,0049999999997, -2809,9719999999934, -2807,1459999999965, -2761,9769999999958, -2718,213999999999, -2687,1899999999964, -2680,9559999999965, -2655,779999999994, -2612,272999999997, -2592,3939999999993, -2583,9329999999986, -2580,1779999999962, -2564,0860000000007, -2546,1809999999996, -2542,3849999999998, -2509,8039999999983, -2494,434999999997, -2482,644999999998, -2469,4449999999983, -2425,920000000003, -2408,009000000001, -2380,495999999998, -2372,292999999997, -2301,749999999998, -2270,2109999999966, -2188,396, -2791,684999999995, -2785,807999999999, -2777,1789999999964, -2766,5879999999997, -2725,028999999998, -2724,0419999999995, -2718,174000000002, -2701,428999999999, -2693,5259999999985, -2663,640999999999, -2645,0439999999985, -2641,576, -2630,059, -2627,6719999999973, -2621,8789999999963, -2599,980000000001, -2587,3799999999974, -2554,561000000001, -2547,4079999999994, -2529,178999999998, -2498,939000000002, -2480,9530000000013, -2385,7840000000006, -2384,5599999999995, -2367,041, -2345,546000000001, -2332,877000000001, -2292,338000000001, -2282,5390000000016, -2242,2279999999996]</t>
  </si>
  <si>
    <t>[21408,37, 21786,17, 21229,57, 21934,57, 21423,97]</t>
  </si>
  <si>
    <t>[5484,0, 5859,0, 5302,8, 6010,2, 5493,6]</t>
  </si>
  <si>
    <t>[-4678,0, -4394,0, -4391,0, -4348,0, -4304,0, -4247,0, -4168,0, -4158,0, -4150,0, -4140,0, -4095,0, -4089,0, -4080,0, -4060,0, -4022,0, -4003,0, -3926,0, -3919,0, -3899,0, -3762,0, -4672,0, -4576,0, -4484,0, -4477,0, -4436,0, -4419,0, -4369,0, -4369,0, -4358,0, -4341,0, -4323,0, -4269,0, -4232,0, -4229,0, -4220,0, -4182,0, -4090,0, -4002,0, -3917,0, -3620,0, -4711,0, -4615,0, -4580,0, -4560,0, -4506,0, -4498,0, -4498,0, -4462,0, -4448,0, -4421,0, -4369,0, -4364,0, -4359,0, -4338,0, -4287,0, -4126,0, -4072,0, -3893,0, -3883,0, -3605,0, -4378,0, -4347,0, -4331,0, -4320,0, -4262,0, -4243,0, -4240,0, -4199,0, -4196,0, -4172,0, -4107,0, -4036,0, -4013,0, -4000,0, -3976,0, -3965,0, -3953,0, -3910,0, -3880,0, -3837,0, -4816,0, -4721,0, -4710,0, -4678,0, -4623,0, -4555,0, -4540,0, -4495,0, -4450,0, -4438,0, -4425,0, -4365,0, -4347,0, -4317,0, -4315,0, -4287,0, -4268,0, -4240,0, -3982,0, -3955,0]</t>
  </si>
  <si>
    <t>[19390,77, 19603,17, 19553,17, 19538,77, 19664,77]</t>
  </si>
  <si>
    <t>[3461,6, 3678,0, 3621,6, 3610,0, 3735,2]</t>
  </si>
  <si>
    <t>[-6002,0, -5969,0, -5897,0, -5868,0, -5846,0, -5838,0, -5793,0, -5781,0, -5747,0, -5734,0, -5691,0, -5679,0, -5657,0, -5621,0, -5588,0, -5541,0, -5501,0, -5475,0, -5471,0, -5416,0, -6090,0, -6081,0, -6029,0, -6020,0, -6012,0, -5912,0, -5882,0, -5861,0, -5844,0, -5841,0, -5821,0, -5811,0, -5797,0, -5729,0, -5619,0, -5583,0, -5494,0, -5488,0, -5484,0, -5401,0, -5993,0, -5980,0, -5968,0, -5886,0, -5865,0, -5833,0, -5812,0, -5792,0, -5748,0, -5739,0, -5737,0, -5715,0, -5685,0, -5680,0, -5675,0, -5654,0, -5608,0, -5491,0, -5407,0, -5381,0, -6055,0, -5991,0, -5978,0, -5918,0, -5914,0, -5834,0, -5834,0, -5819,0, -5810,0, -5782,0, -5765,0, -5730,0, -5698,0, -5678,0, -5651,0, -5599,0, -5559,0, -5514,0, -5486,0, -5437,0, -6181,0, -6117,0, -6089,0, -6067,0, -6025,0, -6024,0, -6001,0, -5909,0, -5900,0, -5886,0, -5853,0, -5846,0, -5786,0, -5776,0, -5743,0, -5703,0, -5701,0, -5692,0, -5635,0, -5624,0]</t>
  </si>
  <si>
    <t>[19598,77, 18923,17, 19056,77, 19724,77, 19478,77]</t>
  </si>
  <si>
    <t>[3668,4, 2992,4, 3132,8, 3798,8, 3554,0]</t>
  </si>
  <si>
    <t>[-4755,0, -4732,0, -4716,0, -4677,0, -4646,0, -4642,0, -4640,0, -4638,0, -4590,0, -4510,0, -4477,0, -4470,0, -4373,0, -4349,0, -4335,0, -4331,0, -4322,0, -4293,0, -4290,0, -4267,0, -5047,0, -4634,0, -4634,0, -4572,0, -4553,0, -4548,0, -4536,0, -4492,0, -4477,0, -4451,0, -4437,0, -4433,0, -4396,0, -4387,0, -4360,0, -4330,0, -4290,0, -4124,0, -3991,0, -3804,0, -4877,0, -4683,0, -4643,0, -4641,0, -4522,0, -4483,0, -4465,0, -4442,0, -4434,0, -4418,0, -4405,0, -4383,0, -4280,0, -4226,0, -4191,0, -4169,0, -4026,0, -4013,0, -3970,0, -3819,0, -4687,0, -4665,0, -4599,0, -4542,0, -4508,0, -4494,0, -4484,0, -4438,0, -4428,0, -4416,0, -4399,0, -4383,0, -4356,0, -4238,0, -4229,0, -4187,0, -4184,0, -4102,0, -4004,0, -3726,0, -4902,0, -4896,0, -4753,0, -4737,0, -4731,0, -4726,0, -4687,0, -4650,0, -4604,0, -4583,0, -4580,0, -4580,0, -4534,0, -4512,0, -4502,0, -4496,0, -4473,0, -4469,0, -4373,0, -4039,0]</t>
  </si>
  <si>
    <t>[19538,37, 19853,17, 19949,97, 19522,77, 19555,57]</t>
  </si>
  <si>
    <t>[3608,0, 3924,0, 4020,4, 3593,6, 3626,0]</t>
  </si>
  <si>
    <t>[-5265,0, -5084,0, -5056,0, -5013,0, -5002,0, -4987,0, -4911,0, -4909,0, -4867,0, -4832,0, -4801,0, -4796,0, -4784,0, -4763,0, -4753,0, -4749,0, -4732,0, -4634,0, -4498,0, -4485,0, -5208,0, -4997,0, -4994,0, -4975,0, -4936,0, -4931,0, -4914,0, -4903,0, -4903,0, -4894,0, -4878,0, -4844,0, -4783,0, -4763,0, -4686,0, -4681,0, -4643,0, -4583,0, -4477,0, -4354,0, -5137,0, -5009,0, -4998,0, -4928,0, -4914,0, -4906,0, -4885,0, -4868,0, -4849,0, -4788,0, -4767,0, -4641,0, -4602,0, -4566,0, -4543,0, -4541,0, -4535,0, -4378,0, -4310,0, -4300,0, -5140,0, -5078,0, -4952,0, -4924,0, -4922,0, -4910,0, -4870,0, -4860,0, -4842,0, -4799,0, -4796,0, -4750,0, -4727,0, -4724,0, -4723,0, -4697,0, -4692,0, -4690,0, -4618,0, -4531,0, -5081,0, -5079,0, -4861,0, -4747,0, -4726,0, -4720,0, -4681,0, -4677,0, -4624,0, -4616,0, -4543,0, -4531,0, -4501,0, -4481,0, -4420,0, -4363,0, -4351,0, -4334,0, -4232,0, -3986,0]</t>
  </si>
  <si>
    <t>[19745,57, 19549,97, 19456,77, 19882,77, 19815,97]</t>
  </si>
  <si>
    <t>[3820,0, 3621,2, 3531,2, 3961,2, 3889,2]</t>
  </si>
  <si>
    <t>[-4824,0, -4666,0, -4659,0, -4587,0, -4541,0, -4528,0, -4484,0, -4476,0, -4460,0, -4444,0, -4399,0, -4392,0, -4376,0, -4343,0, -4291,0, -4286,0, -4256,0, -4124,0, -4053,0, -3963,0, -4554,0, -4525,0, -4249,0, -4155,0, -4102,0, -4038,0, -3941,0, -3885,0, -3863,0, -3860,0, -3848,0, -3784,0, -3740,0, -3659,0, -3654,0, -3620,0, -3510,0, -3313,0, -3267,0, -3213,0, -4571,0, -4458,0, -4420,0, -4410,0, -4408,0, -4384,0, -4334,0, -4326,0, -4309,0, -4308,0, -4277,0, -4257,0, -4221,0, -4154,0, -4149,0, -4104,0, -4043,0, -4011,0, -3998,0, -3969,0, -4768,0, -4503,0, -4489,0, -4468,0, -4445,0, -4406,0, -4398,0, -4342,0, -4308,0, -4296,0, -4292,0, -4291,0, -4250,0, -4225,0, -4220,0, -4212,0, -4196,0, -3998,0, -3816,0, -3790,0, -4770,0, -4747,0, -4640,0, -4617,0, -4514,0, -4511,0, -4503,0, -4478,0, -4449,0, -4415,0, -4399,0, -4388,0, -4307,0, -4274,0, -4259,0, -4196,0, -4085,0, -4077,0, -4077,0, -3887,0]</t>
  </si>
  <si>
    <t>[19640,37, 19777,97, 19825,57, 19904,77, 19682,37]</t>
  </si>
  <si>
    <t>[3716,4, 3857,2, 3897,2, 3974,8, 3757,2]</t>
  </si>
  <si>
    <t>[-2261,0, -2237,0, -2203,0, -2195,0, -2186,0, -2177,0, -2139,0, -2133,0, -2131,0, -2122,0, -2098,0, -2097,0, -2088,0, -2074,0, -2052,0, -2037,0, -2018,0, -1984,0, -1968,0, -1879,0, -2198,0, -2187,0, -2187,0, -2187,0, -2174,0, -2159,0, -2152,0, -2116,0, -2116,0, -2099,0, -2098,0, -2062,0, -2046,0, -2029,0, -1995,0, -1928,0, -1926,0, -1912,0, -1908,0, -1888,0, -2273,0, -2265,0, -2258,0, -2256,0, -2230,0, -2225,0, -2198,0, -2195,0, -2163,0, -2148,0, -2127,0, -2127,0, -2087,0, -2084,0, -2062,0, -2050,0, -2050,0, -2016,0, -2003,0, -1986,0, -2268,0, -2267,0, -2229,0, -2227,0, -2193,0, -2172,0, -2169,0, -2152,0, -2099,0, -2094,0, -2086,0, -2064,0, -2058,0, -2055,0, -2043,0, -2034,0, -2034,0, -1961,0, -1938,0, -1808,0, -2249,0, -2203,0, -2199,0, -2179,0, -2146,0, -2144,0, -2116,0, -2100,0, -2096,0, -2075,0, -2067,0, -2045,0, -2032,0, -2012,0, -1978,0, -1969,0, -1967,0, -1956,0, -1902,0, -1816,0]</t>
  </si>
  <si>
    <t>[19374,37, 19373,17, 18459,17, 18016,77, 19001,57]</t>
  </si>
  <si>
    <t>[3450,4, 3449,6, 2535,2, 2094,0, 3076,8]</t>
  </si>
  <si>
    <t>[-3052,0, -2981,0, -2976,0, -2957,0, -2945,0, -2927,0, -2908,0, -2895,0, -2889,0, -2880,0, -2871,0, -2856,0, -2835,0, -2826,0, -2783,0, -2754,0, -2743,0, -2719,0, -2685,0, -2672,0, -3031,0, -3031,0, -3027,0, -2991,0, -2990,0, -2988,0, -2984,0, -2973,0, -2972,0, -2958,0, -2951,0, -2940,0, -2929,0, -2898,0, -2889,0, -2881,0, -2791,0, -2779,0, -2753,0, -2685,0, -3065,0, -3063,0, -3037,0, -3036,0, -3035,0, -3018,0, -3015,0, -2965,0, -2965,0, -2923,0, -2902,0, -2885,0, -2872,0, -2863,0, -2850,0, -2834,0, -2765,0, -2755,0, -2749,0, -3097,0, -3092,0, -3079,0, -3019,0, -3019,0, -2996,0, -2987,0, -2983,0, -2949,0, -2946,0, -2926,0, -2903,0, -2903,0, -2901,0, -2892,0, -2886,0, -2857,0, -2838,0, -2803,0, -2617,0, -3103,0, -3065,0, -3032,0, -3025,0, -3024,0, -3023,0, -3020,0, -3013,0, -3006,0, -3004,0, -2999,0, -2997,0, -2996,0, -2972,0, -2971,0, -2947,0, -2940,0, -2899,0, -2828,0, -2738,0]</t>
  </si>
  <si>
    <t>[19399,97, 18645,17, 18218,37, 19249,97, 19397,57]</t>
  </si>
  <si>
    <t>[3474,0, 2724,8, 2293,6, 3323,6, 3474,4]</t>
  </si>
  <si>
    <t>[-2021,0, -2004,0, -1977,0, -1960,0, -1956,0, -1953,0, -1942,0, -1908,0, -1905,0, -1894,0, -1892,0, -1891,0, -1863,0, -1838,0, -1828,0, -1822,0, -1729,0, -1702,0, -1585,0, -1547,0, -2085,0, -2029,0, -2028,0, -1999,0, -1996,0, -1990,0, -1987,0, -1964,0, -1960,0, -1954,0, -1928,0, -1855,0, -1808,0, -1775,0, -1771,0, -1771,0, -1737,0, -1726,0, -1668,0, -1455,0, -2027,0, -1920,0, -1893,0, -1890,0, -1873,0, -1816,0, -1784,0, -1777,0, -1755,0, -1746,0, -1737,0, -1724,0, -1723,0, -1714,0, -1703,0, -1703,0, -1700,0, -1670,0, -1662,0, -1502,0, -2033,0, -1984,0, -1975,0, -1964,0, -1951,0, -1922,0, -1916,0, -1910,0, -1893,0, -1892,0, -1858,0, -1843,0, -1836,0, -1830,0, -1802,0, -1795,0, -1794,0, -1789,0, -1763,0, -1660,0, -2062,0, -2053,0, -2027,0, -2016,0, -2011,0, -1979,0, -1961,0, -1954,0, -1948,0, -1917,0, -1910,0, -1906,0, -1885,0, -1876,0, -1867,0, -1855,0, -1835,0, -1811,0, -1665,0, -1657,0]</t>
  </si>
  <si>
    <t>[19190,77, 19117,17, 18057,97, 19196,77, 19171,97]</t>
  </si>
  <si>
    <t>[3264,0, 3190,4, 2132,0, 3271,2, 3247,6]</t>
  </si>
  <si>
    <t>[-3272,0, -3272,0, -3242,0, -3215,0, -3213,0, -3213,0, -3212,0, -3209,0, -3194,0, -3191,0, -3189,0, -3183,0, -3176,0, -3162,0, -3139,0, -3132,0, -3124,0, -3106,0, -3103,0, -3101,0, -3241,0, -3225,0, -3215,0, -3212,0, -3185,0, -3181,0, -3158,0, -3151,0, -3149,0, -3143,0, -3112,0, -3065,0, -3027,0, -3002,0, -2995,0, -2975,0, -2972,0, -2947,0, -2914,0, -2894,0, -3277,0, -3272,0, -3259,0, -3250,0, -3227,0, -3167,0, -3164,0, -3138,0, -3125,0, -3124,0, -3115,0, -3110,0, -3102,0, -3101,0, -3073,0, -3067,0, -3064,0, -3064,0, -3036,0, -3035,0]</t>
  </si>
  <si>
    <t>[19303,57, 19391,97, 18170,37]</t>
  </si>
  <si>
    <t>[3379,6, 3470,4, 2246,4]</t>
  </si>
  <si>
    <t>[-2893,0, -2889,0, -2868,0, -2857,0, -2855,0, -2820,0, -2814,0, -2803,0, -2766,0, -2765,0, -2758,0, -2753,0, -2743,0, -2728,0, -2704,0, -2695,0, -2693,0, -2667,0, -2554,0, -2495,0, -2888,0, -2872,0, -2867,0, -2846,0, -2827,0, -2824,0, -2821,0, -2792,0, -2781,0, -2772,0, -2770,0, -2750,0, -2746,0, -2745,0, -2735,0, -2728,0, -2727,0, -2683,0, -2672,0, -2468,0, -2861,0, -2832,0, -2831,0, -2824,0, -2821,0, -2818,0, -2817,0, -2782,0, -2780,0, -2778,0, -2763,0, -2762,0, -2758,0, -2745,0, -2727,0, -2718,0, -2677,0, -2674,0, -2670,0, -2642,0, -2902,0, -2864,0, -2853,0, -2851,0, -2819,0, -2781,0, -2780,0, -2777,0, -2775,0, -2775,0, -2773,0, -2771,0, -2759,0, -2721,0, -2694,0, -2690,0, -2688,0, -2684,0, -2655,0, -2622,0, -2849,0, -2845,0, -2836,0, -2831,0, -2818,0, -2811,0, -2786,0, -2761,0, -2755,0, -2752,0, -2751,0, -2727,0, -2710,0, -2690,0, -2682,0, -2676,0, -2607,0, -2605,0, -2581,0, -2545,0]</t>
  </si>
  <si>
    <t>[18177,97, 18009,17, 18548,37, 19217,17, 19371,57]</t>
  </si>
  <si>
    <t>[2251,6, 2087,2, 2623,2, 3291,6, 3448,0]</t>
  </si>
  <si>
    <t>[-2810,0, -2777,0, -2767,0, -2763,0, -2751,0, -2741,0, -2730,0, -2728,0, -2715,0, -2709,0, -2677,0, -2666,0, -2665,0, -2661,0, -2650,0, -2627,0, -2606,0, -2601,0, -2597,0, -2596,0, -2570,0, -2557,0, -2542,0, -2492,0, -2478,0, -2410,0, -2404,0, -2384,0, -2382,0, -2843,0, -2811,0, -2799,0, -2784,0, -2752,0, -2741,0, -2727,0, -2725,0, -2705,0, -2704,0, -2702,0, -2701,0, -2689,0, -2687,0, -2668,0, -2654,0, -2652,0, -2651,0, -2639,0, -2615,0, -2566,0, -2547,0, -2518,0, -2501,0, -2501,0, -2495,0, -2489,0, -2307,0, -2280,0, -2229,0]</t>
  </si>
  <si>
    <t>[20846,97, 19385,37]</t>
  </si>
  <si>
    <t>[4918,2, 3456,6]</t>
  </si>
  <si>
    <t>[-2658,0, -2600,0, -2595,0, -2551,0, -2531,0, -2513,0, -2509,0, -2508,0, -2472,0, -2470,0, -2462,0, -2460,0, -2459,0, -2458,0, -2450,0, -2446,0, -2432,0, -2419,0, -2416,0, -2411,0, -2399,0, -2357,0, -2357,0, -2356,0, -2345,0, -2344,0, -2326,0, -2313,0, -2249,0, -2231,0]</t>
  </si>
  <si>
    <t>[20045,77]</t>
  </si>
  <si>
    <t>[4121,4]</t>
  </si>
  <si>
    <t>[-2513,0, -2491,0, -2487,0, -2466,0, -2465,0, -2455,0, -2452,0, -2451,0, -2439,0, -2426,0, -2425,0, -2387,0, -2380,0, -2376,0, -2346,0, -2343,0, -2324,0, -2322,0, -2303,0, -2282,0, -2272,0, -2250,0, -2249,0, -2230,0, -2229,0, -2216,0, -2156,0, -2132,0, -2107,0, -2099,0, -2536,0, -2492,0, -2484,0, -2419,0, -2410,0, -2401,0, -2400,0, -2395,0, -2368,0, -2349,0, -2341,0, -2334,0, -2330,0, -2322,0, -2321,0, -2318,0, -2317,0, -2311,0, -2298,0, -2276,0, -2275,0, -2261,0, -2243,0, -2215,0, -2205,0, -2166,0, -2160,0, -2097,0, -2066,0, -2047,0, -2527,0, -2485,0, -2443,0, -2427,0, -2412,0, -2411,0, -2397,0, -2395,0, -2392,0, -2384,0, -2371,0, -2367,0, -2360,0, -2355,0, -2354,0, -2351,0, -2342,0, -2336,0, -2322,0, -2316,0, -2273,0, -2263,0, -2262,0, -2239,0, -2236,0, -2223,0, -2216,0, -2206,0, -2145,0, -2074,0, -2494,0, -2486,0, -2480,0, -2479,0, -2467,0, -2466,0, -2416,0, -2410,0, -2406,0, -2403,0, -2396,0, -2388,0, -2378,0, -2375,0, -2373,0, -2344,0, -2341,0, -2324,0, -2290,0, -2286,0, -2279,0, -2277,0, -2271,0, -2265,0, -2255,0, -2240,0, -2227,0, -2217,0, -2205,0, -2039,0, -2465,0, -2441,0, -2428,0, -2421,0, -2412,0, -2398,0, -2391,0, -2372,0, -2372,0, -2371,0, -2363,0, -2350,0, -2333,0, -2324,0, -2321,0, -2319,0, -2306,0, -2306,0, -2305,0, -2288,0, -2274,0, -2272,0, -2252,0, -2246,0, -2238,0, -2221,0, -2163,0, -2162,0, -2158,0, -2087,0]</t>
  </si>
  <si>
    <t>[20670,77, 19718,57, 19078,37, 20794,17, 20889,37]</t>
  </si>
  <si>
    <t>[4741,2, 3791,4, 3151,2, 4865,4, 4959,0]</t>
  </si>
  <si>
    <t>[-2297,0, -2262,0, -2245,0, -2234,0, -2217,0, -2216,0, -2216,0, -2215,0, -2201,0, -2198,0, -2194,0, -2186,0, -2180,0, -2176,0, -2176,0, -2173,0, -2166,0, -2163,0, -2145,0, -2127,0, -2127,0, -2117,0, -2110,0, -2099,0, -2073,0, -2068,0, -2066,0, -2039,0, -1983,0, -1977,0, -2352,0, -2323,0, -2298,0, -2295,0, -2285,0, -2281,0, -2279,0, -2266,0, -2264,0, -2259,0, -2254,0, -2246,0, -2238,0, -2235,0, -2233,0, -2216,0, -2212,0, -2194,0, -2188,0, -2181,0, -2177,0, -2177,0, -2169,0, -2158,0, -2150,0, -2065,0, -2026,0, -2008,0, -1994,0, -1960,0, -2270,0, -2269,0, -2250,0, -2250,0, -2230,0, -2226,0, -2221,0, -2221,0, -2215,0, -2205,0, -2204,0, -2173,0, -2163,0, -2163,0, -2150,0, -2146,0, -2143,0, -2129,0, -2125,0, -2119,0, -2119,0, -2118,0, -2091,0, -2090,0, -2089,0, -2069,0, -2053,0, -2044,0, -2042,0, -2010,0, -2308,0, -2255,0, -2254,0, -2239,0, -2234,0, -2232,0, -2226,0, -2226,0, -2212,0, -2205,0, -2205,0, -2202,0, -2200,0, -2200,0, -2196,0, -2191,0, -2166,0, -2154,0, -2146,0, -2139,0, -2137,0, -2135,0, -2129,0, -2125,0, -2110,0, -2109,0, -2081,0, -2059,0, -2036,0, -1975,0, -2265,0, -2251,0, -2235,0, -2220,0, -2215,0, -2196,0, -2196,0, -2175,0, -2169,0, -2167,0, -2165,0, -2163,0, -2161,0, -2144,0, -2143,0, -2133,0, -2111,0, -2102,0, -2082,0, -2082,0, -2081,0, -2081,0, -2059,0, -2057,0, -2029,0, -2026,0, -2010,0, -2004,0, -1987,0, -1921,0]</t>
  </si>
  <si>
    <t>[20047,37, 19842,97, 19234,37, 19893,17, 19647,77]</t>
  </si>
  <si>
    <t>[4121,4, 3915,0, 3304,8, 3961,2, 3720,6]</t>
  </si>
  <si>
    <t>[-3103,0, -3089,0, -3054,0, -3036,0, -3032,0, -3031,0, -3025,0, -3013,0, -3009,0, -3000,0, -2977,0, -2977,0, -2964,0, -2962,0, -2958,0, -2950,0, -2947,0, -2945,0, -2885,0, -2881,0, -2877,0, -2876,0, -2845,0, -2821,0, -2816,0, -2802,0, -2788,0, -2737,0, -2652,0, -2571,0, -3154,0, -3055,0, -3044,0, -3034,0, -3026,0, -3023,0, -3000,0, -2997,0, -2978,0, -2969,0, -2938,0, -2919,0, -2916,0, -2894,0, -2891,0, -2874,0, -2871,0, -2866,0, -2852,0, -2832,0, -2826,0, -2807,0, -2805,0, -2803,0, -2802,0, -2791,0, -2755,0, -2743,0, -2670,0, -2654,0, -3158,0, -3146,0, -3092,0, -3083,0, -3082,0, -3053,0, -3049,0, -3049,0, -3032,0, -3015,0, -3011,0, -3008,0, -3001,0, -3000,0, -2991,0, -2983,0, -2982,0, -2976,0, -2975,0, -2973,0, -2963,0, -2956,0, -2950,0, -2949,0, -2945,0, -2934,0, -2917,0, -2908,0, -2905,0, -2881,0]</t>
  </si>
  <si>
    <t>[20003,77, 21100,37, 19982,57]</t>
  </si>
  <si>
    <t>[4077,0, 5175,6, 4056,6]</t>
  </si>
  <si>
    <t>[-5818,0, -5776,0, -5680,0, -5602,0, -5589,0, -5559,0, -5537,0, -5469,0, -5455,0, -5440,0, -5433,0, -5416,0, -5382,0, -5373,0, -5338,0, -5338,0, -5331,0, -5278,0, -5267,0, -5238,0, -5232,0, -5221,0, -5216,0, -5214,0, -5180,0, -5154,0, -5092,0, -5012,0, -4960,0, -4675,0, -5686,0, -5627,0, -5621,0, -5582,0, -5486,0, -5480,0, -5468,0, -5443,0, -5406,0, -5391,0, -5379,0, -5378,0, -5345,0, -5340,0, -5286,0, -5280,0, -5258,0, -5251,0, -5248,0, -5218,0, -5186,0, -5170,0, -5122,0, -5117,0, -5055,0, -5026,0, -4971,0, -4929,0, -4888,0, -4765,0, -5775,0, -5613,0, -5550,0, -5548,0, -5538,0, -5520,0, -5475,0, -5472,0, -5465,0, -5444,0, -5431,0, -5425,0, -5419,0, -5418,0, -5334,0, -5333,0, -5330,0, -5298,0, -5270,0, -5252,0, -5250,0, -5235,0, -5220,0, -5210,0, -5162,0, -5153,0, -5039,0, -4921,0, -4868,0, -4837,0, -5650,0, -5628,0, -5611,0, -5594,0, -5585,0, -5532,0, -5530,0, -5514,0, -5502,0, -5462,0, -5450,0, -5435,0, -5377,0, -5368,0, -5354,0, -5280,0, -5270,0, -5258,0, -5238,0, -5170,0, -5161,0, -5148,0, -5117,0, -5111,0, -5097,0, -5092,0, -5048,0, -4958,0, -4932,0, -4807,0, -5796,0, -5784,0, -5744,0, -5657,0, -5604,0, -5556,0, -5550,0, -5508,0, -5494,0, -5480,0, -5476,0, -5471,0, -5440,0, -5422,0, -5410,0, -5402,0, -5394,0, -5384,0, -5379,0, -5366,0, -5347,0, -5347,0, -5334,0, -5258,0, -5244,0, -5226,0, -5188,0, -5104,0, -4986,0, -4876,0]</t>
  </si>
  <si>
    <t>[21519,17, 21672,57, 21835,17, 21354,97, 21301,37]</t>
  </si>
  <si>
    <t>[5594,4, 5747,4, 5907,6, 5425,8, 5373,0]</t>
  </si>
  <si>
    <t>[-6099,0, -6094,0, -6025,0, -5987,0, -5899,0, -5888,0, -5880,0, -5870,0, -5847,0, -5816,0, -5800,0, -5794,0, -5790,0, -5775,0, -5772,0, -5731,0, -5678,0, -5649,0, -5604,0, -5592,0, -5571,0, -5543,0, -5524,0, -5505,0, -5484,0, -5450,0, -5382,0, -5221,0, -5196,0, -4999,0, -6126,0, -6052,0, -5937,0, -5889,0, -5828,0, -5824,0, -5823,0, -5793,0, -5759,0, -5758,0, -5756,0, -5752,0, -5740,0, -5733,0, -5719,0, -5684,0, -5671,0, -5629,0, -5627,0, -5625,0, -5624,0, -5587,0, -5580,0, -5578,0, -5556,0, -5510,0, -5389,0, -5370,0, -5272,0, -5199,0, -6239,0, -6215,0, -6163,0, -6133,0, -6065,0, -6053,0, -6042,0, -6042,0, -5971,0, -5923,0, -5919,0, -5902,0, -5869,0, -5858,0, -5855,0, -5844,0, -5833,0, -5823,0, -5803,0, -5803,0, -5795,0, -5713,0, -5689,0, -5682,0, -5652,0, -5625,0, -5590,0, -5329,0, -5282,0, -5269,0, -6017,0, -6003,0, -5898,0, -5885,0, -5877,0, -5872,0, -5820,0, -5780,0, -5769,0, -5766,0, -5754,0, -5741,0, -5735,0, -5709,0, -5709,0, -5686,0, -5650,0, -5615,0, -5583,0, -5560,0, -5546,0, -5541,0, -5530,0, -5472,0, -5417,0, -5403,0, -5358,0, -5311,0, -5283,0, -4805,0, -5954,0, -5949,0, -5797,0, -5737,0, -5733,0, -5716,0, -5690,0, -5677,0, -5670,0, -5655,0, -5652,0, -5584,0, -5577,0, -5577,0, -5571,0, -5524,0, -5499,0, -5493,0, -5492,0, -5465,0, -5452,0, -5446,0, -5365,0, -5341,0, -5213,0, -5164,0, -5137,0, -5017,0, -4949,0, -4943,0]</t>
  </si>
  <si>
    <t>[21866,97, 21621,37, 21685,77, 20642,97, 21359,97]</t>
  </si>
  <si>
    <t>[5945,4, 5693,4, 5758,2, 4720,2, 5434,8]</t>
  </si>
  <si>
    <t>[-5183,0, -5103,0, -5102,0, -5098,0, -5037,0, -4989,0, -4961,0, -4921,0, -4914,0, -4894,0, -4864,0, -4854,0, -4846,0, -4834,0, -4804,0, -4720,0, -4705,0, -4669,0, -4659,0, -4642,0, -4625,0, -4597,0, -4597,0, -4578,0, -4530,0, -4511,0, -4474,0, -4350,0, -4191,0, -4184,0, -5063,0, -5024,0, -4960,0, -4960,0, -4942,0, -4914,0, -4893,0, -4881,0, -4858,0, -4851,0, -4812,0, -4805,0, -4802,0, -4746,0, -4730,0, -4670,0, -4657,0, -4638,0, -4619,0, -4589,0, -4578,0, -4568,0, -4551,0, -4539,0, -4533,0, -4461,0, -4426,0, -4293,0, -4244,0, -4169,0, -5106,0, -5102,0, -5045,0, -5031,0, -4938,0, -4924,0, -4900,0, -4811,0, -4810,0, -4791,0, -4718,0, -4715,0, -4691,0, -4682,0, -4656,0, -4621,0, -4591,0, -4579,0, -4576,0, -4575,0, -4543,0, -4531,0, -4515,0, -4469,0, -4465,0, -4463,0, -4458,0, -4389,0, -4375,0, -4067,0, -5362,0, -5328,0, -5152,0, -5083,0, -5062,0, -5038,0, -4995,0, -4986,0, -4944,0, -4881,0, -4879,0, -4870,0, -4830,0, -4818,0, -4815,0, -4799,0, -4741,0, -4692,0, -4685,0, -4656,0, -4632,0, -4627,0, -4594,0, -4582,0, -4515,0, -4486,0, -4481,0, -4472,0, -4438,0, -4248,0, -5092,0, -5073,0, -5058,0, -5019,0, -4994,0, -4946,0, -4944,0, -4863,0, -4831,0, -4823,0, -4798,0, -4792,0, -4736,0, -4685,0, -4673,0, -4670,0, -4616,0, -4603,0, -4568,0, -4549,0, -4546,0, -4517,0, -4510,0, -4481,0, -4440,0, -4437,0, -4396,0, -4392,0, -4355,0, -4338,0]</t>
  </si>
  <si>
    <t>[21135,97, 21336,37, 21395,97, 21364,57, 19947,77]</t>
  </si>
  <si>
    <t>[5209,2, 5408,4, 5468,4, 5435,4, 4014,6]</t>
  </si>
  <si>
    <t>[-5640,0, -5538,0, -5536,0, -5519,0, -5487,0, -5346,0, -5319,0, -5312,0, -5300,0, -5240,0, -5184,0, -5117,0, -5088,0, -5053,0, -5047,0, -5044,0, -5019,0, -4991,0, -4986,0, -4972,0, -4919,0, -4907,0, -4846,0, -4840,0, -4747,0, -4713,0, -4683,0, -4616,0, -4604,0, -4543,0, -6000,0, -5884,0, -5863,0, -5848,0, -5824,0, -5793,0, -5768,0, -5697,0, -5697,0, -5684,0, -5606,0, -5577,0, -5567,0, -5519,0, -5497,0, -5493,0, -5485,0, -5448,0, -5415,0, -5377,0, -5324,0, -5291,0, -5285,0, -5226,0, -5183,0, -5114,0, -5068,0, -5059,0, -5035,0, -5003,0, -5894,0, -5797,0, -5655,0, -5651,0, -5599,0, -5529,0, -5520,0, -5481,0, -5477,0, -5468,0, -5459,0, -5443,0, -5434,0, -5412,0, -5382,0, -5328,0, -5314,0, -5295,0, -5289,0, -5272,0, -5226,0, -5185,0, -5183,0, -5149,0, -5076,0, -5033,0, -5022,0, -4910,0, -4821,0, -4665,0, -5755,0, -5723,0, -5709,0, -5707,0, -5703,0, -5671,0, -5667,0, -5624,0, -5613,0, -5595,0, -5573,0, -5548,0, -5443,0, -5428,0, -5375,0, -5373,0, -5362,0, -5361,0, -5338,0, -5312,0, -5287,0, -5217,0, -5214,0, -5210,0, -5152,0, -5122,0, -5101,0, -5009,0, -4978,0, -4891,0, -5424,0, -5398,0, -5342,0, -5339,0, -5311,0, -5282,0, -5281,0, -5184,0, -5167,0, -5120,0, -5118,0, -5095,0, -5095,0, -5023,0, -4997,0, -4983,0, -4955,0, -4912,0, -4878,0, -4841,0, -4800,0, -4751,0, -4735,0, -4730,0, -4711,0, -4688,0, -4627,0, -4599,0, -4347,0, -4257,0]</t>
  </si>
  <si>
    <t>[21883,97, 21591,37, 21775,57, 21337,17, 21333,77]</t>
  </si>
  <si>
    <t>[5959,2, 5665,8, 5854,8, 5412,0, 5404,2]</t>
  </si>
  <si>
    <t>[-4710,0, -4561,0, -4556,0, -4536,0, -4482,0, -4454,0, -4432,0, -4428,0, -4414,0, -4414,0, -4402,0, -4395,0, -4387,0, -4379,0, -4365,0, -4361,0, -4355,0, -4335,0, -4300,0, -4241,0, -4211,0, -4207,0, -4205,0, -4190,0, -4114,0, -4113,0, -4080,0, -3988,0, -3971,0, -3726,0, -4525,0, -4432,0, -4415,0, -4376,0, -4347,0, -4299,0, -4276,0, -4218,0, -4184,0, -4168,0, -4161,0, -4158,0, -4152,0, -4121,0, -4058,0, -4054,0, -4034,0, -4024,0, -4010,0, -3967,0, -3965,0, -3945,0, -3939,0, -3924,0, -3918,0, -3913,0, -3898,0, -3863,0, -3720,0, -3389,0, -4679,0, -4598,0, -4593,0, -4590,0, -4503,0, -4403,0, -4344,0, -4313,0, -4270,0, -4261,0, -4233,0, -4214,0, -4210,0, -4206,0, -4199,0, -4173,0, -4153,0, -4139,0, -4097,0, -4060,0, -4035,0, -3995,0, -3988,0, -3958,0, -3891,0, -3868,0, -3860,0, -3827,0, -3809,0, -3792,0, -4678,0, -4674,0, -4551,0, -4545,0, -4530,0, -4529,0, -4493,0, -4488,0, -4423,0, -4390,0, -4326,0, -4324,0, -4324,0, -4323,0, -4315,0, -4311,0, -4308,0, -4302,0, -4274,0, -4233,0, -4217,0, -4205,0, -4176,0, -4102,0, -3974,0, -3917,0, -3909,0, -3872,0, -3840,0, -3826,0, -4710,0, -4545,0, -4486,0, -4451,0, -4397,0, -4369,0, -4360,0, -4329,0, -4325,0, -4324,0, -4323,0, -4313,0, -4268,0, -4256,0, -4247,0, -4244,0, -4172,0, -4171,0, -4158,0, -4140,0, -4128,0, -4114,0, -4107,0, -4087,0, -4048,0, -3986,0, -3965,0, -3955,0, -3689,0, -3661,0]</t>
  </si>
  <si>
    <t>[21660,77, 21893,97, 21407,77, 21365,77, 21875,17]</t>
  </si>
  <si>
    <t>[5733,6, 5968,8, 5482,2, 5435,4, 5955,6]</t>
  </si>
  <si>
    <t>[-11229,0, -11081,0, -11073,0, -11049,0, -10963,0, -10960,0, -10905,0, -10881,0, -10742,0, -10734,0, -10632,0, -10574,0, -10569,0, -10558,0, -10550,0, -10523,0, -10499,0, -10454,0, -10433,0, -10324,0, -10253,0, -10243,0, -10165,0, -10101,0, -10063,0, -10061,0, -9979,0, -9915,0, -9746,0, -9643,0, -10732,0, -10718,0, -10605,0, -10488,0, -10385,0, -10356,0, -10336,0, -10281,0, -10228,0, -10117,0, -10046,0, -10046,0, -9988,0, -9965,0, -9920,0, -9871,0, -9834,0, -9827,0, -9811,0, -9632,0, -9628,0, -9557,0, -9536,0, -9469,0, -9390,0, -9349,0, -9333,0, -9312,0, -9289,0, -9219,0, -11156,0, -10960,0, -10744,0, -10722,0, -10713,0, -10685,0, -10685,0, -10628,0, -10543,0, -10483,0, -10482,0, -10433,0, -10371,0, -10304,0, -10297,0, -10276,0, -10264,0, -10137,0, -10105,0, -10104,0, -10078,0, -9983,0, -9978,0, -9884,0, -9842,0, -9831,0, -9822,0, -9740,0, -9728,0, -9670,0, -10969,0, -10889,0, -10845,0, -10772,0, -10574,0, -10555,0, -10502,0, -10463,0, -10434,0, -10302,0, -10246,0, -10187,0, -10138,0, -10126,0, -10038,0, -10018,0, -9996,0, -9962,0, -9940,0, -9922,0, -9834,0, -9820,0, -9801,0, -9670,0, -9656,0, -9624,0, -9547,0, -9458,0, -9393,0, -9194,0, -10798,0, -10769,0, -10630,0, -10523,0, -10507,0, -10495,0, -10441,0, -10336,0, -10318,0, -10161,0, -10133,0, -10117,0, -10002,0, -9906,0, -9896,0, -9895,0, -9783,0, -9700,0, -9699,0, -9685,0, -9655,0, -9494,0, -9472,0, -9359,0, -9246,0, -9181,0, -9082,0, -8964,0, -8904,0, -8662,0]</t>
  </si>
  <si>
    <t>[22145,17, 22156,57, 22176,37, 21882,77, 22151,17]</t>
  </si>
  <si>
    <t>[6220,8, 6231,0, 6248,4, 5953,2, 6220,8]</t>
  </si>
  <si>
    <t>[-8902,0, -8676,0, -8639,0, -8632,0, -8602,0, -8589,0, -8492,0, -8449,0, -8404,0, -8374,0, -8358,0, -8316,0, -8228,0, -8223,0, -8190,0, -8159,0, -8156,0, -8081,0, -7983,0, -7980,0, -7975,0, -7855,0, -7847,0, -7842,0, -7784,0, -7650,0, -7578,0, -7485,0, -7473,0, -7280,0, -8983,0, -8496,0, -8465,0, -8339,0, -8097,0, -7926,0, -7806,0, -7718,0, -7704,0, -7643,0, -7641,0, -7641,0, -7636,0, -7552,0, -7515,0, -7474,0, -7346,0, -7303,0, -7229,0, -7224,0, -7189,0, -7183,0, -7170,0, -6954,0, -6917,0, -6891,0, -6792,0, -6782,0, -6371,0, -6163,0, -8752,0, -8558,0, -8417,0, -8386,0, -8361,0, -8355,0, -8238,0, -8237,0, -8205,0, -8185,0, -8165,0, -8095,0, -8014,0, -8008,0, -7994,0, -7957,0, -7944,0, -7887,0, -7879,0, -7842,0, -7804,0, -7594,0, -7511,0, -7502,0, -7458,0, -7212,0, -7137,0, -7014,0, -7009,0, -6951,0, -8380,0, -8257,0, -8248,0, -8048,0, -7990,0, -7866,0, -7863,0, -7768,0, -7726,0, -7716,0, -7700,0, -7673,0, -7654,0, -7637,0, -7617,0, -7575,0, -7568,0, -7550,0, -7545,0, -7512,0, -7489,0, -7427,0, -7386,0, -7291,0, -7152,0, -7129,0, -7086,0, -7067,0, -6951,0, -6915,0, -8757,0, -8631,0, -8566,0, -8485,0, -8470,0, -8444,0, -8324,0, -8248,0, -8227,0, -8204,0, -8084,0, -8071,0, -8032,0, -7976,0, -7949,0, -7903,0, -7812,0, -7777,0, -7755,0, -7682,0, -7633,0, -7631,0, -7594,0, -7586,0, -7494,0, -7437,0, -7409,0, -7408,0, -7353,0, -7232,0]</t>
  </si>
  <si>
    <t>[22138,57, 22106,57, 22139,37, 22112,17, 21876,57]</t>
  </si>
  <si>
    <t>[6214,2, 6177,0, 6210,6, 6183,0, 5950,2]</t>
  </si>
  <si>
    <t>[-8926,0, -8632,0, -8512,0, -8380,0, -8347,0, -8301,0, -8283,0, -8210,0, -8210,0, -8125,0, -8083,0, -8076,0, -7989,0, -7988,0, -7928,0, -7900,0, -7844,0, -7821,0, -7809,0, -7776,0, -7715,0, -7613,0, -7612,0, -7581,0, -7568,0, -7513,0, -7465,0, -7368,0, -7259,0, -7219,0, -9061,0, -8943,0, -8713,0, -8675,0, -8658,0, -8623,0, -8598,0, -8531,0, -8446,0, -8380,0, -8331,0, -8314,0, -8309,0, -8300,0, -8281,0, -8265,0, -8192,0, -8188,0, -8166,0, -8115,0, -8114,0, -8057,0, -7993,0, -7925,0, -7902,0, -7886,0, -7660,0, -7594,0, -7484,0, -7409,0, -8512,0, -8291,0, -8191,0, -8146,0, -8138,0, -8133,0, -8101,0, -8063,0, -8042,0, -7940,0, -7939,0, -7857,0, -7844,0, -7812,0, -7784,0, -7763,0, -7662,0, -7653,0, -7634,0, -7611,0, -7536,0, -7439,0, -7432,0, -7416,0, -7297,0, -7289,0, -7247,0, -7224,0, -7095,0, -7086,0, -8545,0, -8510,0, -8301,0, -8270,0, -8214,0, -8210,0, -8181,0, -8171,0, -8167,0, -8164,0, -8161,0, -8155,0, -8110,0, -8063,0, -7913,0, -7887,0, -7851,0, -7793,0, -7718,0, -7574,0, -7478,0, -7452,0, -7418,0, -7393,0, -7362,0, -7356,0, -7292,0, -7291,0, -6997,0, -6740,0, -8815,0, -8762,0, -8756,0, -8613,0, -8436,0, -8285,0, -8227,0, -8168,0, -8129,0, -8115,0, -8042,0, -7947,0, -7865,0, -7857,0, -7833,0, -7805,0, -7797,0, -7696,0, -7691,0, -7643,0, -7629,0, -7572,0, -7509,0, -7502,0, -7497,0, -7430,0, -7329,0, -7218,0, -7145,0, -6974,0]</t>
  </si>
  <si>
    <t>[22132,57, 21963,37, 22156,37, 21997,17, 22134,97]</t>
  </si>
  <si>
    <t>[6199,8, 6034,2, 6228,0, 6068,4, 6203,4]</t>
  </si>
  <si>
    <t>[-10235,0, -9879,0, -9859,0, -9784,0, -9739,0, -9682,0, -9636,0, -9618,0, -9520,0, -9481,0, -9399,0, -9397,0, -9353,0, -9329,0, -9302,0, -9243,0, -9219,0, -9153,0, -9140,0, -9139,0, -9132,0, -9125,0, -9108,0, -9075,0, -8944,0, -8693,0, -8619,0, -8581,0, -8558,0, -8152,0, -10032,0, -9659,0, -9623,0, -9581,0, -9567,0, -9500,0, -9439,0, -9411,0, -9378,0, -9373,0, -9333,0, -9301,0, -9199,0, -9193,0, -9173,0, -9120,0, -9018,0, -8878,0, -8828,0, -8801,0, -8783,0, -8763,0, -8662,0, -8661,0, -8659,0, -8582,0, -8441,0, -8332,0, -8051,0, -7945,0, -10488,0, -9979,0, -9838,0, -9661,0, -9594,0, -9572,0, -9438,0, -9290,0, -9275,0, -9271,0, -9099,0, -9086,0, -9077,0, -8987,0, -8959,0, -8896,0, -8873,0, -8861,0, -8846,0, -8831,0, -8786,0, -8765,0, -8699,0, -8699,0, -8698,0, -8634,0, -8598,0, -8517,0, -8446,0, -7644,0, -10223,0, -10134,0, -10043,0, -9960,0, -9835,0, -9805,0, -9733,0, -9602,0, -9586,0, -9543,0, -9537,0, -9507,0, -9370,0, -9361,0, -9303,0, -9236,0, -9235,0, -9228,0, -9194,0, -9163,0, -9108,0, -9052,0, -9026,0, -8893,0, -8789,0, -8784,0, -8761,0, -8712,0, -8609,0, -8409,0, -10564,0, -10430,0, -10386,0, -10385,0, -10336,0, -10305,0, -10291,0, -10280,0, -10240,0, -10182,0, -10113,0, -10067,0, -10056,0, -10004,0, -9940,0, -9902,0, -9894,0, -9805,0, -9647,0, -9639,0, -9638,0, -9562,0, -9484,0, -9459,0, -9385,0, -9355,0, -9282,0, -9043,0, -8951,0, -8894,0]</t>
  </si>
  <si>
    <t>[22103,57, 22200,37, 22156,57, 22079,57, 22061,57]</t>
  </si>
  <si>
    <t>[6172,8, 6265,2, 6220,2, 6152,4, 6135,6]</t>
  </si>
  <si>
    <t>[-9426,0, -9408,0, -9408,0, -9239,0, -9061,0, -9035,0, -9016,0, -9000,0, -8930,0, -8875,0, -8840,0, -8795,0, -8794,0, -8757,0, -8755,0, -8721,0, -8680,0, -8645,0, -8517,0, -8500,0, -8418,0, -8129,0, -8098,0, -8081,0, -8068,0, -8046,0, -8041,0, -8034,0, -7681,0, -7670,0, -9655,0, -9558,0, -9432,0, -9413,0, -9248,0, -9227,0, -9212,0, -9163,0, -9144,0, -9085,0, -9047,0, -9034,0, -9016,0, -9008,0, -8973,0, -8972,0, -8969,0, -8939,0, -8915,0, -8813,0, -8783,0, -8746,0, -8740,0, -8733,0, -8725,0, -8685,0, -8475,0, -8445,0, -8318,0, -8167,0, -9365,0, -9275,0, -9263,0, -9163,0, -8934,0, -8646,0, -8582,0, -8562,0, -8558,0, -8554,0, -8553,0, -8538,0, -8483,0, -8472,0, -8452,0, -8435,0, -8416,0, -8353,0, -8332,0, -8275,0, -8231,0, -8113,0, -8109,0, -8104,0, -8048,0, -8026,0, -7992,0, -7957,0, -7805,0, -7323,0, -9434,0, -9160,0, -9145,0, -9119,0, -9050,0, -9029,0, -9006,0, -8989,0, -8987,0, -8925,0, -8894,0, -8844,0, -8835,0, -8825,0, -8813,0, -8757,0, -8715,0, -8661,0, -8637,0, -8631,0, -8610,0, -8571,0, -8491,0, -8456,0, -8315,0, -8297,0, -8296,0, -8261,0, -8216,0, -7817,0, -9368,0, -9270,0, -9115,0, -9000,0, -8882,0, -8852,0, -8803,0, -8751,0, -8652,0, -8627,0, -8606,0, -8567,0, -8531,0, -8522,0, -8430,0, -8394,0, -8373,0, -8372,0, -8344,0, -8302,0, -8207,0, -8160,0, -8146,0, -8091,0, -8044,0, -8017,0, -7935,0, -7802,0, -7683,0, -7259,0]</t>
  </si>
  <si>
    <t>[22116,97, 21870,97, 22009,17, 21958,57, 22035,37]</t>
  </si>
  <si>
    <t>[6186,6, 5943,0, 6081,6, 6034,2, 6108,6]</t>
  </si>
  <si>
    <t>[-4640,430000000003, -4395,080999999996, -4380,417000000014, -4360,269000000001, -4336,355000000009, -4308,103999999999, -4283,510000000007, -4244,968000000002, -4195,464, -4187,956000000002, -4177,246000000002, -4170,042999999998, -4163,776, -4135,631999999996, -4123,108000000001, -4120,8719999999985, -4068,0350000000026, -4050,3820000000073, -4016,600000000002, -3988,0150000000076, -3969,3929999999846, -3955,2930000000056, -3932,114000000002, -3927,08499999999, -3897,3210000000004, -3853,5239999999994, -3830,9819999999945, -3758,3839999999973, -3713,399, -2615,2589999999955, -4422,900000000008, -4392,921000000004, -4391,673999999999, -4352,784000000001, -4345,641999999997, -4238,598000000007, -4235,5840000000035, -4216,899999999995, -4211,530000000003, -4203,273000000007, -4200,768999999994, -4103,133999999992, -4099,246000000003, -4091,468000000004, -3985,1979999999953, -3982,8239999999964, -3963,7209999999986, -3949,350000000003, -3897,9810000000048, -3891,4790000000025, -3825,737999999997, -3823,8559999999993, -3735,3090000000057, -3721,986, -3672,982, -3623,290000000005, -3621,9279999999953, -3589,5989999999983, -3582,5199999999995, -3401,745000000003, -4494,904000000008, -4465,668000000004, -4389,865999999994, -4271,736999999998, -4261,380000000009, -4255,852999999996, -4250,289000000002, -4227,712999999993, -4227,051000000004, -4220,453000000002, -4210,997, -4201,179999999998, -4175,353, -4166,353000000002, -4166,178999999998, -4159,175, -4132,247000000005, -4130,373999999999, -4108,905000000001, -4067,3079999999995, -3975,114999999994, -3960,829000000003, -3924,256000000006, -3915,016000000003, -3892,9120000000007, -3835,416000000006, -3670,310999999999, -3629,3550000000014, -3539,6640000000043, -3523,5549999999953, -4589,962000000001, -4449,048000000002, -4348,779, -4344,405999999998, -4293,105999999996, -4290,490999999995, -4289,281, -4257,930000000005, -4244,008999999997, -4187,7329999999965, -4176,748000000001, -4176,365000000006, -4157,012999999997, -4153,303000000003, -4149,416, -4132,543000000003, -4092,089999999998, -4049,9350000000036, -4048,0169999999966, -4041,5659999999943, -4010,9940000000056, -4002,102000000002, -3990,2249999999963, -3986,074000000001, -3970,8310000000033, -3960,264999999997, -3882,496000000001, -3819,144000000004, -3802,7490000000003, -3696,1620000000044, -4477,579000000002, -4473,225000000003, -4459,850000000001, -4454,2029999999995, -4449,95500000001, -4421,792000000006, -4402,108000000001, -4364,411000000001, -4331,241, -4264,746999999998, -4259,426000000003, -4194,162000000005, -4138,875999999991, -4124,640999999994, -4103,059999999994, -4062,9109999999955, -4050,8909999999937, -4044,763999999998, -4029,515000000001, -3996,0269999999964, -3945,357999999993, -3919,1059999999943, -3900,500000000004, -3883,2620000000043, -3787,796000000001, -3764,786999999999, -3758,6209999999924, -3629,3429999999958, -3562,7210000000036, -3345,4030000000025]</t>
  </si>
  <si>
    <t>[21985,57, 21963,17, 21875,17, 22097,17, 22059,17]</t>
  </si>
  <si>
    <t>[6054,0, 6037,2, 5946,0, 6176,4, 6129,6]</t>
  </si>
  <si>
    <t>[-5306,158999999998, -5275,8390000000045, -5218,451000000003, -5080,229000000009, -5058,7679999999955, -5036,284000000014, -5002,113000000008, -4978,5549999999985, -4977,614, -4963,604000000007, -4950,743000000008, -4920,263, -4918,0869999999995, -4913,382999999998, -4857,420000000002, -4853,851000000003, -4797,847, -4789,447000000016, -4774,241000000012, -4694,323000000008, -4692,3569999999945, -4665,242000000008, -4661,9510000000055, -4609,625999999997, -4563,242000000003, -4554,5800000000045, -4521,053000000005, -4492,522999999997, -4437,100000000001, -4387,045000000005, -5187,422000000001, -5163,099000000005, -5118,135000000009, -5031,832000000008, -5027,929000000001, -5026,754000000006, -4972,27500000001, -4931,142999999997, -4889,288000000013, -4860,209000000011, -4858,138000000003, -4844,804000000004, -4835,331000000006, -4823,598000000001, -4782,128000000011, -4763,4570000000085, -4697,887000000005, -4689,620000000008, -4660,24500000001, -4611,017000000005, -4582,364000000014, -4562,336000000012, -4555,647000000004, -4514,994000000001, -4513,78, -4498,931999999997, -4395,064000000009, -4343,390000000005, -4301,488000000006, -4277,615000000002, -5022,481000000004, -5015,523000000002, -5015,0700000000115, -5006,343000000008, -4970,088000000012, -4930,348000000013, -4909,520000000004, -4882,330000000006, -4858,230999999998, -4842,879999999995, -4796,338000000002, -4733,706000000001, -4711,94400000001, -4708,506000000004, -4702,123999999997, -4679,247999999998, -4660,933000000006, -4615,642999999995, -4571,063999999996, -4540,048000000004, -4539,812000000003, -4486,135000000001, -4465,215000000008, -4450,264000000006, -4438,168000000001, -4392,198000000004, -4380,290000000011, -4311,308000000004, -4294,048000000006, -4134,516999999997, -5338,461000000002, -5194,544999999999, -5151,998999999997, -5151,426000000001, -5110,657999999991, -5109,873, -5023,080000000011, -4974,333000000001, -4948,483999999991, -4892,042999999993, -4863,487999999999, -4838,991999999998, -4827,551000000002, -4816,907000000002, -4729,642000000001, -4703,451000000001, -4698,715000000012, -4692,147, -4690,216000000016, -4669,956000000003, -4655,936000000009, -4648,820000000006, -4622,914000000003, -4620,888000000001, -4619,260000000008, -4584,434999999999, -4473,304999999995, -4455,141999999996, -4383,998000000004, -4261,092999999998, -5267,282999999997, -5194,552999999993, -4967,930000000001, -4939,876000000005, -4931,950000000014, -4907,889999999997, -4905,077000000001, -4885,750999999997, -4874,967000000006, -4851,526000000001, -4826,399999999989, -4778,423999999998, -4720,83, -4687,257, -4680,312999999997, -4680,023999999991, -4637,486000000005, -4602,509999999999, -4535,785999999997, -4504,9640000000045, -4456,921999999993, -4421,820999999998, -4417,291000000005, -4351,007999999998, -4337,340000000006, -4303,545, -4235,299000000006, -4216,918000000002, -4184,713999999997, -4159,377999999993]</t>
  </si>
  <si>
    <t>[22076,37, 21896,17, 21991,37, 22138,57, 21939,77]</t>
  </si>
  <si>
    <t>[6150,0, 5970,6, 6064,2, 6214,2, 6010,2]</t>
  </si>
  <si>
    <t>[-4987,959999999992, -4899,647999999991, -4898,427999999986, -4859,477999999998, -4845,129999999984, -4842,1169999999875, -4823,942999999997, -4812,249999999983, -4802,927999999988, -4773,929000000005, -4745,028999999988, -4744,471999999991, -4684,909999999999, -4669,194999999988, -4658,571000000001, -4648,606000000004, -4632,49299999999, -4599,933999999986, -4598,754999999983, -4586,316000000004, -4563,469999999993, -4561,787999999986, -4543,578999999991, -4505,839999999996, -4415,771999999999, -4401,324000000007, -4331,425000000004, -4260,224999999993, -4094,3159999999907, -3940,606999999995, -5063,077000000002, -4972,273999999997, -4832,588999999993, -4825,496999999981, -4801,598999999985, -4736,827999999988, -4711,319999999986, -4701,467000000006, -4691,196999999996, -4679,367999999985, -4648,706999999992, -4646,832999999993, -4620,419999999996, -4578,0939999999955, -4570,133999999991, -4557,067999999993, -4553,59299999999, -4550,118000000001, -4548,848, -4537,403000000004, -4535,400999999989, -4493,384999999985, -4474,294, -4399,309999999998, -4382,015999999989, -4306,555999999998, -4221,816999999993, -4170,952000000004, -3997,553000000003, -3962,2259999999987, -5121,641, -5055,463999999991, -4997,4550000000045, -4993,615000000005, -4976,143999999992, -4868,920999999987, -4849,560000000006, -4845,58, -4828,04399999999, -4807,262999999998, -4788,696999999997, -4763,6089999999995, -4754,052999999991, -4741,705999999998, -4705,036999999985, -4704,39299999999, -4698,758999999988, -4680,160999999989, -4659,311999999988, -4541,633999999988, -4503,5909999999985, -4499,654999999993, -4393,554000000003, -4386,2210000000005, -4321,323000000002, -4304,348999999991, -4299,794000000002, -4294,416999999998, -4227,136000000002, -3998,759, -5020,0199999999995, -4999,754999999996, -4963,717000000001, -4935,637000000005, -4917,519999999998, -4911,174000000007, -4857,097999999996, -4783,907, -4765,504999999993, -4751,176000000007, -4718,178999999995, -4709,586999999997, -4676,172999999998, -4660,404999999985, -4631,08800000001, -4599,471999999987, -4588,656999999997, -4562,294999999988, -4553,012999999994, -4538,880999999994, -4407,452999999997, -4403,2489999999825, -4390,099999999992, -4379,1720000000005, -4352,653999999998, -4349,313999999992, -4294,090999999995, -4277,264999999996, -4265,339000000003, -4200,055999999999, -4800,266999999993, -4727,921999999992, -4651,753999999996, -4643,056999999999, -4619,763999999987, -4618,468999999988, -4607,568999999998, -4590,296999999992, -4567,730999999991, -4550,189999999994, -4533,107999999989, -4481,372, -4434,721999999993, -4432,817999999997, -4317,604999999992, -4315,475000000002, -4288,735000000001, -4287,487000000001, -4284,481999999996, -4278,0839999999935, -4274,750000000004, -4154,332000000004, -4098,1200000000035, -4091,564999999997, -4087,3830000000094, -4028,546000000002, -3976,682999999997, -3922,955000000002, -3869,9880000000035, -3732,111999999998]</t>
  </si>
  <si>
    <t>[22003,17, 21947,77, 21948,77, 21976,17, 22105,97]</t>
  </si>
  <si>
    <t>[6074,4, 6027,0, 6016,8, 6047,4, 6176,4]</t>
  </si>
  <si>
    <t>[-5507,414999999992, -5224,707999999985, -5098,113999999991, -5002,210999999995, -4980,856999999995, -4977,9310000000005, -4954,69899999999, -4916,805999999994, -4903,472000000003, -4882,4679999999835, -4864,637999999993, -4855,172999999992, -4852,014999999993, -4836,705999999997, -4787,943999999994, -4773,843000000009, -4764,719999999996, -4742,750999999987, -4737,588999999989, -4725,108000000006, -4656,129999999988, -4643,110000000011, -4610,655, -4546,219999999994, -4514,836999999987, -4453,845000000009, -4429,625999999997, -4423,163999999995, -4408,865999999986, -4366,617999999986, -5362,567999999992, -5256,927999999995, -5179,402999999992, -5157,906000000005, -5157,713000000008, -5134,484999999996, -5128,49499999999, -5102,028999999988, -5083,494999999996, -5070,578999999989, -5069,217999999991, -5041,814000000011, -5027,407999999997, -4969,285000000002, -4945,662000000005, -4945,532999999979, -4944,4340000000075, -4942,9849999999915, -4924,742000000011, -4918,674000000006, -4916,626999999995, -4896,396999999997, -4889,137000000005, -4855,902999999999, -4833,871999999992, -4795,473000000006, -4784,603999999993, -4685,739999999985, -4551,429999999997, -4428,307999999994, -5328,772000000003, -5200,682999999996, -5198,029999999989, -5181,763, -5154,256000000005, -5100,1909999999925, -5049,591999999976, -4990,1909999999825, -4922,465999999997, -4904,086000000007, -4869,3820000000005, -4852,796999999994, -4847,95100000001, -4824,006999999983, -4814,182999999994, -4797,892999999996, -4790,888999999991, -4706,319999999984, -4696,831, -4669,658000000003, -4661,190000000003, -4647,594999999991, -4642,428999999995, -4641,343999999982, -4622,068999999981, -4580,441999999998, -4565,401999999989, -4482,442999999987, -4421,326999999996, -4197,961999999995, -4957,187999999993, -4932,387999999998, -4885,689999999992, -4871,982999999995, -4863,1680000000015, -4862,385, -4835,00200000001, -4779,295000000004, -4766,390999999996, -4757,559000000011, -4751,800000000013, -4731,92100000001, -4729,254000000004, -4706,160000000003, -4700,33, -4693,0220000000045, -4626,865999999987, -4563,645000000003, -4546,388000000007, -4514,984000000001, -4451,035, -4445,626999999992, -4386,290999999999, -4324,171999999993, -4317,162999999999, -4190,6399999999785, -4144,103999999992, -4097,30099999999, -4051,218999999994, -3999,884999999997, -5126,967999999984, -5032,212999999986, -4954,9470000000065, -4935,289999999988, -4926,622000000013, -4922,461000000004, -4893,315000000006, -4883,425999999995, -4871,268999999988, -4807,657999999999, -4804,686999999992, -4774,520999999992, -4763,041999999993, -4715,116999999991, -4701,1909999999925, -4692,444000000009, -4687,568999999997, -4676,779000000001, -4651,162999999991, -4650,313000000006, -4611,222999999998, -4609,199999999984, -4558,134999999998, -4527,733000000003, -4517,193999999995, -4432,935999999992, -4385,414000000003, -4230,803999999998, -4173,903999999993, -3913,2890000000025]</t>
  </si>
  <si>
    <t>[21935,57, 22169,77, 22121,97, 22175,57, 22065,57]</t>
  </si>
  <si>
    <t>[6012,0, 6234,6, 6196,8, 6244,8, 6132,0]</t>
  </si>
  <si>
    <t>[-5513,522999999987, -5428,91199999999, -5283,019999999994, -5269,00999999999, -5234,516999999989, -5190,588000000001, -5180,718999999994, -5140,031999999992, -5109,529999999988, -5061,202999999998, -5038,747999999996, -5011,218999999996, -4989,561999999997, -4963,496000000003, -4920,108999999996, -4894,495999999984, -4880,492999999994, -4867,4990000000125, -4823,853000000001, -4818,7990000000045, -4792,393999999998, -4764,385999999988, -4755,549999999987, -4703,448000000002, -4692,280999999997, -4639,946999999998, -4592,939000000007, -4559,950000000007, -4464,108000000004, -4250,875000000002, -5346,278999999997, -5111,4229999999725, -5101,643999999995, -5043,964000000011, -4947,47099999999, -4905,507, -4888,935999999987, -4875,860999999994, -4844,956999999999, -4833,564999999992, -4787,343999999989, -4763,023999999998, -4761,014000000001, -4703,703000000005, -4658,233000000001, -4657,531000000006, -4642,806000000001, -4636,125999999997, -4632,771999999997, -4562,683999999998, -4498,708999999993, -4493,862999999999, -4480,642, -4448,084000000009, -4445,316999999989, -4442,319, -4412,858999999998, -4195,724999999993, -4166,752999999999, -4156,645999999998, -5279,065000000004, -5159,739000000002, -5117,08899999999, -5069,847999999993, -5011,548000000002, -5009,411000000003, -4958,883000000002, -4953,790999999998, -4948,170999999995, -4944,692999999995, -4898,747999999996, -4880,938999999998, -4878,700999999999, -4862,645000000003, -4855,174999999996, -4838,093000000001, -4818,839999999997, -4812,836999999995, -4804,119000000003, -4792,765000000013, -4791,3780000000015, -4763,226, -4762,821000000004, -4756,387000000003, -4705,849999999995, -4679,808000000009, -4605,079000000004, -4594,719, -4461,993999999998, -4372,255000000005, -5097,985999999992, -4901,021999999999, -4776,249999999988, -4771,394999999996, -4754,755999999987, -4754,402999999993, -4737,768000000001, -4733,877999999988, -4673,644000000004, -4574,120000000003, -4547,60300000001, -4535,267999999994, -4525,2090000000035, -4517,131000000002, -4477,57100000001, -4459,331000000001, -4446,630000000002, -4407,538999999998, -4377,051999999997, -4370,182999999989, -4320,370000000003, -4313,572000000002, -4309,261999999999, -4300,355999999999, -4293,405000000005, -4243,4069999999965, -4176,735000000001, -4126,433, -3841,012999999999, -3815,9709999999945, -5178,9319999999825, -5127,544999999989, -5082,072999999983, -5020,636999999995, -4997,03499999999, -4995,249999999994, -4986,620999999987, -4965,4279999999935, -4885,194999999994, -4873,8749999999845, -4859,717999999989, -4858,550999999997, -4848,137999999989, -4831,550999999995, -4827,154000000002, -4674,268999999993, -4656,161999999989, -4653,589999999997, -4627,778999999995, -4579,055999999997, -4576,957999999995, -4570,369999999993, -4565,440999999993, -4552,131999999996, -4545,178000000002, -4448,972999999999, -4393,386, -4391,754999999998, -4271,4670000000015, -3905,4129999999973]</t>
  </si>
  <si>
    <t>[21942,17, 22169,97, 21947,77, 22207,37, 21928,57]</t>
  </si>
  <si>
    <t>[6013,8, 6241,2, 6017,4, 6279,0, 5998,2]</t>
  </si>
  <si>
    <t>77469,4008</t>
  </si>
  <si>
    <t>70954,8834</t>
  </si>
  <si>
    <t>77562,6365</t>
  </si>
  <si>
    <t>78878,1942</t>
  </si>
  <si>
    <t>94513,6598</t>
  </si>
  <si>
    <t>316474,8996</t>
  </si>
  <si>
    <t>215824,5189</t>
  </si>
  <si>
    <t>267062,3584</t>
  </si>
  <si>
    <t>273182,1938</t>
  </si>
  <si>
    <t>206852,0872</t>
  </si>
  <si>
    <t>I</t>
  </si>
  <si>
    <t>[-5794.0, -5692.0, -5673.0, -5631.0, -5618.0, -5609.0, -5557.0, -5502.0, -5494.0, -5466.0, -5462.0, -5419.0, -5397.0, -5394.0, -5392.0, -5391.0, -5372.0, -5344.0, -5283.0, -5271.0, -5254.0, -5229.0, -5193.0, -5168.0, -5134.0, -5032.0, -4979.0, -4885.0, -4884.0, -4767.0, -5966.0, -5741.0, -5734.0, -5620.0, -5586.0, -5574.0, -5553.0, -5549.0, -5544.0, -5539.0, -5538.0, -5530.0, -5509.0, -5504.0, -5494.0, -5465.0, -5385.0, -5347.0, -5282.0, -5259.0, -5252.0, -5177.0, -5172.0, -5104.0, -5056.0, -5004.0, -4998.0, -4942.0, -4928.0, -4845.0, -5683.0, -5659.0, -5598.0, -5566.0, -5497.0, -5450.0, -5407.0, -5403.0, -5398.0, -5361.0, -5356.0, -5286.0, -5275.0, -5252.0, -5228.0, -5158.0, -5156.0, -5152.0, -5114.0, -5100.0, -5013.0, -5013.0, -5003.0, -5003.0, -4962.0, -4949.0, -4678.0, -4670.0, -4637.0, -4501.0, -5700.0, -5609.0, -5559.0, -5516.0, -5466.0, -5441.0, -5435.0, -5389.0, -5389.0, -5385.0, -5367.0, -5353.0, -5315.0, -5296.0, -5276.0, -5260.0, -5226.0, -5226.0, -5187.0, -5160.0, -5151.0, -5123.0, -5066.0, -5060.0, -5059.0, -5006.0, -4965.0, -4913.0, -4905.0, -4215.0, -5952.0, -5936.0, -5816.0, -5815.0, -5781.0, -5776.0, -5761.0, -5701.0, -5645.0, -5616.0, -5614.0, -5604.0, -5572.0, -5568.0, -5543.0, -5535.0, -5498.0, -5497.0, -5469.0, -5460.0, -5393.0, -5389.0, -5387.0, -5380.0, -5367.0, -5366.0, -5240.0, -5188.0, -5018.0, -5013.0]</t>
  </si>
  <si>
    <t>[23601.17, 23614.77, 23559.77, 23456.17, 23505.17]</t>
  </si>
  <si>
    <t>[7831.2, 7842.0, 7792.2, 7692.6, 7740.0]</t>
  </si>
  <si>
    <t>[-6846.0, -6697.0, -6644.0, -6561.0, -6550.0, -6509.0, -6465.0, -6413.0, -6400.0, -6394.0, -6379.0, -6311.0, -6300.0, -6284.0, -6282.0, -6274.0, -6269.0, -6232.0, -6206.0, -6201.0, -6112.0, -6107.0, -6085.0, -6083.0, -6037.0, -6029.0, -5898.0, -5823.0, -5507.0, -5353.0, -6797.0, -6768.0, -6717.0, -6677.0, -6606.0, -6589.0, -6554.0, -6528.0, -6482.0, -6481.0, -6454.0, -6431.0, -6429.0, -6411.0, -6409.0, -6387.0, -6374.0, -6305.0, -6273.0, -6257.0, -6183.0, -6158.0, -6109.0, -6104.0, -6094.0, -6084.0, -6032.0, -5949.0, -5597.0, -5113.0, -6977.0, -6771.0, -6705.0, -6611.0, -6607.0, -6588.0, -6565.0, -6541.0, -6512.0, -6504.0, -6496.0, -6484.0, -6481.0, -6448.0, -6445.0, -6430.0, -6413.0, -6397.0, -6325.0, -6309.0, -6308.0, -6276.0, -6226.0, -6218.0, -6209.0, -6152.0, -6143.0, -6139.0, -6054.0, -5583.0, -6674.0, -6636.0, -6614.0, -6611.0, -6555.0, -6530.0, -6525.0, -6505.0, -6495.0, -6409.0, -6405.0, -6400.0, -6342.0, -6305.0, -6295.0, -6280.0, -6241.0, -6197.0, -6093.0, -6074.0, -6071.0, -6063.0, -6054.0, -6049.0, -5997.0, -5948.0, -5833.0, -5802.0, -5773.0, -5501.0, -6717.0, -6631.0, -6613.0, -6530.0, -6523.0, -6500.0, -6497.0, -6471.0, -6442.0, -6431.0, -6417.0, -6391.0, -6366.0, -6342.0, -6261.0, -6240.0, -6234.0, -6230.0, -6190.0, -6172.0, -6172.0, -6172.0, -6153.0, -6140.0, -6130.0, -6038.0, -6010.0, -5937.0, -5901.0, -5701.0]</t>
  </si>
  <si>
    <t>[23287.17, 23217.77, 22784.77, 23471.37, 23363.17]</t>
  </si>
  <si>
    <t>[7522.8, 7453.8, 7015.2, 7703.4, 7597.2]</t>
  </si>
  <si>
    <t>[-6624.0, -6617.0, -6601.0, -6480.0, -6463.0, -6296.0, -6265.0, -6239.0, -6192.0, -6174.0, -6169.0, -6158.0, -6137.0, -6125.0, -6092.0, -6076.0, -6015.0, -5991.0, -5972.0, -5916.0, -5889.0, -5836.0, -5797.0, -5791.0, -5769.0, -5732.0, -5717.0, -5682.0, -5535.0, -5500.0, -6624.0, -6529.0, -6524.0, -6194.0, -6128.0, -6081.0, -6047.0, -6006.0, -5999.0, -5997.0, -5986.0, -5968.0, -5958.0, -5900.0, -5822.0, -5817.0, -5816.0, -5784.0, -5773.0, -5761.0, -5715.0, -5689.0, -5671.0, -5639.0, -5633.0, -5578.0, -5493.0, -5481.0, -5352.0, -5325.0, -6407.0, -6317.0, -6279.0, -6234.0, -6195.0, -6195.0, -6170.0, -6103.0, -6071.0, -6033.0, -6004.0, -5985.0, -5950.0, -5930.0, -5910.0, -5905.0, -5904.0, -5858.0, -5813.0, -5762.0, -5742.0, -5721.0, -5639.0, -5634.0, -5525.0, -5467.0, -5454.0, -5450.0, -5387.0, -4978.0, -6753.0, -6694.0, -6683.0, -6599.0, -6543.0, -6478.0, -6449.0, -6439.0, -6422.0, -6416.0, -6405.0, -6402.0, -6389.0, -6364.0, -6338.0, -6328.0, -6298.0, -6277.0, -6238.0, -6216.0, -6139.0, -6133.0, -6118.0, -6035.0, -6026.0, -6020.0, -5973.0, -5885.0, -5845.0, -5796.0, -6841.0, -6802.0, -6327.0, -6318.0, -6308.0, -6250.0, -6162.0, -6126.0, -6085.0, -6063.0, -6056.0, -6048.0, -6047.0, -6043.0, -6025.0, -5957.0, -5949.0, -5893.0, -5874.0, -5865.0, -5821.0, -5791.0, -5764.0, -5750.0, -5740.0, -5573.0, -5551.0, -5537.0, -5354.0, -5262.0]</t>
  </si>
  <si>
    <t>[22954.17, 23274.97, 23532.57, 23449.97, 23313.17]</t>
  </si>
  <si>
    <t>[7195.8, 7512.6, 7762.2, 7688.4, 7549.2]</t>
  </si>
  <si>
    <t>-6362</t>
  </si>
  <si>
    <t>[-5372.0, -5264.0, -5234.0, -5233.0, -5174.0, -5140.0, -5111.0, -5110.0, -5104.0, -5103.0, -5039.0, -5022.0, -5003.0, -4975.0, -4952.0, -4909.0, -4908.0, -4891.0, -4781.0, -4748.0, -4697.0, -4690.0, -4681.0, -4669.0, -4653.0, -4509.0, -4465.0, -4443.0, -4363.0, -4269.0, -5654.0, -5610.0, -5609.0, -5596.0, -5576.0, -5571.0, -5543.0, -5529.0, -5498.0, -5457.0, -5422.0, -5365.0, -5320.0, -5306.0, -5293.0, -5274.0, -5260.0, -5238.0, -5221.0, -5134.0, -5122.0, -5099.0, -5060.0, -5051.0, -5033.0, -4995.0, -4925.0, -4820.0, -4762.0, -4558.0, -5695.0, -5636.0, -5613.0, -5594.0, -5527.0, -5522.0, -5521.0, -5477.0, -5428.0, -5395.0, -5341.0, -5322.0, -5319.0, -5310.0, -5179.0, -5171.0, -5164.0, -5148.0, -5141.0, -5103.0, -5085.0, -5075.0, -5060.0, -5035.0, -5028.0, -5007.0, -4986.0, -4980.0, -4923.0, -4645.0, -5883.0, -5765.0, -5726.0, -5696.0, -5673.0, -5647.0, -5566.0, -5480.0, -5479.0, -5472.0, -5463.0, -5422.0, -5411.0, -5406.0, -5405.0, -5391.0, -5358.0, -5350.0, -5346.0, -5317.0, -5267.0, -5148.0, -5148.0, -5130.0, -5120.0, -5112.0, -5108.0, -5082.0, -5037.0, -4919.0, -6045.0, -5699.0, -5677.0, -5663.0, -5659.0, -5643.0, -5633.0, -5601.0, -5596.0, -5589.0, -5577.0, -5564.0, -5563.0, -5559.0, -5518.0, -5466.0, -5466.0, -5456.0, -5447.0, -5427.0, -5418.0, -5335.0, -5324.0, -5315.0, -5288.0, -5260.0, -5213.0, -5143.0, -5133.0, -5058.0]</t>
  </si>
  <si>
    <t>[23574.97, 23398.37, 23175.17, 23491.97, 23421.97]</t>
  </si>
  <si>
    <t>[7805.4, 7634.4, 7417.2, 7729.2, 7657.2]</t>
  </si>
  <si>
    <t>[-5594.0, -5518.0, -5472.0, -5356.0, -5335.0, -5281.0, -5245.0, -5235.0, -5211.0, -5184.0, -5171.0, -5139.0, -5128.0, -5107.0, -5096.0, -5089.0, -5071.0, -5061.0, -5047.0, -5038.0, -4989.0, -4986.0, -4970.0, -4908.0, -4896.0, -4860.0, -4759.0, -4694.0, -4520.0, -4499.0, -5580.0, -5548.0, -5395.0, -5346.0, -5305.0, -5301.0, -5286.0, -5246.0, -5237.0, -5232.0, -5204.0, -5203.0, -5171.0, -5162.0, -5156.0, -5140.0, -5130.0, -5125.0, -5110.0, -5097.0, -4993.0, -4985.0, -4965.0, -4942.0, -4910.0, -4877.0, -4874.0, -4842.0, -4795.0, -4731.0, -5438.0, -5183.0, -5091.0, -5058.0, -5036.0, -5027.0, -4996.0, -4992.0, -4946.0, -4929.0, -4885.0, -4865.0, -4854.0, -4831.0, -4770.0, -4760.0, -4713.0, -4711.0, -4640.0, -4555.0, -4510.0, -4480.0, -4470.0, -4470.0, -4398.0, -4349.0, -4306.0, -4275.0, -4100.0, -3852.0, -5573.0, -5562.0, -5543.0, -5489.0, -5474.0, -5362.0, -5310.0, -5289.0, -5281.0, -5186.0, -5159.0, -5155.0, -5144.0, -5114.0, -5062.0, -5039.0, -4972.0, -4970.0, -4952.0, -4945.0, -4916.0, -4905.0, -4897.0, -4834.0, -4761.0, -4738.0, -4672.0, -4657.0, -4536.0, -4280.0, -5385.0, -5348.0, -5253.0, -5240.0, -5154.0, -5113.0, -5044.0, -5032.0, -5029.0, -5021.0, -5001.0, -4992.0, -4982.0, -4955.0, -4935.0, -4903.0, -4888.0, -4865.0, -4853.0, -4827.0, -4816.0, -4800.0, -4746.0, -4701.0, -4673.0, -4672.0, -4669.0, -4470.0, -4414.0, -4389.0]</t>
  </si>
  <si>
    <t>[23203.17, 23329.17, 23212.77, 22609.37, 23560.97]</t>
  </si>
  <si>
    <t>[7438.8, 7563.6, 7452.0, 6849.0, 7804.2]</t>
  </si>
  <si>
    <t>nv</t>
  </si>
  <si>
    <t>gv</t>
  </si>
  <si>
    <t>10 gv</t>
  </si>
  <si>
    <t>60</t>
  </si>
  <si>
    <t>20 Anneals</t>
  </si>
  <si>
    <t>30 Anneals</t>
  </si>
  <si>
    <t xml:space="preserve">100 </t>
  </si>
  <si>
    <t xml:space="preserve">146 </t>
  </si>
  <si>
    <t>Tabu-Search</t>
  </si>
  <si>
    <t>Simulated Annealing</t>
  </si>
  <si>
    <t>146</t>
  </si>
  <si>
    <t>Differenz</t>
  </si>
  <si>
    <t>Normalverteilung</t>
  </si>
  <si>
    <t>Gleichverteilung</t>
  </si>
  <si>
    <t>Verhältnis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</si>
</sst>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onsolas"/>
      <family val="3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49" fontId="0" fillId="0" borderId="0" xfId="0" applyNumberFormat="1"/>
    <xf numFmtId="0" fontId="18" fillId="0" borderId="0" xfId="0" applyFont="1"/>
    <xf numFmtId="49" fontId="18" fillId="0" borderId="0" xfId="0" applyNumberFormat="1" applyFont="1"/>
    <xf numFmtId="0" fontId="16" fillId="0" borderId="0" xfId="0" applyFont="1"/>
    <xf numFmtId="2" fontId="16" fillId="0" borderId="0" xfId="0" applyNumberFormat="1" applyFont="1"/>
    <xf numFmtId="49" fontId="16" fillId="0" borderId="0" xfId="0" applyNumberFormat="1" applyFont="1"/>
    <xf numFmtId="49" fontId="19" fillId="0" borderId="0" xfId="0" applyNumberFormat="1" applyFont="1"/>
    <xf numFmtId="0" fontId="19" fillId="0" borderId="0" xfId="0" applyFont="1"/>
    <xf numFmtId="49" fontId="18" fillId="0" borderId="0" xfId="0" applyNumberFormat="1" applyFont="1" applyAlignment="1">
      <alignment horizontal="right"/>
    </xf>
    <xf numFmtId="2" fontId="18" fillId="0" borderId="0" xfId="0" applyNumberFormat="1" applyFont="1"/>
    <xf numFmtId="2" fontId="0" fillId="0" borderId="0" xfId="0" applyNumberFormat="1"/>
    <xf numFmtId="0" fontId="0" fillId="33" borderId="0" xfId="0" applyFill="1"/>
    <xf numFmtId="49" fontId="0" fillId="33" borderId="0" xfId="0" applyNumberFormat="1" applyFill="1"/>
    <xf numFmtId="2" fontId="0" fillId="33" borderId="0" xfId="0" applyNumberFormat="1" applyFill="1"/>
    <xf numFmtId="0" fontId="0" fillId="33" borderId="0" xfId="0" applyFill="1" applyAlignment="1">
      <alignment horizontal="left"/>
    </xf>
    <xf numFmtId="49" fontId="20" fillId="33" borderId="0" xfId="0" applyNumberFormat="1" applyFont="1" applyFill="1" applyAlignment="1">
      <alignment horizontal="right" vertical="center"/>
    </xf>
    <xf numFmtId="2" fontId="21" fillId="0" borderId="0" xfId="0" applyNumberFormat="1" applyFont="1"/>
    <xf numFmtId="2" fontId="21" fillId="33" borderId="0" xfId="0" applyNumberFormat="1" applyFont="1" applyFill="1"/>
    <xf numFmtId="0" fontId="0" fillId="33" borderId="10" xfId="0" applyFill="1" applyBorder="1"/>
    <xf numFmtId="49" fontId="0" fillId="33" borderId="10" xfId="0" applyNumberFormat="1" applyFill="1" applyBorder="1"/>
    <xf numFmtId="0" fontId="0" fillId="33" borderId="0" xfId="0" applyFill="1" applyAlignment="1">
      <alignment horizontal="right"/>
    </xf>
    <xf numFmtId="49" fontId="0" fillId="33" borderId="0" xfId="0" applyNumberFormat="1" applyFill="1" applyAlignment="1">
      <alignment horizontal="right"/>
    </xf>
    <xf numFmtId="0" fontId="0" fillId="0" borderId="0" xfId="0" applyAlignment="1">
      <alignment horizontal="left"/>
    </xf>
    <xf numFmtId="49" fontId="19" fillId="0" borderId="0" xfId="0" applyNumberFormat="1" applyFont="1" applyAlignment="1">
      <alignment horizontal="right"/>
    </xf>
    <xf numFmtId="2" fontId="19" fillId="0" borderId="0" xfId="0" applyNumberFormat="1" applyFont="1"/>
    <xf numFmtId="2" fontId="16" fillId="33" borderId="0" xfId="0" applyNumberFormat="1" applyFont="1" applyFill="1"/>
    <xf numFmtId="49" fontId="18" fillId="34" borderId="0" xfId="0" applyNumberFormat="1" applyFont="1" applyFill="1"/>
    <xf numFmtId="0" fontId="0" fillId="34" borderId="0" xfId="0" applyFill="1"/>
    <xf numFmtId="49" fontId="0" fillId="34" borderId="0" xfId="0" applyNumberFormat="1" applyFill="1"/>
    <xf numFmtId="49" fontId="19" fillId="34" borderId="0" xfId="0" applyNumberFormat="1" applyFont="1" applyFill="1"/>
    <xf numFmtId="2" fontId="0" fillId="34" borderId="0" xfId="0" applyNumberFormat="1" applyFill="1"/>
    <xf numFmtId="0" fontId="0" fillId="34" borderId="0" xfId="0" applyFill="1" applyAlignment="1">
      <alignment horizontal="right"/>
    </xf>
    <xf numFmtId="0" fontId="18" fillId="34" borderId="0" xfId="0" applyFont="1" applyFill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2" fontId="0" fillId="34" borderId="0" xfId="0" applyNumberFormat="1" applyFill="1" applyAlignment="1">
      <alignment horizontal="righ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Anzahl Anneals</a:t>
            </a:r>
            <a:r>
              <a:rPr lang="de-DE" sz="1600" baseline="0"/>
              <a:t> bei verschiedener </a:t>
            </a:r>
            <a:r>
              <a:rPr lang="de-DE" sz="1600"/>
              <a:t>Matritzengröße und die</a:t>
            </a:r>
            <a:r>
              <a:rPr lang="de-DE" sz="1600" baseline="0"/>
              <a:t> </a:t>
            </a:r>
            <a:r>
              <a:rPr lang="de-DE" sz="1600" b="1" baseline="0"/>
              <a:t>Fehlerquote </a:t>
            </a:r>
            <a:endParaRPr lang="de-DE" sz="1600" b="1"/>
          </a:p>
        </c:rich>
      </c:tx>
      <c:layout>
        <c:manualLayout>
          <c:xMode val="edge"/>
          <c:yMode val="edge"/>
          <c:x val="0.19413924946258948"/>
          <c:y val="2.7777714882180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all_params100_Auswertung!$AH$6</c:f>
              <c:strCache>
                <c:ptCount val="1"/>
                <c:pt idx="0">
                  <c:v>20 Anneals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all_params100_Auswertung!$AI$6:$AK$6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all_params100_Auswertung!$AI$5:$AK$5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F66-4FA6-BB77-5F571DD1F69E}"/>
            </c:ext>
          </c:extLst>
        </c:ser>
        <c:ser>
          <c:idx val="1"/>
          <c:order val="1"/>
          <c:tx>
            <c:strRef>
              <c:f>all_params100_Auswertung!$AH$7</c:f>
              <c:strCache>
                <c:ptCount val="1"/>
                <c:pt idx="0">
                  <c:v>30 Anneals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all_params100_Auswertung!$AI$7:$AK$7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all_params100_Auswertung!$AI$5:$AK$5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F66-4FA6-BB77-5F571DD1F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753480"/>
        <c:axId val="538753152"/>
      </c:barChart>
      <c:catAx>
        <c:axId val="53875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753152"/>
        <c:crosses val="autoZero"/>
        <c:auto val="1"/>
        <c:lblAlgn val="ctr"/>
        <c:lblOffset val="100"/>
        <c:noMultiLvlLbl val="0"/>
      </c:catAx>
      <c:valAx>
        <c:axId val="5387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75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Normiertes</a:t>
            </a:r>
            <a:r>
              <a:rPr lang="de-DE" baseline="0"/>
              <a:t> Performanzverhältnis der Gleich- zu Normalverteilung</a:t>
            </a:r>
            <a:r>
              <a:rPr lang="de-DE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all_params100_Auswertung!$AB$62</c:f>
              <c:strCache>
                <c:ptCount val="1"/>
                <c:pt idx="0">
                  <c:v>Normalverteilung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all_params100_Auswertung!$AA$63:$AA$65</c:f>
              <c:strCache>
                <c:ptCount val="3"/>
                <c:pt idx="0">
                  <c:v>60</c:v>
                </c:pt>
                <c:pt idx="1">
                  <c:v>100</c:v>
                </c:pt>
                <c:pt idx="2">
                  <c:v>146</c:v>
                </c:pt>
              </c:strCache>
            </c:strRef>
          </c:cat>
          <c:val>
            <c:numRef>
              <c:f>all_params100_Auswertung!$AB$63:$AB$65</c:f>
              <c:numCache>
                <c:formatCode>0.00</c:formatCode>
                <c:ptCount val="3"/>
                <c:pt idx="0">
                  <c:v>0.41000000000000003</c:v>
                </c:pt>
                <c:pt idx="1">
                  <c:v>1.2335</c:v>
                </c:pt>
                <c:pt idx="2">
                  <c:v>5.6013698630136979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7-4F7A-B6B3-5100888C06D4}"/>
            </c:ext>
          </c:extLst>
        </c:ser>
        <c:ser>
          <c:idx val="1"/>
          <c:order val="1"/>
          <c:tx>
            <c:strRef>
              <c:f>all_params100_Auswertung!$AC$62</c:f>
              <c:strCache>
                <c:ptCount val="1"/>
                <c:pt idx="0">
                  <c:v>Gleichverteilung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all_params100_Auswertung!$AA$63:$AA$65</c:f>
              <c:strCache>
                <c:ptCount val="3"/>
                <c:pt idx="0">
                  <c:v>60</c:v>
                </c:pt>
                <c:pt idx="1">
                  <c:v>100</c:v>
                </c:pt>
                <c:pt idx="2">
                  <c:v>146</c:v>
                </c:pt>
              </c:strCache>
            </c:strRef>
          </c:cat>
          <c:val>
            <c:numRef>
              <c:f>all_params100_Auswertung!$AC$63:$AC$65</c:f>
              <c:numCache>
                <c:formatCode>0.00</c:formatCode>
                <c:ptCount val="3"/>
                <c:pt idx="0">
                  <c:v>0.13824166666668367</c:v>
                </c:pt>
                <c:pt idx="1">
                  <c:v>0.60123699999999003</c:v>
                </c:pt>
                <c:pt idx="2">
                  <c:v>2.7095890410958905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7-4F7A-B6B3-5100888C06D4}"/>
            </c:ext>
          </c:extLst>
        </c:ser>
        <c:ser>
          <c:idx val="2"/>
          <c:order val="2"/>
          <c:tx>
            <c:strRef>
              <c:f>all_params100_Auswertung!$AD$62</c:f>
              <c:strCache>
                <c:ptCount val="1"/>
                <c:pt idx="0">
                  <c:v>Verhältnis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all_params100_Auswertung!$AA$63:$AA$65</c:f>
              <c:strCache>
                <c:ptCount val="3"/>
                <c:pt idx="0">
                  <c:v>60</c:v>
                </c:pt>
                <c:pt idx="1">
                  <c:v>100</c:v>
                </c:pt>
                <c:pt idx="2">
                  <c:v>146</c:v>
                </c:pt>
              </c:strCache>
            </c:strRef>
          </c:cat>
          <c:val>
            <c:numRef>
              <c:f>all_params100_Auswertung!$AD$63:$AD$65</c:f>
              <c:numCache>
                <c:formatCode>0.00</c:formatCode>
                <c:ptCount val="3"/>
                <c:pt idx="0">
                  <c:v>0.33717479674800893</c:v>
                </c:pt>
                <c:pt idx="1">
                  <c:v>0.48742359140655855</c:v>
                </c:pt>
                <c:pt idx="2">
                  <c:v>0.48373685497676699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1-458F-A85D-DB1D10C77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932264"/>
        <c:axId val="436930624"/>
      </c:barChart>
      <c:catAx>
        <c:axId val="43693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930624"/>
        <c:crosses val="autoZero"/>
        <c:auto val="1"/>
        <c:lblAlgn val="ctr"/>
        <c:lblOffset val="100"/>
        <c:noMultiLvlLbl val="0"/>
      </c:catAx>
      <c:valAx>
        <c:axId val="4369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93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/>
              <a:t>Zeitliches Verhältnis</a:t>
            </a:r>
            <a:r>
              <a:rPr lang="de-DE" sz="1200" baseline="0"/>
              <a:t> der Metaheuristiken zum Quantensolver [%] </a:t>
            </a:r>
            <a:endParaRPr lang="de-DE" sz="1200"/>
          </a:p>
        </c:rich>
      </c:tx>
      <c:layout>
        <c:manualLayout>
          <c:xMode val="edge"/>
          <c:yMode val="edge"/>
          <c:x val="0.206750000000000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time!$D$62</c:f>
              <c:strCache>
                <c:ptCount val="1"/>
                <c:pt idx="0">
                  <c:v>Tabu-Search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time!$C$63:$C$65</c:f>
              <c:numCache>
                <c:formatCode>General</c:formatCode>
                <c:ptCount val="3"/>
                <c:pt idx="0">
                  <c:v>60</c:v>
                </c:pt>
                <c:pt idx="1">
                  <c:v>100</c:v>
                </c:pt>
                <c:pt idx="2">
                  <c:v>146</c:v>
                </c:pt>
              </c:numCache>
            </c:numRef>
          </c:cat>
          <c:val>
            <c:numRef>
              <c:f>time!$D$63:$D$65</c:f>
              <c:numCache>
                <c:formatCode>General</c:formatCode>
                <c:ptCount val="3"/>
                <c:pt idx="0">
                  <c:v>0.26872212581264387</c:v>
                </c:pt>
                <c:pt idx="1">
                  <c:v>0.22808888989721107</c:v>
                </c:pt>
                <c:pt idx="2" formatCode="@">
                  <c:v>0.1946778721096436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4-41B4-997A-426CF0FDEDB6}"/>
            </c:ext>
          </c:extLst>
        </c:ser>
        <c:ser>
          <c:idx val="1"/>
          <c:order val="1"/>
          <c:tx>
            <c:strRef>
              <c:f>time!$E$62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time!$C$63:$C$65</c:f>
              <c:numCache>
                <c:formatCode>General</c:formatCode>
                <c:ptCount val="3"/>
                <c:pt idx="0">
                  <c:v>60</c:v>
                </c:pt>
                <c:pt idx="1">
                  <c:v>100</c:v>
                </c:pt>
                <c:pt idx="2">
                  <c:v>146</c:v>
                </c:pt>
              </c:numCache>
            </c:numRef>
          </c:cat>
          <c:val>
            <c:numRef>
              <c:f>time!$E$63:$E$65</c:f>
              <c:numCache>
                <c:formatCode>General</c:formatCode>
                <c:ptCount val="3"/>
                <c:pt idx="0">
                  <c:v>1.6675747218289506E-2</c:v>
                </c:pt>
                <c:pt idx="1">
                  <c:v>3.1682706062349901E-2</c:v>
                </c:pt>
                <c:pt idx="2" formatCode="@">
                  <c:v>5.0917574115209946E-2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4-41B4-997A-426CF0FDE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129488"/>
        <c:axId val="670152448"/>
      </c:barChart>
      <c:catAx>
        <c:axId val="67012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0152448"/>
        <c:crosses val="autoZero"/>
        <c:auto val="1"/>
        <c:lblAlgn val="ctr"/>
        <c:lblOffset val="100"/>
        <c:noMultiLvlLbl val="0"/>
      </c:catAx>
      <c:valAx>
        <c:axId val="6701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01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70757</xdr:colOff>
      <xdr:row>10</xdr:row>
      <xdr:rowOff>171449</xdr:rowOff>
    </xdr:from>
    <xdr:to>
      <xdr:col>41</xdr:col>
      <xdr:colOff>732064</xdr:colOff>
      <xdr:row>37</xdr:row>
      <xdr:rowOff>95250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D6F90F9-CBDF-00CB-0551-FE2FC7AD3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398930</xdr:colOff>
      <xdr:row>56</xdr:row>
      <xdr:rowOff>143435</xdr:rowOff>
    </xdr:from>
    <xdr:to>
      <xdr:col>25</xdr:col>
      <xdr:colOff>560294</xdr:colOff>
      <xdr:row>72</xdr:row>
      <xdr:rowOff>17929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A61E51F-0D9E-0E06-1F03-6C3316C89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61</xdr:row>
      <xdr:rowOff>179070</xdr:rowOff>
    </xdr:from>
    <xdr:to>
      <xdr:col>13</xdr:col>
      <xdr:colOff>655320</xdr:colOff>
      <xdr:row>76</xdr:row>
      <xdr:rowOff>179070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48D8D14-5F5F-631E-B67D-4238B2C34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E88789-48A5-41B8-9BAC-29232B1B753D}" name="Tabelle2" displayName="Tabelle2" ref="A1:S56" totalsRowShown="0" headerRowDxfId="27" dataDxfId="26">
  <autoFilter ref="A1:S56" xr:uid="{6AE88789-48A5-41B8-9BAC-29232B1B753D}">
    <filterColumn colId="5">
      <filters>
        <filter val="146"/>
      </filters>
    </filterColumn>
  </autoFilter>
  <tableColumns count="19">
    <tableColumn id="1" xr3:uid="{7F9F12DE-F8BE-4758-B438-DDD3AFD61EBE}" name="Gruppe" dataDxfId="25"/>
    <tableColumn id="2" xr3:uid="{CD7AB24A-C9F7-463F-8CD7-327FD84FD7B6}" name="INT/FLOAT" dataDxfId="24"/>
    <tableColumn id="3" xr3:uid="{4AAA2B2E-9608-438B-AD49-ED2B2D00D63A}" name="Distribution" dataDxfId="23"/>
    <tableColumn id="4" xr3:uid="{71289674-A200-4B6E-BAB5-2351E80B0E96}" name="Sparsity" dataDxfId="22"/>
    <tableColumn id="5" xr3:uid="{9D441C76-D033-4018-9753-63D85AE0ACDF}" name="10/1000/1000000" dataDxfId="21"/>
    <tableColumn id="6" xr3:uid="{6EB95213-A1D1-45D3-9CD4-358551E1164D}" name="size" dataDxfId="20"/>
    <tableColumn id="7" xr3:uid="{FDDC5FA4-F3BD-4306-8297-4B12054BF8FF}" name="solOpt" dataDxfId="19"/>
    <tableColumn id="8" xr3:uid="{66C675E5-3B80-4BE9-A661-D4555E52274B}" name="optQ" dataDxfId="18"/>
    <tableColumn id="9" xr3:uid="{6C028FFD-E085-40F2-AEA7-6C2D3D1EDC9B}" name="OptsingleQ" dataDxfId="17"/>
    <tableColumn id="10" xr3:uid="{DB5F5538-AF1D-446A-AAAA-6068E3264D4B}" name="optT" dataDxfId="16"/>
    <tableColumn id="11" xr3:uid="{D05F632A-0D23-4C79-A30F-8859286FB726}" name="VarianceMat (betrag)" dataDxfId="15"/>
    <tableColumn id="12" xr3:uid="{4BEEF9DE-35F1-4F44-B21A-DE84DAC23A05}" name="timeT" dataDxfId="14"/>
    <tableColumn id="13" xr3:uid="{2A09329C-F8FE-44A1-88D5-BD76BBCD3AA6}" name="TimeQ" dataDxfId="13"/>
    <tableColumn id="14" xr3:uid="{094403AF-595E-4068-AC50-7147C5A7ACEC}" name="TimeSingleQ" dataDxfId="12"/>
    <tableColumn id="15" xr3:uid="{CFA4103A-6317-4ACF-821B-B88E84633104}" name="TimeOpt" dataDxfId="11"/>
    <tableColumn id="16" xr3:uid="{97D60D1F-4D2F-4D37-B848-4747A4ADD480}" name="VarianceResQ" dataDxfId="10"/>
    <tableColumn id="17" xr3:uid="{498E3397-BECD-48BA-898C-C7B15B8DA185}" name="QuboName" dataDxfId="9"/>
    <tableColumn id="18" xr3:uid="{E64FDA9D-68DF-43C8-A742-CAB3C83C8A38}" name="TimingData (sampling)" dataDxfId="8"/>
    <tableColumn id="19" xr3:uid="{851E04F7-D86A-4636-8073-EC6E40FA4793}" name="Ø Sampling Time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59F2D4-64F3-46B8-8FF4-C1AB4F63A639}" name="Tabelle1" displayName="Tabelle1" ref="A1:E56" totalsRowShown="0" headerRowDxfId="6" dataDxfId="5">
  <autoFilter ref="A1:E56" xr:uid="{D759F2D4-64F3-46B8-8FF4-C1AB4F63A639}"/>
  <sortState xmlns:xlrd2="http://schemas.microsoft.com/office/spreadsheetml/2017/richdata2" ref="A2:E56">
    <sortCondition ref="A1:A56"/>
  </sortState>
  <tableColumns count="5">
    <tableColumn id="1" xr3:uid="{852D30F8-E12E-4F01-8861-BF73D8929268}" name="size" dataDxfId="4"/>
    <tableColumn id="2" xr3:uid="{178CF826-853E-4CBC-B2BE-02C1622C628E}" name="timeT" dataDxfId="3"/>
    <tableColumn id="3" xr3:uid="{AF259C3A-B5F7-46F6-B5EE-4679A48E3BE4}" name="TimeOpt" dataDxfId="2"/>
    <tableColumn id="4" xr3:uid="{F70BB303-A8C9-4BBC-AF88-654850E77C3E}" name="Ø Sampling Time" dataDxfId="1"/>
    <tableColumn id="5" xr3:uid="{7C5FBD6E-9C1D-407D-B492-7CE1E3E3D89A}" name="TimingData (sampling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65"/>
  <sheetViews>
    <sheetView tabSelected="1" zoomScale="85" zoomScaleNormal="85" workbookViewId="0">
      <selection activeCell="B69" sqref="B69"/>
    </sheetView>
  </sheetViews>
  <sheetFormatPr baseColWidth="10" defaultRowHeight="14.4" x14ac:dyDescent="0.3"/>
  <cols>
    <col min="1" max="1" width="15.6640625" customWidth="1"/>
    <col min="2" max="2" width="12.44140625" customWidth="1"/>
    <col min="3" max="3" width="13.5546875" customWidth="1"/>
    <col min="4" max="4" width="11.5546875" customWidth="1"/>
    <col min="5" max="5" width="18.33203125" customWidth="1"/>
    <col min="6" max="6" width="11.5546875" customWidth="1"/>
    <col min="7" max="8" width="11.5546875" style="1" customWidth="1"/>
    <col min="9" max="9" width="12.77734375" style="1" hidden="1" customWidth="1"/>
    <col min="10" max="10" width="11.5546875" style="1" hidden="1" customWidth="1"/>
    <col min="11" max="11" width="22" style="1" hidden="1" customWidth="1"/>
    <col min="12" max="12" width="11.5546875" style="1" hidden="1" customWidth="1"/>
    <col min="13" max="13" width="20.88671875" style="1" hidden="1" customWidth="1"/>
    <col min="14" max="14" width="43.6640625" style="1" hidden="1" customWidth="1"/>
    <col min="15" max="15" width="11.5546875" style="1" hidden="1" customWidth="1"/>
    <col min="16" max="16" width="19.33203125" style="1" hidden="1" customWidth="1"/>
    <col min="17" max="17" width="13.109375" style="1" hidden="1" customWidth="1"/>
    <col min="18" max="20" width="43.109375" style="1" hidden="1" customWidth="1"/>
    <col min="21" max="22" width="21.21875" style="1" hidden="1" customWidth="1"/>
    <col min="23" max="24" width="0" style="1" hidden="1" customWidth="1"/>
    <col min="25" max="27" width="11.5546875" style="1"/>
    <col min="28" max="28" width="16.6640625" style="1" customWidth="1"/>
    <col min="29" max="99" width="11.5546875" style="1"/>
  </cols>
  <sheetData>
    <row r="1" spans="1:99" s="8" customFormat="1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20</v>
      </c>
      <c r="G1" s="9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22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30</v>
      </c>
      <c r="S1" s="3" t="s">
        <v>31</v>
      </c>
      <c r="T1" s="3" t="s">
        <v>32</v>
      </c>
      <c r="U1" s="3" t="s">
        <v>26</v>
      </c>
      <c r="V1" s="3" t="s">
        <v>27</v>
      </c>
      <c r="W1" s="4" t="s">
        <v>23</v>
      </c>
      <c r="X1" s="4"/>
      <c r="Y1" s="4" t="s">
        <v>242</v>
      </c>
      <c r="Z1" s="5"/>
      <c r="AA1" s="5"/>
      <c r="AB1" s="6"/>
      <c r="AC1" s="4"/>
      <c r="AD1" s="3"/>
      <c r="AE1" s="2"/>
      <c r="AF1" s="3"/>
      <c r="AG1" s="7"/>
      <c r="AH1" s="7"/>
      <c r="AI1" s="7"/>
      <c r="AJ1" s="7"/>
      <c r="AK1" s="7"/>
      <c r="AL1" s="7"/>
    </row>
    <row r="2" spans="1:99" hidden="1" x14ac:dyDescent="0.3">
      <c r="A2">
        <v>1</v>
      </c>
      <c r="B2" t="s">
        <v>18</v>
      </c>
      <c r="C2" t="s">
        <v>16</v>
      </c>
      <c r="D2">
        <v>0</v>
      </c>
      <c r="E2">
        <v>10</v>
      </c>
      <c r="F2" s="1" t="s">
        <v>0</v>
      </c>
      <c r="G2" s="11">
        <v>-2932.3389999999999</v>
      </c>
      <c r="H2" s="11">
        <v>-2819.498</v>
      </c>
      <c r="I2" s="1" t="s">
        <v>54</v>
      </c>
      <c r="J2" s="1">
        <v>-2932.3389999999999</v>
      </c>
      <c r="K2" s="1">
        <v>586.14</v>
      </c>
      <c r="L2" s="1">
        <v>963</v>
      </c>
      <c r="M2" s="1">
        <v>96889.049999999901</v>
      </c>
      <c r="N2" s="1" t="s">
        <v>55</v>
      </c>
      <c r="O2" s="1">
        <v>86</v>
      </c>
      <c r="P2" s="1">
        <v>19935.151300000001</v>
      </c>
      <c r="Q2" s="1">
        <v>4.8352839999999997</v>
      </c>
      <c r="R2" s="1" t="s">
        <v>56</v>
      </c>
      <c r="S2" s="1">
        <v>3451.7599999999902</v>
      </c>
      <c r="T2" s="11">
        <f>AVERAGE(S2:S6)</f>
        <v>3526.5439999999921</v>
      </c>
      <c r="U2" s="11">
        <f t="shared" ref="U2:U32" si="0">G2-H2</f>
        <v>-112.84099999999989</v>
      </c>
      <c r="V2" s="11">
        <f>AVERAGE(U2:U6)</f>
        <v>-126.55759999999592</v>
      </c>
      <c r="W2" s="11">
        <f t="shared" ref="W2:W33" si="1">U2/H2</f>
        <v>4.0021663430866022E-2</v>
      </c>
      <c r="X2" s="11">
        <f>AVERAGE(W2:W6)</f>
        <v>4.0576674464065522E-2</v>
      </c>
      <c r="Y2" s="11">
        <f>Tabelle2[[#This Row],[solOpt]]-Tabelle2[[#This Row],[optQ]]</f>
        <v>-112.84099999999989</v>
      </c>
      <c r="Z2" s="11"/>
    </row>
    <row r="3" spans="1:99" hidden="1" x14ac:dyDescent="0.3">
      <c r="A3">
        <v>1</v>
      </c>
      <c r="B3" t="s">
        <v>18</v>
      </c>
      <c r="C3" t="s">
        <v>16</v>
      </c>
      <c r="D3">
        <v>0</v>
      </c>
      <c r="E3">
        <v>10</v>
      </c>
      <c r="F3" s="1">
        <v>100</v>
      </c>
      <c r="G3" s="11">
        <v>-3453.17199999999</v>
      </c>
      <c r="H3" s="11">
        <v>-3306.5799999999899</v>
      </c>
      <c r="I3" s="1" t="s">
        <v>57</v>
      </c>
      <c r="J3" s="1">
        <v>-3453.17199999999</v>
      </c>
      <c r="K3" s="1">
        <v>-369.48500000000001</v>
      </c>
      <c r="L3" s="1">
        <v>846</v>
      </c>
      <c r="M3" s="1">
        <v>97921.849999999904</v>
      </c>
      <c r="N3" s="1" t="s">
        <v>58</v>
      </c>
      <c r="O3" s="1">
        <v>92</v>
      </c>
      <c r="P3" s="1">
        <v>21885.434799999999</v>
      </c>
      <c r="Q3" s="1">
        <v>4.3083438999999997</v>
      </c>
      <c r="R3" s="1" t="s">
        <v>59</v>
      </c>
      <c r="S3" s="1">
        <v>3659.3599999999901</v>
      </c>
      <c r="U3" s="11">
        <f t="shared" si="0"/>
        <v>-146.5920000000001</v>
      </c>
      <c r="V3" s="11"/>
      <c r="W3" s="11">
        <f t="shared" si="1"/>
        <v>4.4333420029154157E-2</v>
      </c>
      <c r="X3" s="11"/>
      <c r="Y3" s="11">
        <f>Tabelle2[[#This Row],[solOpt]]-Tabelle2[[#This Row],[optQ]]</f>
        <v>-146.5920000000001</v>
      </c>
      <c r="Z3" s="11"/>
    </row>
    <row r="4" spans="1:99" hidden="1" x14ac:dyDescent="0.3">
      <c r="A4">
        <v>1</v>
      </c>
      <c r="B4" t="s">
        <v>18</v>
      </c>
      <c r="C4" t="s">
        <v>16</v>
      </c>
      <c r="D4">
        <v>0</v>
      </c>
      <c r="E4">
        <v>10</v>
      </c>
      <c r="F4" s="1">
        <v>100</v>
      </c>
      <c r="G4" s="11">
        <v>-3393.8519999999899</v>
      </c>
      <c r="H4" s="11">
        <v>-3236.8339999999998</v>
      </c>
      <c r="I4" s="1" t="s">
        <v>60</v>
      </c>
      <c r="J4" s="1">
        <v>-3393.8519999999999</v>
      </c>
      <c r="K4" s="1">
        <v>-3.9209999999999998</v>
      </c>
      <c r="L4" s="1">
        <v>841</v>
      </c>
      <c r="M4" s="1">
        <v>97083.45</v>
      </c>
      <c r="N4" s="1" t="s">
        <v>61</v>
      </c>
      <c r="O4" s="1">
        <v>86</v>
      </c>
      <c r="P4" s="1">
        <v>21467.987099999998</v>
      </c>
      <c r="Q4" s="1">
        <v>787.85316390000003</v>
      </c>
      <c r="R4" s="1" t="s">
        <v>62</v>
      </c>
      <c r="S4" s="1">
        <v>3489.2799999999902</v>
      </c>
      <c r="U4" s="11">
        <f t="shared" si="0"/>
        <v>-157.01799999999002</v>
      </c>
      <c r="V4" s="11"/>
      <c r="W4" s="11">
        <f t="shared" si="1"/>
        <v>4.8509747487819901E-2</v>
      </c>
      <c r="X4" s="11"/>
      <c r="Y4" s="11">
        <f>Tabelle2[[#This Row],[solOpt]]-Tabelle2[[#This Row],[optQ]]</f>
        <v>-157.01799999999002</v>
      </c>
      <c r="Z4" s="11"/>
      <c r="AH4" s="13"/>
      <c r="AI4" s="13"/>
      <c r="AJ4" s="13"/>
      <c r="AK4" s="13"/>
      <c r="AL4" s="13"/>
    </row>
    <row r="5" spans="1:99" hidden="1" x14ac:dyDescent="0.3">
      <c r="A5">
        <v>1</v>
      </c>
      <c r="B5" t="s">
        <v>18</v>
      </c>
      <c r="C5" t="s">
        <v>16</v>
      </c>
      <c r="D5">
        <v>0</v>
      </c>
      <c r="E5">
        <v>10</v>
      </c>
      <c r="F5" s="1">
        <v>100</v>
      </c>
      <c r="G5" s="11">
        <v>-3154.2469999999998</v>
      </c>
      <c r="H5" s="11">
        <v>-3001.5740000000001</v>
      </c>
      <c r="I5" s="1" t="s">
        <v>63</v>
      </c>
      <c r="J5" s="1">
        <v>-3154.2469999999998</v>
      </c>
      <c r="K5" s="1">
        <v>-279.41899999999998</v>
      </c>
      <c r="L5" s="1">
        <v>800</v>
      </c>
      <c r="M5" s="1">
        <v>98673.45</v>
      </c>
      <c r="N5" s="1" t="s">
        <v>64</v>
      </c>
      <c r="O5" s="1">
        <v>87</v>
      </c>
      <c r="P5" s="1">
        <v>21042.682100000002</v>
      </c>
      <c r="Q5" s="1">
        <v>1450.3177151</v>
      </c>
      <c r="R5" s="1" t="s">
        <v>65</v>
      </c>
      <c r="S5" s="1">
        <v>3808.96</v>
      </c>
      <c r="U5" s="11">
        <f t="shared" si="0"/>
        <v>-152.67299999999977</v>
      </c>
      <c r="V5" s="11"/>
      <c r="W5" s="11">
        <f t="shared" si="1"/>
        <v>5.0864313190346053E-2</v>
      </c>
      <c r="X5" s="11"/>
      <c r="Y5" s="11">
        <f>Tabelle2[[#This Row],[solOpt]]-Tabelle2[[#This Row],[optQ]]</f>
        <v>-152.67299999999977</v>
      </c>
      <c r="Z5" s="11"/>
      <c r="AH5" s="13"/>
      <c r="AI5" s="13" t="s">
        <v>234</v>
      </c>
      <c r="AJ5" s="13" t="s">
        <v>237</v>
      </c>
      <c r="AK5" s="13" t="s">
        <v>238</v>
      </c>
      <c r="AL5" s="13"/>
    </row>
    <row r="6" spans="1:99" hidden="1" x14ac:dyDescent="0.3">
      <c r="A6">
        <v>1</v>
      </c>
      <c r="B6" t="s">
        <v>18</v>
      </c>
      <c r="C6" t="s">
        <v>16</v>
      </c>
      <c r="D6">
        <v>0</v>
      </c>
      <c r="E6">
        <v>10</v>
      </c>
      <c r="F6" s="1">
        <v>100</v>
      </c>
      <c r="G6" s="11">
        <v>-3387.4209999999798</v>
      </c>
      <c r="H6" s="11">
        <v>-3323.7569999999901</v>
      </c>
      <c r="I6" s="1" t="s">
        <v>66</v>
      </c>
      <c r="J6" s="1">
        <v>-3387.4209999999898</v>
      </c>
      <c r="K6" s="1">
        <v>-120.63200000000001</v>
      </c>
      <c r="L6" s="1">
        <v>832</v>
      </c>
      <c r="M6" s="1">
        <v>95752.65</v>
      </c>
      <c r="N6" s="1" t="s">
        <v>67</v>
      </c>
      <c r="O6" s="1">
        <v>104</v>
      </c>
      <c r="P6" s="1">
        <v>15056.4475</v>
      </c>
      <c r="Q6" s="1">
        <v>2331.3126774000002</v>
      </c>
      <c r="R6" s="1" t="s">
        <v>68</v>
      </c>
      <c r="S6" s="1">
        <v>3223.3599999999901</v>
      </c>
      <c r="U6" s="11">
        <f t="shared" si="0"/>
        <v>-63.663999999989755</v>
      </c>
      <c r="V6" s="11"/>
      <c r="W6" s="11">
        <f t="shared" si="1"/>
        <v>1.9154228182141457E-2</v>
      </c>
      <c r="X6" s="11"/>
      <c r="Y6" s="11">
        <f>Tabelle2[[#This Row],[solOpt]]-Tabelle2[[#This Row],[optQ]]</f>
        <v>-63.663999999989755</v>
      </c>
      <c r="Z6" s="11"/>
      <c r="AA6" s="11"/>
      <c r="AB6" s="11"/>
      <c r="AH6" s="13" t="s">
        <v>235</v>
      </c>
      <c r="AI6" s="14">
        <v>1</v>
      </c>
      <c r="AJ6" s="14">
        <v>4</v>
      </c>
      <c r="AK6" s="14">
        <v>8</v>
      </c>
      <c r="AL6" s="13"/>
    </row>
    <row r="7" spans="1:99" hidden="1" x14ac:dyDescent="0.3">
      <c r="A7">
        <v>2</v>
      </c>
      <c r="B7" t="s">
        <v>18</v>
      </c>
      <c r="C7" t="s">
        <v>16</v>
      </c>
      <c r="D7">
        <v>0</v>
      </c>
      <c r="E7">
        <v>10</v>
      </c>
      <c r="F7" s="1">
        <v>60</v>
      </c>
      <c r="G7" s="11">
        <v>-1647.41199999999</v>
      </c>
      <c r="H7" s="11">
        <v>-1624.877</v>
      </c>
      <c r="I7" s="1" t="s">
        <v>69</v>
      </c>
      <c r="J7" s="1">
        <v>-1647.412</v>
      </c>
      <c r="K7" s="1">
        <v>49.524000000000001</v>
      </c>
      <c r="L7" s="1">
        <v>787</v>
      </c>
      <c r="M7" s="1">
        <v>94033.449999999895</v>
      </c>
      <c r="N7" s="1" t="s">
        <v>70</v>
      </c>
      <c r="O7" s="1">
        <v>36</v>
      </c>
      <c r="P7" s="1">
        <v>3408.8361</v>
      </c>
      <c r="Q7" s="1">
        <v>4.2770391999999999</v>
      </c>
      <c r="R7" s="1" t="s">
        <v>71</v>
      </c>
      <c r="S7" s="1">
        <v>2880.72</v>
      </c>
      <c r="T7" s="17">
        <f>AVERAGE(S7:S11)</f>
        <v>2906.8959999999979</v>
      </c>
      <c r="U7" s="11">
        <f t="shared" si="0"/>
        <v>-22.534999999990077</v>
      </c>
      <c r="V7" s="11">
        <f t="shared" ref="V7:V37" si="2">AVERAGE(U7:U11)</f>
        <v>-10.745999999998048</v>
      </c>
      <c r="W7" s="11">
        <f t="shared" si="1"/>
        <v>1.3868742064777874E-2</v>
      </c>
      <c r="X7" s="17">
        <f t="shared" ref="X7:X37" si="3">AVERAGE(W7:W11)</f>
        <v>6.9672289835142013E-3</v>
      </c>
      <c r="Y7" s="11">
        <f>Tabelle2[[#This Row],[solOpt]]-Tabelle2[[#This Row],[optQ]]</f>
        <v>-22.534999999990077</v>
      </c>
      <c r="Z7" s="11"/>
      <c r="AA7" s="11"/>
      <c r="AB7" s="11"/>
      <c r="AH7" s="13" t="s">
        <v>236</v>
      </c>
      <c r="AI7" s="14">
        <v>1</v>
      </c>
      <c r="AJ7" s="14">
        <v>3</v>
      </c>
      <c r="AK7" s="14">
        <v>6</v>
      </c>
      <c r="AL7" s="13"/>
    </row>
    <row r="8" spans="1:99" hidden="1" x14ac:dyDescent="0.3">
      <c r="A8">
        <v>2</v>
      </c>
      <c r="B8" t="s">
        <v>18</v>
      </c>
      <c r="C8" t="s">
        <v>16</v>
      </c>
      <c r="D8">
        <v>0</v>
      </c>
      <c r="E8">
        <v>10</v>
      </c>
      <c r="F8" s="1">
        <v>60</v>
      </c>
      <c r="G8" s="11">
        <v>-1428.7090000000001</v>
      </c>
      <c r="H8" s="11">
        <v>-1407.2149999999899</v>
      </c>
      <c r="I8" s="1" t="s">
        <v>72</v>
      </c>
      <c r="J8" s="1">
        <v>-1428.7089999999901</v>
      </c>
      <c r="K8" s="1">
        <v>795.31799999999998</v>
      </c>
      <c r="L8" s="1">
        <v>792</v>
      </c>
      <c r="M8" s="1">
        <v>95956.65</v>
      </c>
      <c r="N8" s="1" t="s">
        <v>73</v>
      </c>
      <c r="O8" s="1">
        <v>44</v>
      </c>
      <c r="P8" s="1">
        <v>4275.5451999999996</v>
      </c>
      <c r="Q8" s="1">
        <v>177.8940265</v>
      </c>
      <c r="R8" s="1" t="s">
        <v>74</v>
      </c>
      <c r="S8" s="1">
        <v>3266.16</v>
      </c>
      <c r="U8" s="11">
        <f t="shared" si="0"/>
        <v>-21.494000000010146</v>
      </c>
      <c r="V8" s="11"/>
      <c r="W8" s="11">
        <f t="shared" si="1"/>
        <v>1.52741407674096E-2</v>
      </c>
      <c r="X8" s="11"/>
      <c r="Y8" s="11">
        <f>Tabelle2[[#This Row],[solOpt]]-Tabelle2[[#This Row],[optQ]]</f>
        <v>-21.494000000010146</v>
      </c>
      <c r="Z8" s="11"/>
      <c r="AA8" s="11"/>
      <c r="AB8" s="11"/>
      <c r="AH8" s="13"/>
      <c r="AI8" s="13"/>
      <c r="AJ8" s="13"/>
      <c r="AK8" s="13"/>
      <c r="AL8" s="13"/>
    </row>
    <row r="9" spans="1:99" hidden="1" x14ac:dyDescent="0.3">
      <c r="A9">
        <v>2</v>
      </c>
      <c r="B9" t="s">
        <v>18</v>
      </c>
      <c r="C9" t="s">
        <v>16</v>
      </c>
      <c r="D9">
        <v>0</v>
      </c>
      <c r="E9">
        <v>10</v>
      </c>
      <c r="F9" s="1">
        <v>60</v>
      </c>
      <c r="G9" s="11">
        <v>-1359.279</v>
      </c>
      <c r="H9" s="11">
        <v>-1359.279</v>
      </c>
      <c r="I9" s="1" t="s">
        <v>75</v>
      </c>
      <c r="J9" s="1">
        <v>-1359.279</v>
      </c>
      <c r="K9" s="1">
        <v>366.14400000000001</v>
      </c>
      <c r="L9" s="1">
        <v>766</v>
      </c>
      <c r="M9" s="1">
        <v>75940.679999999993</v>
      </c>
      <c r="N9" s="1" t="s">
        <v>76</v>
      </c>
      <c r="O9" s="1">
        <v>37</v>
      </c>
      <c r="P9" s="1">
        <v>3040.4681</v>
      </c>
      <c r="Q9" s="1">
        <v>324.61463309999999</v>
      </c>
      <c r="R9" s="1" t="s">
        <v>77</v>
      </c>
      <c r="S9" s="1">
        <v>3060</v>
      </c>
      <c r="U9" s="11">
        <f t="shared" si="0"/>
        <v>0</v>
      </c>
      <c r="V9" s="11"/>
      <c r="W9" s="11">
        <f t="shared" si="1"/>
        <v>0</v>
      </c>
      <c r="X9" s="11"/>
      <c r="Y9" s="11">
        <f>Tabelle2[[#This Row],[solOpt]]-Tabelle2[[#This Row],[optQ]]</f>
        <v>0</v>
      </c>
      <c r="Z9" s="11"/>
      <c r="AA9" s="11"/>
      <c r="AB9" s="11"/>
    </row>
    <row r="10" spans="1:99" hidden="1" x14ac:dyDescent="0.3">
      <c r="A10">
        <v>2</v>
      </c>
      <c r="B10" t="s">
        <v>18</v>
      </c>
      <c r="C10" t="s">
        <v>16</v>
      </c>
      <c r="D10">
        <v>0</v>
      </c>
      <c r="E10">
        <v>10</v>
      </c>
      <c r="F10" s="1">
        <v>60</v>
      </c>
      <c r="G10" s="11">
        <v>-1652.3699999999899</v>
      </c>
      <c r="H10" s="11">
        <v>-1645.4829999999999</v>
      </c>
      <c r="I10" s="1" t="s">
        <v>78</v>
      </c>
      <c r="J10" s="1">
        <v>-1652.37</v>
      </c>
      <c r="K10" s="1">
        <v>6.8949999999999996</v>
      </c>
      <c r="L10" s="1">
        <v>924</v>
      </c>
      <c r="M10" s="1">
        <v>94773.85</v>
      </c>
      <c r="N10" s="1" t="s">
        <v>79</v>
      </c>
      <c r="O10" s="1">
        <v>39</v>
      </c>
      <c r="P10" s="1">
        <v>4195.5974999999999</v>
      </c>
      <c r="Q10" s="1">
        <v>441.3963119</v>
      </c>
      <c r="R10" s="1" t="s">
        <v>80</v>
      </c>
      <c r="S10" s="1">
        <v>3030.16</v>
      </c>
      <c r="U10" s="11">
        <f t="shared" si="0"/>
        <v>-6.8869999999899392</v>
      </c>
      <c r="V10" s="11"/>
      <c r="W10" s="11">
        <f t="shared" si="1"/>
        <v>4.1853972359422367E-3</v>
      </c>
      <c r="X10" s="11"/>
      <c r="Y10" s="11">
        <f>Tabelle2[[#This Row],[solOpt]]-Tabelle2[[#This Row],[optQ]]</f>
        <v>-6.8869999999899392</v>
      </c>
      <c r="Z10" s="11"/>
      <c r="AA10" s="11"/>
      <c r="AB10" s="11"/>
    </row>
    <row r="11" spans="1:99" hidden="1" x14ac:dyDescent="0.3">
      <c r="A11">
        <v>2</v>
      </c>
      <c r="B11" t="s">
        <v>18</v>
      </c>
      <c r="C11" t="s">
        <v>16</v>
      </c>
      <c r="D11">
        <v>0</v>
      </c>
      <c r="E11">
        <v>10</v>
      </c>
      <c r="F11" s="1">
        <v>60</v>
      </c>
      <c r="G11" s="11">
        <v>-1869.029</v>
      </c>
      <c r="H11" s="11">
        <v>-1866.2149999999999</v>
      </c>
      <c r="I11" s="1" t="s">
        <v>81</v>
      </c>
      <c r="J11" s="1">
        <v>-1869.029</v>
      </c>
      <c r="K11" s="1">
        <v>-326.53899999999999</v>
      </c>
      <c r="L11" s="1">
        <v>749</v>
      </c>
      <c r="M11" s="1">
        <v>91125.45</v>
      </c>
      <c r="N11" s="1" t="s">
        <v>82</v>
      </c>
      <c r="O11" s="1">
        <v>39</v>
      </c>
      <c r="P11" s="1">
        <v>40770.9182</v>
      </c>
      <c r="Q11" s="1">
        <v>609.80465560000005</v>
      </c>
      <c r="R11" s="1" t="s">
        <v>83</v>
      </c>
      <c r="S11" s="1">
        <v>2297.4399999999901</v>
      </c>
      <c r="U11" s="11">
        <f t="shared" si="0"/>
        <v>-2.8140000000000782</v>
      </c>
      <c r="V11" s="11"/>
      <c r="W11" s="11">
        <f t="shared" si="1"/>
        <v>1.5078648494412908E-3</v>
      </c>
      <c r="X11" s="11"/>
      <c r="Y11" s="11">
        <f>Tabelle2[[#This Row],[solOpt]]-Tabelle2[[#This Row],[optQ]]</f>
        <v>-2.8140000000000782</v>
      </c>
      <c r="Z11" s="11"/>
      <c r="AA11" s="11"/>
      <c r="AB11" s="11"/>
    </row>
    <row r="12" spans="1:99" s="12" customFormat="1" hidden="1" x14ac:dyDescent="0.3">
      <c r="A12" s="12" t="s">
        <v>19</v>
      </c>
      <c r="B12" s="12" t="s">
        <v>18</v>
      </c>
      <c r="C12" s="12" t="s">
        <v>16</v>
      </c>
      <c r="D12" s="12">
        <v>0</v>
      </c>
      <c r="E12" s="12">
        <v>10</v>
      </c>
      <c r="F12" s="13">
        <v>60</v>
      </c>
      <c r="G12" s="14">
        <v>-1465.393</v>
      </c>
      <c r="H12" s="14">
        <v>-1453.2460000000001</v>
      </c>
      <c r="I12" s="13" t="s">
        <v>84</v>
      </c>
      <c r="J12" s="13">
        <v>-1465.393</v>
      </c>
      <c r="K12" s="13">
        <v>-46.637999999999998</v>
      </c>
      <c r="L12" s="13">
        <v>1204</v>
      </c>
      <c r="M12" s="13">
        <v>103026.249999999</v>
      </c>
      <c r="N12" s="13" t="s">
        <v>85</v>
      </c>
      <c r="O12" s="13">
        <v>50</v>
      </c>
      <c r="P12" s="13">
        <v>3878.6062999999999</v>
      </c>
      <c r="Q12" s="13">
        <v>5.0419166999999998</v>
      </c>
      <c r="R12" s="13" t="s">
        <v>86</v>
      </c>
      <c r="S12" s="13">
        <v>4679.28</v>
      </c>
      <c r="T12" s="18">
        <f>AVERAGE(S12:S16)</f>
        <v>4500.5599999999959</v>
      </c>
      <c r="U12" s="14">
        <f t="shared" si="0"/>
        <v>-12.146999999999935</v>
      </c>
      <c r="V12" s="14">
        <f t="shared" si="2"/>
        <v>-5.8430000000039852</v>
      </c>
      <c r="W12" s="14">
        <f t="shared" si="1"/>
        <v>8.3585298015614248E-3</v>
      </c>
      <c r="X12" s="18">
        <f t="shared" si="3"/>
        <v>3.9570556253784046E-3</v>
      </c>
      <c r="Y12" s="11">
        <f>Tabelle2[[#This Row],[solOpt]]-Tabelle2[[#This Row],[optQ]]</f>
        <v>-12.146999999999935</v>
      </c>
      <c r="Z12" s="14"/>
      <c r="AA12" s="11"/>
      <c r="AB12" s="11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</row>
    <row r="13" spans="1:99" s="12" customFormat="1" hidden="1" x14ac:dyDescent="0.3">
      <c r="A13" s="12">
        <v>3</v>
      </c>
      <c r="B13" s="12" t="s">
        <v>18</v>
      </c>
      <c r="C13" s="12" t="s">
        <v>16</v>
      </c>
      <c r="D13" s="12">
        <v>0</v>
      </c>
      <c r="E13" s="12">
        <v>10</v>
      </c>
      <c r="F13" s="13">
        <v>60</v>
      </c>
      <c r="G13" s="14">
        <v>-1739.9079999999999</v>
      </c>
      <c r="H13" s="14">
        <v>-1735.66399999999</v>
      </c>
      <c r="I13" s="13" t="s">
        <v>87</v>
      </c>
      <c r="J13" s="13">
        <v>-1739.9079999999899</v>
      </c>
      <c r="K13" s="13">
        <v>-405.96699999999998</v>
      </c>
      <c r="L13" s="13">
        <v>954</v>
      </c>
      <c r="M13" s="13">
        <v>103499.65</v>
      </c>
      <c r="N13" s="13" t="s">
        <v>88</v>
      </c>
      <c r="O13" s="13">
        <v>55</v>
      </c>
      <c r="P13" s="13">
        <v>3660.4027000000001</v>
      </c>
      <c r="Q13" s="13">
        <v>209.92776559999999</v>
      </c>
      <c r="R13" s="13" t="s">
        <v>89</v>
      </c>
      <c r="S13" s="13">
        <v>4772.03999999999</v>
      </c>
      <c r="T13" s="13"/>
      <c r="U13" s="14">
        <f t="shared" si="0"/>
        <v>-4.2440000000099189</v>
      </c>
      <c r="V13" s="14"/>
      <c r="W13" s="14">
        <f t="shared" si="1"/>
        <v>2.4451737202649494E-3</v>
      </c>
      <c r="X13" s="14"/>
      <c r="Y13" s="11">
        <f>Tabelle2[[#This Row],[solOpt]]-Tabelle2[[#This Row],[optQ]]</f>
        <v>-4.2440000000099189</v>
      </c>
      <c r="Z13" s="14"/>
      <c r="AA13" s="11"/>
      <c r="AB13" s="11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</row>
    <row r="14" spans="1:99" s="12" customFormat="1" hidden="1" x14ac:dyDescent="0.3">
      <c r="A14" s="12">
        <v>3</v>
      </c>
      <c r="B14" s="12" t="s">
        <v>18</v>
      </c>
      <c r="C14" s="12" t="s">
        <v>16</v>
      </c>
      <c r="D14" s="12">
        <v>0</v>
      </c>
      <c r="E14" s="12">
        <v>10</v>
      </c>
      <c r="F14" s="13">
        <v>60</v>
      </c>
      <c r="G14" s="14">
        <v>-1882.7909999999999</v>
      </c>
      <c r="H14" s="14">
        <v>-1882.7909999999899</v>
      </c>
      <c r="I14" s="13" t="s">
        <v>90</v>
      </c>
      <c r="J14" s="13">
        <v>-1882.7909999999899</v>
      </c>
      <c r="K14" s="13">
        <v>-588.149</v>
      </c>
      <c r="L14" s="13">
        <v>969</v>
      </c>
      <c r="M14" s="13">
        <v>19615.77</v>
      </c>
      <c r="N14" s="13" t="s">
        <v>91</v>
      </c>
      <c r="O14" s="13">
        <v>48</v>
      </c>
      <c r="P14" s="13">
        <v>127045.4973</v>
      </c>
      <c r="Q14" s="13">
        <v>387.1450102</v>
      </c>
      <c r="R14" s="13" t="s">
        <v>92</v>
      </c>
      <c r="S14" s="13">
        <v>3688.2</v>
      </c>
      <c r="T14" s="13"/>
      <c r="U14" s="14">
        <f t="shared" si="0"/>
        <v>-1.0004441719502211E-11</v>
      </c>
      <c r="V14" s="14"/>
      <c r="W14" s="14">
        <f t="shared" si="1"/>
        <v>5.3136230837635528E-15</v>
      </c>
      <c r="X14" s="14"/>
      <c r="Y14" s="11">
        <f>Tabelle2[[#This Row],[solOpt]]-Tabelle2[[#This Row],[optQ]]</f>
        <v>-1.0004441719502211E-11</v>
      </c>
      <c r="Z14" s="14"/>
      <c r="AA14" s="11"/>
      <c r="AB14" s="11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</row>
    <row r="15" spans="1:99" s="12" customFormat="1" hidden="1" x14ac:dyDescent="0.3">
      <c r="A15" s="12">
        <v>3</v>
      </c>
      <c r="B15" s="12" t="s">
        <v>18</v>
      </c>
      <c r="C15" s="12" t="s">
        <v>16</v>
      </c>
      <c r="D15" s="12">
        <v>0</v>
      </c>
      <c r="E15" s="12">
        <v>10</v>
      </c>
      <c r="F15" s="13">
        <v>60</v>
      </c>
      <c r="G15" s="14">
        <v>-1440.636</v>
      </c>
      <c r="H15" s="14">
        <v>-1427.8119999999899</v>
      </c>
      <c r="I15" s="13" t="s">
        <v>93</v>
      </c>
      <c r="J15" s="13">
        <v>-1440.63599999999</v>
      </c>
      <c r="K15" s="13">
        <v>255.517</v>
      </c>
      <c r="L15" s="13">
        <v>1030</v>
      </c>
      <c r="M15" s="13">
        <v>101549.849999999</v>
      </c>
      <c r="N15" s="13" t="s">
        <v>94</v>
      </c>
      <c r="O15" s="13">
        <v>100</v>
      </c>
      <c r="P15" s="13">
        <v>5336.6683000000003</v>
      </c>
      <c r="Q15" s="13">
        <v>21.163620000000002</v>
      </c>
      <c r="R15" s="13" t="s">
        <v>95</v>
      </c>
      <c r="S15" s="13">
        <v>4382.8799999999901</v>
      </c>
      <c r="T15" s="13"/>
      <c r="U15" s="14">
        <f t="shared" si="0"/>
        <v>-12.824000000010074</v>
      </c>
      <c r="V15" s="14"/>
      <c r="W15" s="14">
        <f t="shared" si="1"/>
        <v>8.9815746050671691E-3</v>
      </c>
      <c r="X15" s="14"/>
      <c r="Y15" s="11">
        <f>Tabelle2[[#This Row],[solOpt]]-Tabelle2[[#This Row],[optQ]]</f>
        <v>-12.824000000010074</v>
      </c>
      <c r="Z15" s="14"/>
      <c r="AA15" s="11"/>
      <c r="AB15" s="11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</row>
    <row r="16" spans="1:99" s="12" customFormat="1" hidden="1" x14ac:dyDescent="0.3">
      <c r="A16" s="12">
        <v>3</v>
      </c>
      <c r="B16" s="12" t="s">
        <v>18</v>
      </c>
      <c r="C16" s="12" t="s">
        <v>16</v>
      </c>
      <c r="D16" s="12">
        <v>0</v>
      </c>
      <c r="E16" s="12">
        <v>10</v>
      </c>
      <c r="F16" s="13">
        <v>60</v>
      </c>
      <c r="G16" s="14">
        <v>-1463.8719999999901</v>
      </c>
      <c r="H16" s="14">
        <v>-1463.8720000000001</v>
      </c>
      <c r="I16" s="13" t="s">
        <v>96</v>
      </c>
      <c r="J16" s="13">
        <v>-1463.8720000000001</v>
      </c>
      <c r="K16" s="13">
        <v>321.97399999999999</v>
      </c>
      <c r="L16" s="13">
        <v>1658</v>
      </c>
      <c r="M16" s="13">
        <v>62725.909999999902</v>
      </c>
      <c r="N16" s="13" t="s">
        <v>97</v>
      </c>
      <c r="O16" s="13">
        <v>163</v>
      </c>
      <c r="P16" s="13">
        <v>4721.8917000000001</v>
      </c>
      <c r="Q16" s="13">
        <v>177.45629690000001</v>
      </c>
      <c r="R16" s="13" t="s">
        <v>98</v>
      </c>
      <c r="S16" s="13">
        <v>4980.3999999999996</v>
      </c>
      <c r="T16" s="13"/>
      <c r="U16" s="14">
        <f t="shared" si="0"/>
        <v>1.0004441719502211E-11</v>
      </c>
      <c r="V16" s="14"/>
      <c r="W16" s="14">
        <f t="shared" si="1"/>
        <v>-6.8342325828366209E-15</v>
      </c>
      <c r="X16" s="14"/>
      <c r="Y16" s="11">
        <f>Tabelle2[[#This Row],[solOpt]]-Tabelle2[[#This Row],[optQ]]</f>
        <v>1.0004441719502211E-11</v>
      </c>
      <c r="Z16" s="11">
        <f>AVERAGE(Y7:Y16)</f>
        <v>-8.2945000000010172</v>
      </c>
      <c r="AA16" s="14"/>
      <c r="AB16" s="14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</row>
    <row r="17" spans="1:99" s="12" customFormat="1" hidden="1" x14ac:dyDescent="0.3">
      <c r="A17" s="12" t="s">
        <v>21</v>
      </c>
      <c r="B17" s="12" t="s">
        <v>18</v>
      </c>
      <c r="C17" s="12" t="s">
        <v>16</v>
      </c>
      <c r="D17" s="12">
        <v>0</v>
      </c>
      <c r="E17" s="12">
        <v>10</v>
      </c>
      <c r="F17" s="13">
        <v>100</v>
      </c>
      <c r="G17" s="14">
        <v>-3950.36399999999</v>
      </c>
      <c r="H17" s="14">
        <v>-3875.5790000000002</v>
      </c>
      <c r="I17" s="13" t="s">
        <v>99</v>
      </c>
      <c r="J17" s="13">
        <v>-3950.364</v>
      </c>
      <c r="K17" s="13">
        <v>-1092.9549999999999</v>
      </c>
      <c r="L17" s="13">
        <v>1128</v>
      </c>
      <c r="M17" s="13">
        <v>107491.65</v>
      </c>
      <c r="N17" s="13" t="s">
        <v>100</v>
      </c>
      <c r="O17" s="13">
        <v>120</v>
      </c>
      <c r="P17" s="13">
        <v>20848.953699999998</v>
      </c>
      <c r="Q17" s="13">
        <v>8.3714417000000001</v>
      </c>
      <c r="R17" s="13" t="s">
        <v>101</v>
      </c>
      <c r="S17" s="13">
        <v>5573.8799999999901</v>
      </c>
      <c r="T17" s="14">
        <f>AVERAGE(S17:S21)</f>
        <v>5423.2559999999939</v>
      </c>
      <c r="U17" s="14">
        <f t="shared" si="0"/>
        <v>-74.78499999998985</v>
      </c>
      <c r="V17" s="14">
        <f t="shared" si="2"/>
        <v>-97.348199999998002</v>
      </c>
      <c r="W17" s="14">
        <f t="shared" si="1"/>
        <v>1.929647157237405E-2</v>
      </c>
      <c r="X17" s="14">
        <f t="shared" si="3"/>
        <v>3.376620178508024E-2</v>
      </c>
      <c r="Y17" s="11">
        <f>Tabelle2[[#This Row],[solOpt]]-Tabelle2[[#This Row],[optQ]]</f>
        <v>-74.78499999998985</v>
      </c>
      <c r="Z17" s="14"/>
      <c r="AA17" s="14"/>
      <c r="AB17" s="14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</row>
    <row r="18" spans="1:99" s="12" customFormat="1" hidden="1" x14ac:dyDescent="0.3">
      <c r="A18" s="12">
        <v>4</v>
      </c>
      <c r="B18" s="12" t="s">
        <v>18</v>
      </c>
      <c r="C18" s="12" t="s">
        <v>16</v>
      </c>
      <c r="D18" s="12">
        <v>0</v>
      </c>
      <c r="E18" s="12">
        <v>10</v>
      </c>
      <c r="F18" s="13">
        <v>100</v>
      </c>
      <c r="G18" s="14">
        <v>-3253.13399999999</v>
      </c>
      <c r="H18" s="14">
        <v>-3201.6529999999998</v>
      </c>
      <c r="I18" s="13" t="s">
        <v>102</v>
      </c>
      <c r="J18" s="13">
        <v>-3253.134</v>
      </c>
      <c r="K18" s="13">
        <v>152.38399999999999</v>
      </c>
      <c r="L18" s="13">
        <v>1072</v>
      </c>
      <c r="M18" s="13">
        <v>106088.45</v>
      </c>
      <c r="N18" s="13" t="s">
        <v>103</v>
      </c>
      <c r="O18" s="13">
        <v>113</v>
      </c>
      <c r="P18" s="13">
        <v>25539.806499999999</v>
      </c>
      <c r="Q18" s="13">
        <v>596.67532800000004</v>
      </c>
      <c r="R18" s="13" t="s">
        <v>104</v>
      </c>
      <c r="S18" s="13">
        <v>5289.48</v>
      </c>
      <c r="U18" s="14">
        <f t="shared" si="0"/>
        <v>-51.480999999990217</v>
      </c>
      <c r="V18" s="14"/>
      <c r="W18" s="14">
        <f t="shared" si="1"/>
        <v>1.607950642995672E-2</v>
      </c>
      <c r="X18" s="14"/>
      <c r="Y18" s="11">
        <f>Tabelle2[[#This Row],[solOpt]]-Tabelle2[[#This Row],[optQ]]</f>
        <v>-51.480999999990217</v>
      </c>
      <c r="Z18" s="14"/>
      <c r="AA18" s="14"/>
      <c r="AB18" s="14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</row>
    <row r="19" spans="1:99" s="12" customFormat="1" hidden="1" x14ac:dyDescent="0.3">
      <c r="A19" s="12">
        <v>4</v>
      </c>
      <c r="B19" s="12" t="s">
        <v>18</v>
      </c>
      <c r="C19" s="12" t="s">
        <v>16</v>
      </c>
      <c r="D19" s="12">
        <v>0</v>
      </c>
      <c r="E19" s="12">
        <v>10</v>
      </c>
      <c r="F19" s="13">
        <v>100</v>
      </c>
      <c r="G19" s="14">
        <v>-3465.9779999999901</v>
      </c>
      <c r="H19" s="14">
        <v>-3399.0189999999898</v>
      </c>
      <c r="I19" s="13" t="s">
        <v>105</v>
      </c>
      <c r="J19" s="13">
        <v>-3465.9779999999901</v>
      </c>
      <c r="K19" s="13">
        <v>-308.39299999999997</v>
      </c>
      <c r="L19" s="13">
        <v>1080</v>
      </c>
      <c r="M19" s="13">
        <v>106229.849999999</v>
      </c>
      <c r="N19" s="13" t="s">
        <v>106</v>
      </c>
      <c r="O19" s="13">
        <v>130</v>
      </c>
      <c r="P19" s="13">
        <v>19753.225600000002</v>
      </c>
      <c r="Q19" s="13">
        <v>10.186922600000001</v>
      </c>
      <c r="R19" s="13" t="s">
        <v>107</v>
      </c>
      <c r="S19" s="13">
        <v>5319.3599999999897</v>
      </c>
      <c r="T19" s="13"/>
      <c r="U19" s="14">
        <f t="shared" si="0"/>
        <v>-66.959000000000287</v>
      </c>
      <c r="V19" s="14"/>
      <c r="W19" s="14">
        <f t="shared" si="1"/>
        <v>1.9699507416698903E-2</v>
      </c>
      <c r="X19" s="14"/>
      <c r="Y19" s="11">
        <f>Tabelle2[[#This Row],[solOpt]]-Tabelle2[[#This Row],[optQ]]</f>
        <v>-66.959000000000287</v>
      </c>
      <c r="Z19" s="14"/>
      <c r="AA19" s="14"/>
      <c r="AB19" s="14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</row>
    <row r="20" spans="1:99" s="12" customFormat="1" hidden="1" x14ac:dyDescent="0.3">
      <c r="A20" s="12">
        <v>4</v>
      </c>
      <c r="B20" s="12" t="s">
        <v>18</v>
      </c>
      <c r="C20" s="12" t="s">
        <v>16</v>
      </c>
      <c r="D20" s="12">
        <v>0</v>
      </c>
      <c r="E20" s="12">
        <v>10</v>
      </c>
      <c r="F20" s="13">
        <v>100</v>
      </c>
      <c r="G20" s="14">
        <v>-2535.87</v>
      </c>
      <c r="H20" s="14">
        <v>-2371.37299999999</v>
      </c>
      <c r="I20" s="13" t="s">
        <v>108</v>
      </c>
      <c r="J20" s="13">
        <v>-2535.87</v>
      </c>
      <c r="K20" s="13">
        <v>1454.7159999999999</v>
      </c>
      <c r="L20" s="13">
        <v>1246</v>
      </c>
      <c r="M20" s="13">
        <v>106146.45</v>
      </c>
      <c r="N20" s="13" t="s">
        <v>109</v>
      </c>
      <c r="O20" s="13">
        <v>202</v>
      </c>
      <c r="P20" s="13">
        <v>19109.202700000002</v>
      </c>
      <c r="Q20" s="13">
        <v>13.929360300000001</v>
      </c>
      <c r="R20" s="13" t="s">
        <v>110</v>
      </c>
      <c r="S20" s="13">
        <v>5303.6399999999903</v>
      </c>
      <c r="T20" s="13"/>
      <c r="U20" s="14">
        <f t="shared" si="0"/>
        <v>-164.49700000000985</v>
      </c>
      <c r="V20" s="14"/>
      <c r="W20" s="14">
        <f t="shared" si="1"/>
        <v>6.9367830366631716E-2</v>
      </c>
      <c r="X20" s="14"/>
      <c r="Y20" s="11">
        <f>Tabelle2[[#This Row],[solOpt]]-Tabelle2[[#This Row],[optQ]]</f>
        <v>-164.49700000000985</v>
      </c>
      <c r="Z20" s="14"/>
      <c r="AA20" s="14"/>
      <c r="AB20" s="14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</row>
    <row r="21" spans="1:99" s="12" customFormat="1" hidden="1" x14ac:dyDescent="0.3">
      <c r="A21" s="12">
        <v>4</v>
      </c>
      <c r="B21" s="12" t="s">
        <v>18</v>
      </c>
      <c r="C21" s="12" t="s">
        <v>16</v>
      </c>
      <c r="D21" s="12">
        <v>0</v>
      </c>
      <c r="E21" s="12">
        <v>10</v>
      </c>
      <c r="F21" s="13">
        <v>100</v>
      </c>
      <c r="G21" s="14">
        <v>-3035.6579999999899</v>
      </c>
      <c r="H21" s="14">
        <v>-2906.6389999999901</v>
      </c>
      <c r="I21" s="13" t="s">
        <v>111</v>
      </c>
      <c r="J21" s="13">
        <v>-3035.6579999999899</v>
      </c>
      <c r="K21" s="13">
        <v>1249.172</v>
      </c>
      <c r="L21" s="13">
        <v>1299</v>
      </c>
      <c r="M21" s="13">
        <v>107782.65</v>
      </c>
      <c r="N21" s="13" t="s">
        <v>112</v>
      </c>
      <c r="O21" s="13">
        <v>121</v>
      </c>
      <c r="P21" s="13">
        <v>23831.61</v>
      </c>
      <c r="Q21" s="13">
        <v>789.69926269999996</v>
      </c>
      <c r="R21" s="13" t="s">
        <v>113</v>
      </c>
      <c r="S21" s="13">
        <v>5629.92</v>
      </c>
      <c r="T21" s="13"/>
      <c r="U21" s="14">
        <f t="shared" si="0"/>
        <v>-129.01899999999978</v>
      </c>
      <c r="V21" s="14"/>
      <c r="W21" s="14">
        <f t="shared" si="1"/>
        <v>4.4387693139739823E-2</v>
      </c>
      <c r="X21" s="14"/>
      <c r="Y21" s="11">
        <f>Tabelle2[[#This Row],[solOpt]]-Tabelle2[[#This Row],[optQ]]</f>
        <v>-129.01899999999978</v>
      </c>
      <c r="Z21" s="14">
        <f>AVERAGE(Y2:Y21)</f>
        <v>-60.123699999998983</v>
      </c>
      <c r="AA21" s="14"/>
      <c r="AB21" s="14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</row>
    <row r="22" spans="1:99" hidden="1" x14ac:dyDescent="0.3">
      <c r="A22">
        <v>5</v>
      </c>
      <c r="B22" t="s">
        <v>18</v>
      </c>
      <c r="C22" t="s">
        <v>17</v>
      </c>
      <c r="D22">
        <v>0</v>
      </c>
      <c r="E22">
        <v>10</v>
      </c>
      <c r="F22" s="1">
        <v>100</v>
      </c>
      <c r="G22" s="11">
        <v>-4955</v>
      </c>
      <c r="H22" s="11">
        <v>-4816</v>
      </c>
      <c r="I22" s="1" t="s">
        <v>114</v>
      </c>
      <c r="J22" s="1">
        <v>-4955</v>
      </c>
      <c r="K22" s="1">
        <v>3321</v>
      </c>
      <c r="L22" s="1">
        <v>959</v>
      </c>
      <c r="M22" s="1">
        <v>97750.65</v>
      </c>
      <c r="N22" s="1" t="s">
        <v>115</v>
      </c>
      <c r="O22" s="1">
        <v>157</v>
      </c>
      <c r="P22" s="1">
        <v>63171.027499999997</v>
      </c>
      <c r="Q22" s="1">
        <v>4.2767770000000001</v>
      </c>
      <c r="R22" s="1" t="s">
        <v>116</v>
      </c>
      <c r="S22" s="1">
        <v>3621.28</v>
      </c>
      <c r="T22" s="11">
        <f>AVERAGE(S22:S26)</f>
        <v>3682.0160000000005</v>
      </c>
      <c r="U22" s="11">
        <f t="shared" si="0"/>
        <v>-139</v>
      </c>
      <c r="V22" s="11">
        <f t="shared" si="2"/>
        <v>-231.8</v>
      </c>
      <c r="W22" s="11">
        <f t="shared" si="1"/>
        <v>2.8862126245847178E-2</v>
      </c>
      <c r="X22" s="11">
        <f t="shared" si="3"/>
        <v>4.5143542327409927E-2</v>
      </c>
      <c r="Y22" s="11">
        <f>Tabelle2[[#This Row],[solOpt]]-Tabelle2[[#This Row],[optQ]]</f>
        <v>-139</v>
      </c>
      <c r="Z22" s="11"/>
      <c r="AA22" s="14"/>
      <c r="AB22" s="14"/>
    </row>
    <row r="23" spans="1:99" hidden="1" x14ac:dyDescent="0.3">
      <c r="A23">
        <v>5</v>
      </c>
      <c r="B23" t="s">
        <v>18</v>
      </c>
      <c r="C23" t="s">
        <v>17</v>
      </c>
      <c r="D23">
        <v>0</v>
      </c>
      <c r="E23">
        <v>10</v>
      </c>
      <c r="F23" s="1">
        <v>100</v>
      </c>
      <c r="G23" s="11">
        <v>-6340</v>
      </c>
      <c r="H23" s="11">
        <v>-6181</v>
      </c>
      <c r="I23" s="1" t="s">
        <v>117</v>
      </c>
      <c r="J23" s="1">
        <v>-6340</v>
      </c>
      <c r="K23" s="1">
        <v>-1047</v>
      </c>
      <c r="L23" s="1">
        <v>903</v>
      </c>
      <c r="M23" s="1">
        <v>96782.25</v>
      </c>
      <c r="N23" s="1" t="s">
        <v>118</v>
      </c>
      <c r="O23" s="1">
        <v>167</v>
      </c>
      <c r="P23" s="1">
        <v>34790.797100000003</v>
      </c>
      <c r="Q23" s="1">
        <v>661.34247589999995</v>
      </c>
      <c r="R23" s="1" t="s">
        <v>119</v>
      </c>
      <c r="S23" s="1">
        <v>3429.28</v>
      </c>
      <c r="U23" s="11">
        <f t="shared" si="0"/>
        <v>-159</v>
      </c>
      <c r="V23" s="11"/>
      <c r="W23" s="11">
        <f t="shared" si="1"/>
        <v>2.5723992881410775E-2</v>
      </c>
      <c r="X23" s="11"/>
      <c r="Y23" s="11">
        <f>Tabelle2[[#This Row],[solOpt]]-Tabelle2[[#This Row],[optQ]]</f>
        <v>-159</v>
      </c>
      <c r="Z23" s="11"/>
      <c r="AA23" s="14"/>
      <c r="AB23" s="14"/>
    </row>
    <row r="24" spans="1:99" hidden="1" x14ac:dyDescent="0.3">
      <c r="A24">
        <v>5</v>
      </c>
      <c r="B24" t="s">
        <v>18</v>
      </c>
      <c r="C24" t="s">
        <v>17</v>
      </c>
      <c r="D24">
        <v>0</v>
      </c>
      <c r="E24">
        <v>10</v>
      </c>
      <c r="F24" s="1">
        <v>100</v>
      </c>
      <c r="G24" s="11">
        <v>-5351</v>
      </c>
      <c r="H24" s="11">
        <v>-5047</v>
      </c>
      <c r="I24" s="1" t="s">
        <v>120</v>
      </c>
      <c r="J24" s="1">
        <v>-5351</v>
      </c>
      <c r="K24" s="1">
        <v>-939</v>
      </c>
      <c r="L24" s="1">
        <v>873</v>
      </c>
      <c r="M24" s="1">
        <v>98419.85</v>
      </c>
      <c r="N24" s="1" t="s">
        <v>121</v>
      </c>
      <c r="O24" s="1">
        <v>133</v>
      </c>
      <c r="P24" s="1">
        <v>57458.147499999999</v>
      </c>
      <c r="Q24" s="1">
        <v>1419.4243176</v>
      </c>
      <c r="R24" s="1" t="s">
        <v>122</v>
      </c>
      <c r="S24" s="1">
        <v>3754.4</v>
      </c>
      <c r="U24" s="11">
        <f t="shared" si="0"/>
        <v>-304</v>
      </c>
      <c r="V24" s="11"/>
      <c r="W24" s="11">
        <f t="shared" si="1"/>
        <v>6.0233802258767587E-2</v>
      </c>
      <c r="X24" s="11"/>
      <c r="Y24" s="11">
        <f>Tabelle2[[#This Row],[solOpt]]-Tabelle2[[#This Row],[optQ]]</f>
        <v>-304</v>
      </c>
      <c r="Z24" s="11"/>
      <c r="AA24" s="14"/>
      <c r="AB24" s="14"/>
    </row>
    <row r="25" spans="1:99" hidden="1" x14ac:dyDescent="0.3">
      <c r="A25">
        <v>5</v>
      </c>
      <c r="B25" t="s">
        <v>18</v>
      </c>
      <c r="C25" t="s">
        <v>17</v>
      </c>
      <c r="D25">
        <v>0</v>
      </c>
      <c r="E25">
        <v>10</v>
      </c>
      <c r="F25" s="1">
        <v>100</v>
      </c>
      <c r="G25" s="11">
        <v>-5528</v>
      </c>
      <c r="H25" s="11">
        <v>-5265</v>
      </c>
      <c r="I25" s="1" t="s">
        <v>123</v>
      </c>
      <c r="J25" s="1">
        <v>-5528</v>
      </c>
      <c r="K25" s="1">
        <v>668</v>
      </c>
      <c r="L25" s="1">
        <v>876</v>
      </c>
      <c r="M25" s="1">
        <v>98451.05</v>
      </c>
      <c r="N25" s="1" t="s">
        <v>124</v>
      </c>
      <c r="O25" s="1">
        <v>164</v>
      </c>
      <c r="P25" s="1">
        <v>53163.657599999999</v>
      </c>
      <c r="Q25" s="1">
        <v>2098.1508327000001</v>
      </c>
      <c r="R25" s="1" t="s">
        <v>125</v>
      </c>
      <c r="S25" s="1">
        <v>3764.56</v>
      </c>
      <c r="U25" s="11">
        <f t="shared" si="0"/>
        <v>-263</v>
      </c>
      <c r="V25" s="11"/>
      <c r="W25" s="11">
        <f t="shared" si="1"/>
        <v>4.9952516619183283E-2</v>
      </c>
      <c r="X25" s="11"/>
      <c r="Y25" s="11">
        <f>Tabelle2[[#This Row],[solOpt]]-Tabelle2[[#This Row],[optQ]]</f>
        <v>-263</v>
      </c>
      <c r="Z25" s="11"/>
      <c r="AA25" s="14"/>
      <c r="AB25" s="14"/>
    </row>
    <row r="26" spans="1:99" hidden="1" x14ac:dyDescent="0.3">
      <c r="A26">
        <v>5</v>
      </c>
      <c r="B26" t="s">
        <v>18</v>
      </c>
      <c r="C26" t="s">
        <v>17</v>
      </c>
      <c r="D26">
        <v>0</v>
      </c>
      <c r="E26">
        <v>10</v>
      </c>
      <c r="F26" s="1">
        <v>100</v>
      </c>
      <c r="G26" s="11">
        <v>-5118</v>
      </c>
      <c r="H26" s="11">
        <v>-4824</v>
      </c>
      <c r="I26" s="1" t="s">
        <v>126</v>
      </c>
      <c r="J26" s="1">
        <v>-5118</v>
      </c>
      <c r="K26" s="1">
        <v>2142</v>
      </c>
      <c r="L26" s="1">
        <v>872</v>
      </c>
      <c r="M26" s="1">
        <v>98831.049999999901</v>
      </c>
      <c r="N26" s="1" t="s">
        <v>127</v>
      </c>
      <c r="O26" s="1">
        <v>137</v>
      </c>
      <c r="P26" s="1">
        <v>102425.0699</v>
      </c>
      <c r="Q26" s="1">
        <v>2921.5091394000001</v>
      </c>
      <c r="R26" s="1" t="s">
        <v>128</v>
      </c>
      <c r="S26" s="1">
        <v>3840.56</v>
      </c>
      <c r="U26" s="11">
        <f t="shared" si="0"/>
        <v>-294</v>
      </c>
      <c r="V26" s="11"/>
      <c r="W26" s="11">
        <f t="shared" si="1"/>
        <v>6.0945273631840796E-2</v>
      </c>
      <c r="X26" s="11"/>
      <c r="Y26" s="11">
        <f>Tabelle2[[#This Row],[solOpt]]-Tabelle2[[#This Row],[optQ]]</f>
        <v>-294</v>
      </c>
      <c r="Z26" s="11"/>
      <c r="AA26" s="22"/>
      <c r="AB26" s="22"/>
    </row>
    <row r="27" spans="1:99" hidden="1" x14ac:dyDescent="0.3">
      <c r="A27">
        <v>6</v>
      </c>
      <c r="B27" t="s">
        <v>18</v>
      </c>
      <c r="C27" t="s">
        <v>17</v>
      </c>
      <c r="D27">
        <v>0</v>
      </c>
      <c r="E27">
        <v>10</v>
      </c>
      <c r="F27" s="1">
        <v>60</v>
      </c>
      <c r="G27" s="11">
        <v>-2346</v>
      </c>
      <c r="H27" s="11">
        <v>-2273</v>
      </c>
      <c r="I27" s="1" t="s">
        <v>129</v>
      </c>
      <c r="J27" s="1">
        <v>-2346</v>
      </c>
      <c r="K27" s="1">
        <v>214</v>
      </c>
      <c r="L27" s="1">
        <v>800</v>
      </c>
      <c r="M27" s="1">
        <v>94225.049999999901</v>
      </c>
      <c r="N27" s="1" t="s">
        <v>130</v>
      </c>
      <c r="O27" s="1">
        <v>56</v>
      </c>
      <c r="P27" s="1">
        <v>11347.3899</v>
      </c>
      <c r="Q27" s="1">
        <v>4.3921304000000001</v>
      </c>
      <c r="R27" s="1" t="s">
        <v>131</v>
      </c>
      <c r="S27" s="1">
        <v>2921.2</v>
      </c>
      <c r="T27" s="17">
        <f>AVERAGE(S27:S31)</f>
        <v>2954.5546666666642</v>
      </c>
      <c r="U27" s="11">
        <f t="shared" si="0"/>
        <v>-73</v>
      </c>
      <c r="V27" s="11">
        <f t="shared" si="2"/>
        <v>-31</v>
      </c>
      <c r="W27" s="11">
        <f t="shared" si="1"/>
        <v>3.2116146062472505E-2</v>
      </c>
      <c r="X27" s="17">
        <f t="shared" si="3"/>
        <v>1.2965678230537131E-2</v>
      </c>
      <c r="Y27" s="11">
        <f>Tabelle2[[#This Row],[solOpt]]-Tabelle2[[#This Row],[optQ]]</f>
        <v>-73</v>
      </c>
      <c r="Z27" s="11"/>
      <c r="AA27" s="22"/>
      <c r="AB27" s="22"/>
    </row>
    <row r="28" spans="1:99" hidden="1" x14ac:dyDescent="0.3">
      <c r="A28">
        <v>6</v>
      </c>
      <c r="B28" t="s">
        <v>18</v>
      </c>
      <c r="C28" t="s">
        <v>17</v>
      </c>
      <c r="D28">
        <v>0</v>
      </c>
      <c r="E28">
        <v>10</v>
      </c>
      <c r="F28" s="1">
        <v>60</v>
      </c>
      <c r="G28" s="11">
        <v>-3103</v>
      </c>
      <c r="H28" s="11">
        <v>-3103</v>
      </c>
      <c r="I28" s="1" t="s">
        <v>132</v>
      </c>
      <c r="J28" s="1">
        <v>-3103</v>
      </c>
      <c r="K28" s="1">
        <v>-623</v>
      </c>
      <c r="L28" s="1">
        <v>798</v>
      </c>
      <c r="M28" s="1">
        <v>94911.049999999901</v>
      </c>
      <c r="N28" s="1" t="s">
        <v>133</v>
      </c>
      <c r="O28" s="1">
        <v>53</v>
      </c>
      <c r="P28" s="1">
        <v>108062.64479999999</v>
      </c>
      <c r="Q28" s="1">
        <v>195.47529850000001</v>
      </c>
      <c r="R28" s="1" t="s">
        <v>134</v>
      </c>
      <c r="S28" s="1">
        <v>3058.08</v>
      </c>
      <c r="U28" s="11">
        <f t="shared" si="0"/>
        <v>0</v>
      </c>
      <c r="V28" s="11"/>
      <c r="W28" s="11">
        <f t="shared" si="1"/>
        <v>0</v>
      </c>
      <c r="X28" s="11"/>
      <c r="Y28" s="11">
        <f>Tabelle2[[#This Row],[solOpt]]-Tabelle2[[#This Row],[optQ]]</f>
        <v>0</v>
      </c>
      <c r="Z28" s="11"/>
      <c r="AA28" s="22"/>
      <c r="AB28" s="22"/>
    </row>
    <row r="29" spans="1:99" hidden="1" x14ac:dyDescent="0.3">
      <c r="A29">
        <v>6</v>
      </c>
      <c r="B29" t="s">
        <v>18</v>
      </c>
      <c r="C29" t="s">
        <v>17</v>
      </c>
      <c r="D29">
        <v>0</v>
      </c>
      <c r="E29">
        <v>10</v>
      </c>
      <c r="F29" s="1">
        <v>60</v>
      </c>
      <c r="G29" s="11">
        <v>-2118</v>
      </c>
      <c r="H29" s="11">
        <v>-2085</v>
      </c>
      <c r="I29" s="1" t="s">
        <v>135</v>
      </c>
      <c r="J29" s="1">
        <v>-2118</v>
      </c>
      <c r="K29" s="1">
        <v>1203</v>
      </c>
      <c r="L29" s="1">
        <v>784</v>
      </c>
      <c r="M29" s="1">
        <v>94734.65</v>
      </c>
      <c r="N29" s="1" t="s">
        <v>136</v>
      </c>
      <c r="O29" s="1">
        <v>58</v>
      </c>
      <c r="P29" s="1">
        <v>16588.257099999999</v>
      </c>
      <c r="Q29" s="1">
        <v>351.62171110000003</v>
      </c>
      <c r="R29" s="1" t="s">
        <v>137</v>
      </c>
      <c r="S29" s="1">
        <v>3021.04</v>
      </c>
      <c r="U29" s="11">
        <f t="shared" si="0"/>
        <v>-33</v>
      </c>
      <c r="V29" s="11"/>
      <c r="W29" s="11">
        <f t="shared" si="1"/>
        <v>1.5827338129496403E-2</v>
      </c>
      <c r="X29" s="11"/>
      <c r="Y29" s="11">
        <f>Tabelle2[[#This Row],[solOpt]]-Tabelle2[[#This Row],[optQ]]</f>
        <v>-33</v>
      </c>
      <c r="Z29" s="11"/>
      <c r="AA29" s="22"/>
      <c r="AB29" s="22"/>
    </row>
    <row r="30" spans="1:99" hidden="1" x14ac:dyDescent="0.3">
      <c r="A30">
        <v>6</v>
      </c>
      <c r="B30" t="s">
        <v>18</v>
      </c>
      <c r="C30" t="s">
        <v>17</v>
      </c>
      <c r="D30">
        <v>0</v>
      </c>
      <c r="E30">
        <v>10</v>
      </c>
      <c r="F30" s="1">
        <v>60</v>
      </c>
      <c r="G30" s="11">
        <v>-3277</v>
      </c>
      <c r="H30" s="11">
        <v>-3277</v>
      </c>
      <c r="I30" s="1" t="s">
        <v>138</v>
      </c>
      <c r="J30" s="1">
        <v>-3277</v>
      </c>
      <c r="K30" s="1">
        <v>-959</v>
      </c>
      <c r="L30" s="1">
        <v>802</v>
      </c>
      <c r="M30" s="1">
        <v>56865.91</v>
      </c>
      <c r="N30" s="1" t="s">
        <v>139</v>
      </c>
      <c r="O30" s="1">
        <v>52</v>
      </c>
      <c r="P30" s="1">
        <v>8368.6941999999999</v>
      </c>
      <c r="Q30" s="1">
        <v>539.17081089999999</v>
      </c>
      <c r="R30" s="1" t="s">
        <v>140</v>
      </c>
      <c r="S30" s="1">
        <v>3032.13333333333</v>
      </c>
      <c r="U30" s="11">
        <f t="shared" si="0"/>
        <v>0</v>
      </c>
      <c r="V30" s="11"/>
      <c r="W30" s="11">
        <f t="shared" si="1"/>
        <v>0</v>
      </c>
      <c r="X30" s="11"/>
      <c r="Y30" s="11">
        <f>Tabelle2[[#This Row],[solOpt]]-Tabelle2[[#This Row],[optQ]]</f>
        <v>0</v>
      </c>
      <c r="Z30" s="11"/>
      <c r="AA30" s="22"/>
      <c r="AB30" s="22"/>
    </row>
    <row r="31" spans="1:99" hidden="1" x14ac:dyDescent="0.3">
      <c r="A31">
        <v>6</v>
      </c>
      <c r="B31" t="s">
        <v>18</v>
      </c>
      <c r="C31" t="s">
        <v>17</v>
      </c>
      <c r="D31">
        <v>0</v>
      </c>
      <c r="E31">
        <v>10</v>
      </c>
      <c r="F31" s="1">
        <v>60</v>
      </c>
      <c r="G31" s="11">
        <v>-2951</v>
      </c>
      <c r="H31" s="11">
        <v>-2902</v>
      </c>
      <c r="I31" s="1" t="s">
        <v>141</v>
      </c>
      <c r="J31" s="1">
        <v>-2951</v>
      </c>
      <c r="K31" s="1">
        <v>-769</v>
      </c>
      <c r="L31" s="1">
        <v>787</v>
      </c>
      <c r="M31" s="1">
        <v>93324.25</v>
      </c>
      <c r="N31" s="1" t="s">
        <v>142</v>
      </c>
      <c r="O31" s="1">
        <v>51</v>
      </c>
      <c r="P31" s="1">
        <v>7301.2043999999996</v>
      </c>
      <c r="Q31" s="1">
        <v>644.398326</v>
      </c>
      <c r="R31" s="1" t="s">
        <v>143</v>
      </c>
      <c r="S31" s="1">
        <v>2740.3199999999902</v>
      </c>
      <c r="U31" s="11">
        <f t="shared" si="0"/>
        <v>-49</v>
      </c>
      <c r="V31" s="11"/>
      <c r="W31" s="11">
        <f t="shared" si="1"/>
        <v>1.6884906960716747E-2</v>
      </c>
      <c r="X31" s="11"/>
      <c r="Y31" s="11">
        <f>Tabelle2[[#This Row],[solOpt]]-Tabelle2[[#This Row],[optQ]]</f>
        <v>-49</v>
      </c>
      <c r="Z31" s="11"/>
      <c r="AA31" s="25"/>
    </row>
    <row r="32" spans="1:99" s="12" customFormat="1" hidden="1" x14ac:dyDescent="0.3">
      <c r="A32" s="12" t="s">
        <v>28</v>
      </c>
      <c r="B32" s="12" t="s">
        <v>18</v>
      </c>
      <c r="C32" s="12" t="s">
        <v>17</v>
      </c>
      <c r="D32" s="12">
        <v>0</v>
      </c>
      <c r="E32" s="12">
        <v>10</v>
      </c>
      <c r="F32" s="15">
        <v>60</v>
      </c>
      <c r="G32" s="14">
        <v>-2843</v>
      </c>
      <c r="H32" s="14">
        <v>-2843</v>
      </c>
      <c r="I32" s="13" t="s">
        <v>144</v>
      </c>
      <c r="J32" s="13">
        <v>-2843</v>
      </c>
      <c r="K32" s="13">
        <v>-809</v>
      </c>
      <c r="L32" s="13">
        <v>999</v>
      </c>
      <c r="M32" s="13">
        <v>40232.339999999997</v>
      </c>
      <c r="N32" s="13" t="s">
        <v>145</v>
      </c>
      <c r="O32" s="13">
        <v>105</v>
      </c>
      <c r="P32" s="13">
        <v>160212.10860000001</v>
      </c>
      <c r="Q32" s="13">
        <v>5.0541603000000004</v>
      </c>
      <c r="R32" s="13" t="s">
        <v>146</v>
      </c>
      <c r="S32" s="13">
        <v>4187.3999999999996</v>
      </c>
      <c r="T32" s="18">
        <f>AVERAGE(S32:S36)</f>
        <v>4170.2879999999977</v>
      </c>
      <c r="U32" s="14">
        <f t="shared" si="0"/>
        <v>0</v>
      </c>
      <c r="V32" s="14">
        <f t="shared" si="2"/>
        <v>-18.2</v>
      </c>
      <c r="W32" s="14">
        <f t="shared" si="1"/>
        <v>0</v>
      </c>
      <c r="X32" s="18">
        <f t="shared" si="3"/>
        <v>7.4666301851971069E-3</v>
      </c>
      <c r="Y32" s="11">
        <f>Tabelle2[[#This Row],[solOpt]]-Tabelle2[[#This Row],[optQ]]</f>
        <v>0</v>
      </c>
      <c r="Z32" s="11"/>
      <c r="AA32" s="25"/>
      <c r="AB32" s="1"/>
      <c r="AC32" s="1"/>
      <c r="AD32" s="1"/>
      <c r="AE32" s="1"/>
      <c r="AF32" s="1"/>
      <c r="AG32" s="1"/>
      <c r="AH32" s="1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</row>
    <row r="33" spans="1:99" s="12" customFormat="1" hidden="1" x14ac:dyDescent="0.3">
      <c r="A33" s="12">
        <v>7</v>
      </c>
      <c r="B33" s="12" t="s">
        <v>18</v>
      </c>
      <c r="C33" s="12" t="s">
        <v>17</v>
      </c>
      <c r="D33" s="12">
        <v>0</v>
      </c>
      <c r="E33" s="12">
        <v>10</v>
      </c>
      <c r="F33" s="15">
        <v>60</v>
      </c>
      <c r="G33" s="14">
        <v>-2658</v>
      </c>
      <c r="H33" s="14">
        <v>-2658</v>
      </c>
      <c r="I33" s="13" t="s">
        <v>147</v>
      </c>
      <c r="J33" s="13">
        <v>-2658</v>
      </c>
      <c r="K33" s="13">
        <v>658</v>
      </c>
      <c r="L33" s="13">
        <v>973</v>
      </c>
      <c r="M33" s="13">
        <v>20045.77</v>
      </c>
      <c r="N33" s="13" t="s">
        <v>148</v>
      </c>
      <c r="O33" s="13">
        <v>77</v>
      </c>
      <c r="P33" s="13">
        <v>9590.1789000000008</v>
      </c>
      <c r="Q33" s="13">
        <v>106.209388</v>
      </c>
      <c r="R33" s="13" t="s">
        <v>149</v>
      </c>
      <c r="S33" s="13">
        <v>4121.3999999999996</v>
      </c>
      <c r="T33" s="13"/>
      <c r="U33" s="14">
        <f t="shared" ref="U33:U56" si="4">G33-H33</f>
        <v>0</v>
      </c>
      <c r="V33" s="14"/>
      <c r="W33" s="14">
        <f t="shared" si="1"/>
        <v>0</v>
      </c>
      <c r="X33" s="14"/>
      <c r="Y33" s="11">
        <f>Tabelle2[[#This Row],[solOpt]]-Tabelle2[[#This Row],[optQ]]</f>
        <v>0</v>
      </c>
      <c r="Z33" s="11"/>
      <c r="AA33" s="25"/>
      <c r="AB33" s="1"/>
      <c r="AC33" s="1"/>
      <c r="AD33" s="1"/>
      <c r="AE33" s="1"/>
      <c r="AF33" s="1"/>
      <c r="AG33" s="1"/>
      <c r="AH33" s="1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</row>
    <row r="34" spans="1:99" s="12" customFormat="1" hidden="1" x14ac:dyDescent="0.3">
      <c r="A34" s="12">
        <v>7</v>
      </c>
      <c r="B34" s="12" t="s">
        <v>18</v>
      </c>
      <c r="C34" s="12" t="s">
        <v>17</v>
      </c>
      <c r="D34" s="12">
        <v>0</v>
      </c>
      <c r="E34" s="12">
        <v>10</v>
      </c>
      <c r="F34" s="15">
        <v>60</v>
      </c>
      <c r="G34" s="14">
        <v>-2580</v>
      </c>
      <c r="H34" s="14">
        <v>-2536</v>
      </c>
      <c r="I34" s="13" t="s">
        <v>150</v>
      </c>
      <c r="J34" s="13">
        <v>-2580</v>
      </c>
      <c r="K34" s="13">
        <v>378</v>
      </c>
      <c r="L34" s="13">
        <v>970</v>
      </c>
      <c r="M34" s="13">
        <v>101151.249999999</v>
      </c>
      <c r="N34" s="13" t="s">
        <v>151</v>
      </c>
      <c r="O34" s="13">
        <v>76</v>
      </c>
      <c r="P34" s="13">
        <v>11543.12</v>
      </c>
      <c r="Q34" s="13">
        <v>135.66617160000001</v>
      </c>
      <c r="R34" s="13" t="s">
        <v>152</v>
      </c>
      <c r="S34" s="13">
        <v>4301.6399999999903</v>
      </c>
      <c r="T34" s="13"/>
      <c r="U34" s="14">
        <f t="shared" si="4"/>
        <v>-44</v>
      </c>
      <c r="V34" s="14"/>
      <c r="W34" s="14">
        <f t="shared" ref="W34:W51" si="5">U34/H34</f>
        <v>1.7350157728706624E-2</v>
      </c>
      <c r="X34" s="14"/>
      <c r="Y34" s="11">
        <f>Tabelle2[[#This Row],[solOpt]]-Tabelle2[[#This Row],[optQ]]</f>
        <v>-44</v>
      </c>
      <c r="Z34" s="11"/>
      <c r="AA34" s="25"/>
      <c r="AB34" s="1"/>
      <c r="AC34" s="1"/>
      <c r="AD34" s="1"/>
      <c r="AE34" s="1"/>
      <c r="AF34" s="1"/>
      <c r="AG34" s="1"/>
      <c r="AH34" s="1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</row>
    <row r="35" spans="1:99" s="12" customFormat="1" hidden="1" x14ac:dyDescent="0.3">
      <c r="A35" s="16" t="s">
        <v>24</v>
      </c>
      <c r="B35" s="12" t="s">
        <v>18</v>
      </c>
      <c r="C35" s="12" t="s">
        <v>17</v>
      </c>
      <c r="D35" s="12">
        <v>0</v>
      </c>
      <c r="E35" s="12">
        <v>10</v>
      </c>
      <c r="F35" s="15">
        <v>60</v>
      </c>
      <c r="G35" s="14">
        <v>-2399</v>
      </c>
      <c r="H35" s="14">
        <v>-2352</v>
      </c>
      <c r="I35" s="13" t="s">
        <v>153</v>
      </c>
      <c r="J35" s="13">
        <v>-2399</v>
      </c>
      <c r="K35" s="13">
        <v>639</v>
      </c>
      <c r="L35" s="13">
        <v>971</v>
      </c>
      <c r="M35" s="13">
        <v>98665.65</v>
      </c>
      <c r="N35" s="13" t="s">
        <v>154</v>
      </c>
      <c r="O35" s="13">
        <v>80</v>
      </c>
      <c r="P35" s="13">
        <v>7193.3705</v>
      </c>
      <c r="Q35" s="13">
        <v>278.46297670000001</v>
      </c>
      <c r="R35" s="13" t="s">
        <v>155</v>
      </c>
      <c r="S35" s="13">
        <v>3804.6</v>
      </c>
      <c r="T35" s="13"/>
      <c r="U35" s="14">
        <f t="shared" si="4"/>
        <v>-47</v>
      </c>
      <c r="V35" s="14"/>
      <c r="W35" s="14">
        <f t="shared" si="5"/>
        <v>1.9982993197278913E-2</v>
      </c>
      <c r="X35" s="14"/>
      <c r="Y35" s="11">
        <f>Tabelle2[[#This Row],[solOpt]]-Tabelle2[[#This Row],[optQ]]</f>
        <v>-47</v>
      </c>
      <c r="Z35" s="11"/>
      <c r="AA35" s="25"/>
      <c r="AB35" s="1"/>
      <c r="AC35" s="1"/>
      <c r="AD35" s="1"/>
      <c r="AE35" s="1"/>
      <c r="AF35" s="1"/>
      <c r="AG35" s="1"/>
      <c r="AH35" s="1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</row>
    <row r="36" spans="1:99" s="12" customFormat="1" hidden="1" x14ac:dyDescent="0.3">
      <c r="A36" s="16" t="s">
        <v>24</v>
      </c>
      <c r="B36" s="12" t="s">
        <v>18</v>
      </c>
      <c r="C36" s="12" t="s">
        <v>17</v>
      </c>
      <c r="D36" s="12">
        <v>0</v>
      </c>
      <c r="E36" s="12">
        <v>10</v>
      </c>
      <c r="F36" s="15">
        <v>60</v>
      </c>
      <c r="G36" s="14">
        <v>-3158</v>
      </c>
      <c r="H36" s="14">
        <v>-3158</v>
      </c>
      <c r="I36" s="13" t="s">
        <v>156</v>
      </c>
      <c r="J36" s="13">
        <v>-3158</v>
      </c>
      <c r="K36" s="13">
        <v>-1538</v>
      </c>
      <c r="L36" s="13">
        <v>2501</v>
      </c>
      <c r="M36" s="13">
        <v>61086.71</v>
      </c>
      <c r="N36" s="13" t="s">
        <v>157</v>
      </c>
      <c r="O36" s="13">
        <v>71</v>
      </c>
      <c r="P36" s="13">
        <v>13162.981400000001</v>
      </c>
      <c r="Q36" s="13">
        <v>490.66128709999998</v>
      </c>
      <c r="R36" s="13" t="s">
        <v>158</v>
      </c>
      <c r="S36" s="13">
        <v>4436.3999999999996</v>
      </c>
      <c r="T36" s="13"/>
      <c r="U36" s="14">
        <f t="shared" si="4"/>
        <v>0</v>
      </c>
      <c r="V36" s="14"/>
      <c r="W36" s="14">
        <f t="shared" si="5"/>
        <v>0</v>
      </c>
      <c r="X36" s="14"/>
      <c r="Y36" s="11">
        <f>Tabelle2[[#This Row],[solOpt]]-Tabelle2[[#This Row],[optQ]]</f>
        <v>0</v>
      </c>
      <c r="Z36" s="11">
        <f>AVERAGE(Y27:Y36)</f>
        <v>-24.6</v>
      </c>
      <c r="AA36" s="1"/>
      <c r="AB36" s="1"/>
      <c r="AC36" s="1"/>
      <c r="AD36" s="1"/>
      <c r="AE36" s="1"/>
      <c r="AF36" s="1"/>
      <c r="AG36" s="1"/>
      <c r="AH36" s="1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</row>
    <row r="37" spans="1:99" s="12" customFormat="1" hidden="1" x14ac:dyDescent="0.3">
      <c r="A37" s="16" t="s">
        <v>29</v>
      </c>
      <c r="B37" s="12" t="s">
        <v>18</v>
      </c>
      <c r="C37" s="12" t="s">
        <v>17</v>
      </c>
      <c r="D37" s="12">
        <v>0</v>
      </c>
      <c r="E37" s="12">
        <v>10</v>
      </c>
      <c r="F37" s="15">
        <v>100</v>
      </c>
      <c r="G37" s="14">
        <v>-6053</v>
      </c>
      <c r="H37" s="14">
        <v>-5818</v>
      </c>
      <c r="I37" s="13" t="s">
        <v>159</v>
      </c>
      <c r="J37" s="13">
        <v>-6053</v>
      </c>
      <c r="K37" s="13">
        <v>-541</v>
      </c>
      <c r="L37" s="13">
        <v>1048</v>
      </c>
      <c r="M37" s="13">
        <v>107683.25</v>
      </c>
      <c r="N37" s="13" t="s">
        <v>160</v>
      </c>
      <c r="O37" s="13">
        <v>206</v>
      </c>
      <c r="P37" s="13">
        <v>51351.322500000002</v>
      </c>
      <c r="Q37" s="13">
        <v>4.3673830999999996</v>
      </c>
      <c r="R37" s="13" t="s">
        <v>161</v>
      </c>
      <c r="S37" s="13">
        <v>5609.64</v>
      </c>
      <c r="T37" s="14">
        <f>AVERAGE(S37:S41)</f>
        <v>5520.3119999999981</v>
      </c>
      <c r="U37" s="14">
        <f t="shared" si="4"/>
        <v>-235</v>
      </c>
      <c r="V37" s="14">
        <f t="shared" si="2"/>
        <v>-212.4</v>
      </c>
      <c r="W37" s="14">
        <f t="shared" si="5"/>
        <v>4.0391887246476452E-2</v>
      </c>
      <c r="X37" s="14">
        <f t="shared" si="3"/>
        <v>3.8541426808461711E-2</v>
      </c>
      <c r="Y37" s="11">
        <f>Tabelle2[[#This Row],[solOpt]]-Tabelle2[[#This Row],[optQ]]</f>
        <v>-235</v>
      </c>
      <c r="Z37" s="11"/>
      <c r="AA37" s="1"/>
      <c r="AB37" s="1"/>
      <c r="AC37" s="1"/>
      <c r="AD37" s="1"/>
      <c r="AE37" s="1"/>
      <c r="AF37" s="1"/>
      <c r="AG37" s="1"/>
      <c r="AH37" s="1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</row>
    <row r="38" spans="1:99" s="12" customFormat="1" hidden="1" x14ac:dyDescent="0.3">
      <c r="A38" s="16" t="s">
        <v>25</v>
      </c>
      <c r="B38" s="12" t="s">
        <v>18</v>
      </c>
      <c r="C38" s="12" t="s">
        <v>17</v>
      </c>
      <c r="D38" s="12">
        <v>0</v>
      </c>
      <c r="E38" s="12">
        <v>10</v>
      </c>
      <c r="F38" s="15">
        <v>100</v>
      </c>
      <c r="G38" s="14">
        <v>-6413</v>
      </c>
      <c r="H38" s="14">
        <v>-6239</v>
      </c>
      <c r="I38" s="13" t="s">
        <v>162</v>
      </c>
      <c r="J38" s="13">
        <v>-6413</v>
      </c>
      <c r="K38" s="13">
        <v>-467</v>
      </c>
      <c r="L38" s="13">
        <v>1034</v>
      </c>
      <c r="M38" s="13">
        <v>107177.05</v>
      </c>
      <c r="N38" s="13" t="s">
        <v>163</v>
      </c>
      <c r="O38" s="13">
        <v>181</v>
      </c>
      <c r="P38" s="13">
        <v>70743.248900000006</v>
      </c>
      <c r="Q38" s="13">
        <v>637.33120180000003</v>
      </c>
      <c r="R38" s="13" t="s">
        <v>164</v>
      </c>
      <c r="S38" s="13">
        <v>5510.4</v>
      </c>
      <c r="T38" s="13"/>
      <c r="U38" s="14">
        <f t="shared" si="4"/>
        <v>-174</v>
      </c>
      <c r="V38" s="14"/>
      <c r="W38" s="14">
        <f t="shared" si="5"/>
        <v>2.7889084789229045E-2</v>
      </c>
      <c r="X38" s="14"/>
      <c r="Y38" s="11">
        <f>Tabelle2[[#This Row],[solOpt]]-Tabelle2[[#This Row],[optQ]]</f>
        <v>-174</v>
      </c>
      <c r="Z38" s="11"/>
      <c r="AA38" s="1"/>
      <c r="AB38" s="1"/>
      <c r="AC38" s="1"/>
      <c r="AD38" s="1"/>
      <c r="AE38" s="1"/>
      <c r="AF38" s="1"/>
      <c r="AG38" s="1"/>
      <c r="AH38" s="1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s="12" customFormat="1" hidden="1" x14ac:dyDescent="0.3">
      <c r="A39" s="16" t="s">
        <v>25</v>
      </c>
      <c r="B39" s="12" t="s">
        <v>18</v>
      </c>
      <c r="C39" s="12" t="s">
        <v>17</v>
      </c>
      <c r="D39" s="12">
        <v>0</v>
      </c>
      <c r="E39" s="12">
        <v>10</v>
      </c>
      <c r="F39" s="15">
        <v>100</v>
      </c>
      <c r="G39" s="14">
        <v>-5536</v>
      </c>
      <c r="H39" s="14">
        <v>-5362</v>
      </c>
      <c r="I39" s="13" t="s">
        <v>165</v>
      </c>
      <c r="J39" s="13">
        <v>-5536</v>
      </c>
      <c r="K39" s="13">
        <v>-111</v>
      </c>
      <c r="L39" s="13">
        <v>1054</v>
      </c>
      <c r="M39" s="13">
        <v>105180.65</v>
      </c>
      <c r="N39" s="13" t="s">
        <v>166</v>
      </c>
      <c r="O39" s="13">
        <v>187</v>
      </c>
      <c r="P39" s="13">
        <v>60797.192199999998</v>
      </c>
      <c r="Q39" s="13">
        <v>1447.0740542999999</v>
      </c>
      <c r="R39" s="13" t="s">
        <v>167</v>
      </c>
      <c r="S39" s="13">
        <v>5107.1999999999898</v>
      </c>
      <c r="T39" s="13"/>
      <c r="U39" s="14">
        <f t="shared" si="4"/>
        <v>-174</v>
      </c>
      <c r="V39" s="14"/>
      <c r="W39" s="14">
        <f t="shared" si="5"/>
        <v>3.245057814248415E-2</v>
      </c>
      <c r="X39" s="14"/>
      <c r="Y39" s="11">
        <f>Tabelle2[[#This Row],[solOpt]]-Tabelle2[[#This Row],[optQ]]</f>
        <v>-174</v>
      </c>
      <c r="Z39" s="11"/>
      <c r="AA39" s="1"/>
      <c r="AB39" s="1"/>
      <c r="AC39" s="1"/>
      <c r="AD39" s="1"/>
      <c r="AE39" s="1"/>
      <c r="AF39" s="1"/>
      <c r="AG39" s="1"/>
      <c r="AH39" s="1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s="12" customFormat="1" hidden="1" x14ac:dyDescent="0.3">
      <c r="A40" s="16" t="s">
        <v>25</v>
      </c>
      <c r="B40" s="12" t="s">
        <v>18</v>
      </c>
      <c r="C40" s="12" t="s">
        <v>17</v>
      </c>
      <c r="D40" s="12">
        <v>0</v>
      </c>
      <c r="E40" s="12">
        <v>10</v>
      </c>
      <c r="F40" s="15">
        <v>100</v>
      </c>
      <c r="G40" s="14">
        <v>-6213</v>
      </c>
      <c r="H40" s="14">
        <v>-6000</v>
      </c>
      <c r="I40" s="13" t="s">
        <v>168</v>
      </c>
      <c r="J40" s="13">
        <v>-6213</v>
      </c>
      <c r="K40" s="13">
        <v>-1781</v>
      </c>
      <c r="L40" s="13">
        <v>1037</v>
      </c>
      <c r="M40" s="13">
        <v>107921.849999999</v>
      </c>
      <c r="N40" s="13" t="s">
        <v>169</v>
      </c>
      <c r="O40" s="13">
        <v>197</v>
      </c>
      <c r="P40" s="13">
        <v>117867.45170000001</v>
      </c>
      <c r="Q40" s="13">
        <v>2348.3137339</v>
      </c>
      <c r="R40" s="13" t="s">
        <v>170</v>
      </c>
      <c r="S40" s="13">
        <v>5659.2</v>
      </c>
      <c r="T40" s="13"/>
      <c r="U40" s="14">
        <f t="shared" si="4"/>
        <v>-213</v>
      </c>
      <c r="V40" s="14"/>
      <c r="W40" s="14">
        <f t="shared" si="5"/>
        <v>3.5499999999999997E-2</v>
      </c>
      <c r="X40" s="14"/>
      <c r="Y40" s="11">
        <f>Tabelle2[[#This Row],[solOpt]]-Tabelle2[[#This Row],[optQ]]</f>
        <v>-213</v>
      </c>
      <c r="Z40" s="11"/>
      <c r="AA40" s="1"/>
      <c r="AB40" s="1"/>
      <c r="AC40" s="1"/>
      <c r="AD40" s="1"/>
      <c r="AE40" s="1"/>
      <c r="AF40" s="1"/>
      <c r="AG40" s="1"/>
      <c r="AH40" s="1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</row>
    <row r="41" spans="1:99" s="19" customFormat="1" hidden="1" x14ac:dyDescent="0.3">
      <c r="A41" s="16" t="s">
        <v>25</v>
      </c>
      <c r="B41" s="12" t="s">
        <v>18</v>
      </c>
      <c r="C41" s="12" t="s">
        <v>17</v>
      </c>
      <c r="D41" s="12">
        <v>0</v>
      </c>
      <c r="E41" s="12">
        <v>10</v>
      </c>
      <c r="F41" s="15">
        <v>100</v>
      </c>
      <c r="G41" s="14">
        <v>-4976</v>
      </c>
      <c r="H41" s="14">
        <v>-4710</v>
      </c>
      <c r="I41" s="13" t="s">
        <v>171</v>
      </c>
      <c r="J41" s="13">
        <v>-4976</v>
      </c>
      <c r="K41" s="13">
        <v>1559</v>
      </c>
      <c r="L41" s="13">
        <v>1070</v>
      </c>
      <c r="M41" s="13">
        <v>108203.45</v>
      </c>
      <c r="N41" s="13" t="s">
        <v>172</v>
      </c>
      <c r="O41" s="13">
        <v>395</v>
      </c>
      <c r="P41" s="13">
        <v>58540.527199999997</v>
      </c>
      <c r="Q41" s="13">
        <v>3285.8823422</v>
      </c>
      <c r="R41" s="13" t="s">
        <v>173</v>
      </c>
      <c r="S41" s="13">
        <v>5715.12</v>
      </c>
      <c r="T41" s="13"/>
      <c r="U41" s="14">
        <f t="shared" si="4"/>
        <v>-266</v>
      </c>
      <c r="V41" s="14"/>
      <c r="W41" s="14">
        <f t="shared" si="5"/>
        <v>5.6475583864118897E-2</v>
      </c>
      <c r="X41" s="14"/>
      <c r="Y41" s="11">
        <f>Tabelle2[[#This Row],[solOpt]]-Tabelle2[[#This Row],[optQ]]</f>
        <v>-266</v>
      </c>
      <c r="Z41" s="14">
        <f>AVERAGE(Y22:Y41)</f>
        <v>-123.35</v>
      </c>
      <c r="AA41" s="1"/>
      <c r="AB41" s="1"/>
      <c r="AC41" s="1"/>
      <c r="AD41" s="1"/>
      <c r="AE41" s="1"/>
      <c r="AF41" s="1"/>
      <c r="AG41" s="1"/>
      <c r="AH41" s="1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</row>
    <row r="42" spans="1:99" x14ac:dyDescent="0.3">
      <c r="A42" s="16" t="s">
        <v>34</v>
      </c>
      <c r="B42" s="12" t="s">
        <v>18</v>
      </c>
      <c r="C42" s="12" t="s">
        <v>17</v>
      </c>
      <c r="D42" s="12">
        <v>0</v>
      </c>
      <c r="E42" s="12">
        <v>10</v>
      </c>
      <c r="F42" s="15">
        <v>146</v>
      </c>
      <c r="G42" s="22">
        <v>-12092</v>
      </c>
      <c r="H42" s="22">
        <v>-11229</v>
      </c>
      <c r="I42" s="13" t="s">
        <v>174</v>
      </c>
      <c r="J42" s="13">
        <v>-12092</v>
      </c>
      <c r="K42" s="13">
        <v>-2088</v>
      </c>
      <c r="L42" s="13">
        <v>1269</v>
      </c>
      <c r="M42" s="13">
        <v>110512.05</v>
      </c>
      <c r="N42" s="13" t="s">
        <v>175</v>
      </c>
      <c r="O42" s="13">
        <v>322</v>
      </c>
      <c r="P42" s="13" t="s">
        <v>211</v>
      </c>
      <c r="Q42" s="13">
        <v>45791623</v>
      </c>
      <c r="R42" s="13" t="s">
        <v>176</v>
      </c>
      <c r="S42" s="13">
        <v>6174.8399999999901</v>
      </c>
      <c r="T42" s="14">
        <f>AVERAGE(S42:S46)</f>
        <v>6145.7279999999973</v>
      </c>
      <c r="U42" s="14">
        <f t="shared" si="4"/>
        <v>-863</v>
      </c>
      <c r="V42" s="14">
        <f t="shared" ref="V42" si="6">AVERAGE(U42:U46)</f>
        <v>-817.8</v>
      </c>
      <c r="W42" s="14">
        <f t="shared" si="5"/>
        <v>7.6854572980675037E-2</v>
      </c>
      <c r="X42" s="26">
        <f t="shared" ref="X42" si="7">AVERAGE(W42:W46)</f>
        <v>8.3057494345641608E-2</v>
      </c>
      <c r="Y42" s="11">
        <f>Tabelle2[[#This Row],[solOpt]]-Tabelle2[[#This Row],[optQ]]</f>
        <v>-863</v>
      </c>
      <c r="Z42" s="11"/>
    </row>
    <row r="43" spans="1:99" x14ac:dyDescent="0.3">
      <c r="A43" s="16" t="s">
        <v>231</v>
      </c>
      <c r="B43" s="12" t="s">
        <v>18</v>
      </c>
      <c r="C43" s="12" t="s">
        <v>17</v>
      </c>
      <c r="D43" s="12">
        <v>0</v>
      </c>
      <c r="E43" s="12">
        <v>10</v>
      </c>
      <c r="F43" s="15">
        <v>146</v>
      </c>
      <c r="G43" s="22">
        <v>-9714</v>
      </c>
      <c r="H43" s="22">
        <v>-8983</v>
      </c>
      <c r="I43" s="13" t="s">
        <v>177</v>
      </c>
      <c r="J43" s="13">
        <v>-9714</v>
      </c>
      <c r="K43" s="13">
        <v>1680</v>
      </c>
      <c r="L43" s="13">
        <v>1245</v>
      </c>
      <c r="M43" s="13">
        <v>110373.25</v>
      </c>
      <c r="N43" s="13" t="s">
        <v>178</v>
      </c>
      <c r="O43" s="13">
        <v>357</v>
      </c>
      <c r="P43" s="13" t="s">
        <v>212</v>
      </c>
      <c r="Q43" s="13">
        <v>28863127293</v>
      </c>
      <c r="R43" s="13" t="s">
        <v>179</v>
      </c>
      <c r="S43" s="13">
        <v>6147</v>
      </c>
      <c r="T43" s="13"/>
      <c r="U43" s="14">
        <f t="shared" si="4"/>
        <v>-731</v>
      </c>
      <c r="V43" s="13"/>
      <c r="W43" s="14">
        <f t="shared" si="5"/>
        <v>8.1375932316598024E-2</v>
      </c>
      <c r="X43" s="13"/>
      <c r="Y43" s="11">
        <f>Tabelle2[[#This Row],[solOpt]]-Tabelle2[[#This Row],[optQ]]</f>
        <v>-731</v>
      </c>
      <c r="Z43" s="11"/>
    </row>
    <row r="44" spans="1:99" x14ac:dyDescent="0.3">
      <c r="A44" s="16" t="s">
        <v>33</v>
      </c>
      <c r="B44" s="12" t="s">
        <v>18</v>
      </c>
      <c r="C44" s="12" t="s">
        <v>17</v>
      </c>
      <c r="D44" s="12">
        <v>0</v>
      </c>
      <c r="E44" s="12">
        <v>10</v>
      </c>
      <c r="F44" s="15">
        <v>146</v>
      </c>
      <c r="G44" s="22">
        <v>-9848</v>
      </c>
      <c r="H44" s="22">
        <v>-9061</v>
      </c>
      <c r="I44" s="13" t="s">
        <v>180</v>
      </c>
      <c r="J44" s="13">
        <v>-9848</v>
      </c>
      <c r="K44" s="13">
        <v>2079</v>
      </c>
      <c r="L44" s="13">
        <v>1242</v>
      </c>
      <c r="M44" s="13">
        <v>110384.45</v>
      </c>
      <c r="N44" s="13" t="s">
        <v>181</v>
      </c>
      <c r="O44" s="13">
        <v>353</v>
      </c>
      <c r="P44" s="13" t="s">
        <v>213</v>
      </c>
      <c r="Q44" s="13">
        <v>48160027151</v>
      </c>
      <c r="R44" s="13" t="s">
        <v>182</v>
      </c>
      <c r="S44" s="13">
        <v>6146.76</v>
      </c>
      <c r="T44" s="13"/>
      <c r="U44" s="14">
        <f t="shared" si="4"/>
        <v>-787</v>
      </c>
      <c r="V44" s="13"/>
      <c r="W44" s="14">
        <f t="shared" si="5"/>
        <v>8.6855755435382404E-2</v>
      </c>
      <c r="X44" s="13"/>
      <c r="Y44" s="11">
        <f>Tabelle2[[#This Row],[solOpt]]-Tabelle2[[#This Row],[optQ]]</f>
        <v>-787</v>
      </c>
      <c r="Z44" s="11"/>
    </row>
    <row r="45" spans="1:99" x14ac:dyDescent="0.3">
      <c r="A45" s="21">
        <v>9</v>
      </c>
      <c r="B45" s="12" t="s">
        <v>18</v>
      </c>
      <c r="C45" s="12" t="s">
        <v>17</v>
      </c>
      <c r="D45" s="12">
        <v>0</v>
      </c>
      <c r="E45" s="12">
        <v>10</v>
      </c>
      <c r="F45" s="15">
        <v>146</v>
      </c>
      <c r="G45" s="22">
        <v>-11316</v>
      </c>
      <c r="H45" s="22">
        <v>-10564</v>
      </c>
      <c r="I45" s="13" t="s">
        <v>183</v>
      </c>
      <c r="J45" s="13">
        <v>-11316</v>
      </c>
      <c r="K45" s="13">
        <v>-126</v>
      </c>
      <c r="L45" s="13">
        <v>1261</v>
      </c>
      <c r="M45" s="13" t="s">
        <v>51</v>
      </c>
      <c r="N45" s="13" t="s">
        <v>184</v>
      </c>
      <c r="O45" s="13">
        <v>342</v>
      </c>
      <c r="P45" s="13" t="s">
        <v>209</v>
      </c>
      <c r="Q45" s="13">
        <v>66676297668</v>
      </c>
      <c r="R45" s="13" t="s">
        <v>185</v>
      </c>
      <c r="S45" s="13">
        <v>6189.24</v>
      </c>
      <c r="T45" s="13"/>
      <c r="U45" s="14">
        <f t="shared" si="4"/>
        <v>-752</v>
      </c>
      <c r="V45" s="13"/>
      <c r="W45" s="14">
        <f t="shared" si="5"/>
        <v>7.1185157137447941E-2</v>
      </c>
      <c r="X45" s="13"/>
      <c r="Y45" s="11">
        <f>Tabelle2[[#This Row],[solOpt]]-Tabelle2[[#This Row],[optQ]]</f>
        <v>-752</v>
      </c>
      <c r="Z45" s="11"/>
    </row>
    <row r="46" spans="1:99" x14ac:dyDescent="0.3">
      <c r="A46" s="21">
        <v>9</v>
      </c>
      <c r="B46" s="12" t="s">
        <v>18</v>
      </c>
      <c r="C46" s="12" t="s">
        <v>17</v>
      </c>
      <c r="D46" s="12">
        <v>0</v>
      </c>
      <c r="E46" s="12">
        <v>10</v>
      </c>
      <c r="F46" s="15">
        <v>146</v>
      </c>
      <c r="G46" s="22">
        <v>-10611</v>
      </c>
      <c r="H46" s="22">
        <v>-9655</v>
      </c>
      <c r="I46" s="13" t="s">
        <v>186</v>
      </c>
      <c r="J46" s="13">
        <v>-10611</v>
      </c>
      <c r="K46" s="13">
        <v>-300</v>
      </c>
      <c r="L46" s="13">
        <v>1250</v>
      </c>
      <c r="M46" s="13" t="s">
        <v>52</v>
      </c>
      <c r="N46" s="13" t="s">
        <v>187</v>
      </c>
      <c r="O46" s="13">
        <v>345</v>
      </c>
      <c r="P46" s="13" t="s">
        <v>210</v>
      </c>
      <c r="Q46" s="13">
        <v>83277396093</v>
      </c>
      <c r="R46" s="13" t="s">
        <v>188</v>
      </c>
      <c r="S46" s="13">
        <v>6070.8</v>
      </c>
      <c r="T46" s="13"/>
      <c r="U46" s="14">
        <f t="shared" si="4"/>
        <v>-956</v>
      </c>
      <c r="V46" s="14"/>
      <c r="W46" s="14">
        <f t="shared" si="5"/>
        <v>9.9016053858104608E-2</v>
      </c>
      <c r="X46" s="13"/>
      <c r="Y46" s="11">
        <f>Tabelle2[[#This Row],[solOpt]]-Tabelle2[[#This Row],[optQ]]</f>
        <v>-956</v>
      </c>
      <c r="Z46" s="11">
        <f>AVERAGE(Y42:Y46)</f>
        <v>-817.8</v>
      </c>
    </row>
    <row r="47" spans="1:99" x14ac:dyDescent="0.3">
      <c r="A47" s="21" t="s">
        <v>35</v>
      </c>
      <c r="B47" s="12" t="s">
        <v>18</v>
      </c>
      <c r="C47" s="12" t="s">
        <v>16</v>
      </c>
      <c r="D47" s="12">
        <v>0</v>
      </c>
      <c r="E47" s="12">
        <v>10</v>
      </c>
      <c r="F47" s="15">
        <v>146</v>
      </c>
      <c r="G47" s="22" t="s">
        <v>41</v>
      </c>
      <c r="H47" s="22" t="s">
        <v>45</v>
      </c>
      <c r="I47" s="13" t="s">
        <v>189</v>
      </c>
      <c r="J47" s="13" t="s">
        <v>36</v>
      </c>
      <c r="K47" s="13">
        <v>1605474</v>
      </c>
      <c r="L47" s="13">
        <v>1361</v>
      </c>
      <c r="M47" s="13" t="s">
        <v>53</v>
      </c>
      <c r="N47" s="13" t="s">
        <v>190</v>
      </c>
      <c r="O47" s="13">
        <v>414</v>
      </c>
      <c r="P47" s="13" t="s">
        <v>204</v>
      </c>
      <c r="Q47" s="13">
        <v>142204203</v>
      </c>
      <c r="R47" s="13" t="s">
        <v>191</v>
      </c>
      <c r="S47" s="13">
        <v>6068.6399999999903</v>
      </c>
      <c r="T47" s="14">
        <f>AVERAGE(S47:S51)</f>
        <v>6098.5679999999975</v>
      </c>
      <c r="U47" s="14">
        <f t="shared" si="4"/>
        <v>-572.42000000000007</v>
      </c>
      <c r="V47" s="14">
        <f t="shared" ref="V47" si="8">AVERAGE(U47:U51)</f>
        <v>-318.20399999999989</v>
      </c>
      <c r="W47" s="14">
        <f t="shared" si="5"/>
        <v>0.12335494770958727</v>
      </c>
      <c r="X47" s="26">
        <f t="shared" ref="X47" si="9">AVERAGE(W47:W51)</f>
        <v>6.3162340128559674E-2</v>
      </c>
      <c r="Y47" s="11">
        <f>Tabelle2[[#This Row],[solOpt]]-Tabelle2[[#This Row],[optQ]]</f>
        <v>-572.42000000000007</v>
      </c>
      <c r="Z47" s="11"/>
    </row>
    <row r="48" spans="1:99" x14ac:dyDescent="0.3">
      <c r="A48" s="21" t="s">
        <v>233</v>
      </c>
      <c r="B48" s="12" t="s">
        <v>18</v>
      </c>
      <c r="C48" s="12" t="s">
        <v>16</v>
      </c>
      <c r="D48" s="12">
        <v>0</v>
      </c>
      <c r="E48" s="12">
        <v>10</v>
      </c>
      <c r="F48" s="15">
        <v>146</v>
      </c>
      <c r="G48" s="22" t="s">
        <v>42</v>
      </c>
      <c r="H48" s="22" t="s">
        <v>42</v>
      </c>
      <c r="I48" s="13" t="s">
        <v>192</v>
      </c>
      <c r="J48" s="13" t="s">
        <v>37</v>
      </c>
      <c r="K48" s="13">
        <v>197484</v>
      </c>
      <c r="L48" s="13">
        <v>1298</v>
      </c>
      <c r="M48" s="13" t="s">
        <v>49</v>
      </c>
      <c r="N48" s="13" t="s">
        <v>193</v>
      </c>
      <c r="O48" s="13">
        <v>297</v>
      </c>
      <c r="P48" s="13" t="s">
        <v>205</v>
      </c>
      <c r="Q48" s="13">
        <v>15852470751</v>
      </c>
      <c r="R48" s="13" t="s">
        <v>194</v>
      </c>
      <c r="S48" s="13">
        <v>6081.84</v>
      </c>
      <c r="T48" s="13"/>
      <c r="U48" s="14">
        <f t="shared" si="4"/>
        <v>0</v>
      </c>
      <c r="V48" s="13"/>
      <c r="W48" s="14">
        <f t="shared" si="5"/>
        <v>0</v>
      </c>
      <c r="X48" s="13"/>
      <c r="Y48" s="11">
        <f>Tabelle2[[#This Row],[solOpt]]-Tabelle2[[#This Row],[optQ]]</f>
        <v>0</v>
      </c>
      <c r="Z48" s="11"/>
    </row>
    <row r="49" spans="1:30" x14ac:dyDescent="0.3">
      <c r="A49" s="21">
        <v>10</v>
      </c>
      <c r="B49" s="12" t="s">
        <v>18</v>
      </c>
      <c r="C49" s="12" t="s">
        <v>16</v>
      </c>
      <c r="D49" s="12">
        <v>0</v>
      </c>
      <c r="E49" s="12">
        <v>10</v>
      </c>
      <c r="F49" s="15">
        <v>146</v>
      </c>
      <c r="G49" s="22" t="s">
        <v>38</v>
      </c>
      <c r="H49" s="22" t="s">
        <v>46</v>
      </c>
      <c r="I49" s="13" t="s">
        <v>195</v>
      </c>
      <c r="J49" s="13" t="s">
        <v>38</v>
      </c>
      <c r="K49" s="13">
        <v>590761</v>
      </c>
      <c r="L49" s="13">
        <v>1284</v>
      </c>
      <c r="M49" s="13">
        <v>109981.85</v>
      </c>
      <c r="N49" s="13" t="s">
        <v>196</v>
      </c>
      <c r="O49" s="13">
        <v>293</v>
      </c>
      <c r="P49" s="13" t="s">
        <v>206</v>
      </c>
      <c r="Q49" s="13">
        <v>47249557912</v>
      </c>
      <c r="R49" s="13" t="s">
        <v>197</v>
      </c>
      <c r="S49" s="13">
        <v>6068.4</v>
      </c>
      <c r="T49" s="13"/>
      <c r="U49" s="14">
        <f t="shared" si="4"/>
        <v>-555.46999999999935</v>
      </c>
      <c r="V49" s="13"/>
      <c r="W49" s="14">
        <f t="shared" si="5"/>
        <v>0.10845549472434597</v>
      </c>
      <c r="X49" s="13"/>
      <c r="Y49" s="11">
        <f>Tabelle2[[#This Row],[solOpt]]-Tabelle2[[#This Row],[optQ]]</f>
        <v>-555.46999999999935</v>
      </c>
      <c r="Z49" s="11"/>
    </row>
    <row r="50" spans="1:30" x14ac:dyDescent="0.3">
      <c r="A50" s="21">
        <v>10</v>
      </c>
      <c r="B50" s="12" t="s">
        <v>18</v>
      </c>
      <c r="C50" s="12" t="s">
        <v>16</v>
      </c>
      <c r="D50" s="12">
        <v>0</v>
      </c>
      <c r="E50" s="12">
        <v>10</v>
      </c>
      <c r="F50" s="15">
        <v>146</v>
      </c>
      <c r="G50" s="22" t="s">
        <v>43</v>
      </c>
      <c r="H50" s="22" t="s">
        <v>47</v>
      </c>
      <c r="I50" s="13" t="s">
        <v>198</v>
      </c>
      <c r="J50" s="13" t="s">
        <v>39</v>
      </c>
      <c r="K50" s="13">
        <v>-491998</v>
      </c>
      <c r="L50" s="13">
        <v>1271</v>
      </c>
      <c r="M50" s="13" t="s">
        <v>50</v>
      </c>
      <c r="N50" s="13" t="s">
        <v>199</v>
      </c>
      <c r="O50" s="13">
        <v>276</v>
      </c>
      <c r="P50" s="13" t="s">
        <v>207</v>
      </c>
      <c r="Q50" s="13">
        <v>64040946629</v>
      </c>
      <c r="R50" s="13" t="s">
        <v>200</v>
      </c>
      <c r="S50" s="13">
        <v>6164.04</v>
      </c>
      <c r="T50" s="13"/>
      <c r="U50" s="14">
        <f t="shared" si="4"/>
        <v>-12.130000000000109</v>
      </c>
      <c r="V50" s="13"/>
      <c r="W50" s="14">
        <f t="shared" si="5"/>
        <v>2.2024831953982279E-3</v>
      </c>
      <c r="X50" s="13"/>
      <c r="Y50" s="11">
        <f>Tabelle2[[#This Row],[solOpt]]-Tabelle2[[#This Row],[optQ]]</f>
        <v>-12.130000000000109</v>
      </c>
      <c r="Z50" s="11"/>
    </row>
    <row r="51" spans="1:30" x14ac:dyDescent="0.3">
      <c r="A51" s="21">
        <v>10</v>
      </c>
      <c r="B51" s="12" t="s">
        <v>18</v>
      </c>
      <c r="C51" s="12" t="s">
        <v>16</v>
      </c>
      <c r="D51" s="12">
        <v>0</v>
      </c>
      <c r="E51" s="12">
        <v>10</v>
      </c>
      <c r="F51" s="15">
        <v>146</v>
      </c>
      <c r="G51" s="22" t="s">
        <v>44</v>
      </c>
      <c r="H51" s="22" t="s">
        <v>48</v>
      </c>
      <c r="I51" s="13" t="s">
        <v>201</v>
      </c>
      <c r="J51" s="13" t="s">
        <v>40</v>
      </c>
      <c r="K51" s="13">
        <v>76949</v>
      </c>
      <c r="L51" s="13">
        <v>1336</v>
      </c>
      <c r="M51" s="13">
        <v>110195.85</v>
      </c>
      <c r="N51" s="13" t="s">
        <v>202</v>
      </c>
      <c r="O51" s="13">
        <v>261</v>
      </c>
      <c r="P51" s="13" t="s">
        <v>208</v>
      </c>
      <c r="Q51" s="13">
        <v>82485849349</v>
      </c>
      <c r="R51" s="13" t="s">
        <v>203</v>
      </c>
      <c r="S51" s="13">
        <v>6109.92</v>
      </c>
      <c r="T51" s="13"/>
      <c r="U51" s="14">
        <f t="shared" si="4"/>
        <v>-451</v>
      </c>
      <c r="V51" s="13"/>
      <c r="W51" s="14">
        <f t="shared" si="5"/>
        <v>8.1798775013466871E-2</v>
      </c>
      <c r="X51" s="13"/>
      <c r="Y51" s="11">
        <f>Tabelle2[[#This Row],[solOpt]]-Tabelle2[[#This Row],[optQ]]</f>
        <v>-451</v>
      </c>
      <c r="Z51" s="11"/>
    </row>
    <row r="52" spans="1:30" x14ac:dyDescent="0.3">
      <c r="A52" s="8">
        <v>4</v>
      </c>
      <c r="B52" s="8" t="s">
        <v>214</v>
      </c>
      <c r="C52" s="8" t="s">
        <v>16</v>
      </c>
      <c r="D52" s="8">
        <v>0</v>
      </c>
      <c r="E52" s="8">
        <v>10</v>
      </c>
      <c r="F52" s="23">
        <v>146</v>
      </c>
      <c r="G52" s="24">
        <v>-6764</v>
      </c>
      <c r="H52" s="25">
        <v>-5966</v>
      </c>
      <c r="I52" s="7" t="s">
        <v>215</v>
      </c>
      <c r="J52" s="7">
        <v>-6764</v>
      </c>
      <c r="K52" s="7">
        <v>2371</v>
      </c>
      <c r="L52" s="7">
        <v>1256</v>
      </c>
      <c r="M52" s="7">
        <v>117737.05</v>
      </c>
      <c r="N52" s="7" t="s">
        <v>216</v>
      </c>
      <c r="O52" s="7">
        <v>405</v>
      </c>
      <c r="P52" s="7">
        <v>86251.573699999994</v>
      </c>
      <c r="Q52" s="7">
        <v>11.4593189</v>
      </c>
      <c r="R52" s="7" t="s">
        <v>217</v>
      </c>
      <c r="S52" s="1">
        <v>7779.6</v>
      </c>
      <c r="T52" s="11">
        <f>AVERAGE(S52:S56)</f>
        <v>7569.983999999994</v>
      </c>
      <c r="U52" s="11">
        <f t="shared" si="4"/>
        <v>-798</v>
      </c>
      <c r="V52" s="11">
        <f t="shared" ref="V52" si="10">AVERAGE(U52:U56)</f>
        <v>-473</v>
      </c>
      <c r="W52" s="11">
        <f t="shared" ref="W52:W56" si="11">U52/H52</f>
        <v>0.13375796178343949</v>
      </c>
      <c r="X52" s="5">
        <f t="shared" ref="X52" si="12">AVERAGE(W52:W56)</f>
        <v>7.7188609436076153E-2</v>
      </c>
      <c r="Y52" s="11">
        <f>Tabelle2[[#This Row],[solOpt]]-Tabelle2[[#This Row],[optQ]]</f>
        <v>-798</v>
      </c>
      <c r="Z52" s="11"/>
    </row>
    <row r="53" spans="1:30" x14ac:dyDescent="0.3">
      <c r="A53" s="8" t="s">
        <v>232</v>
      </c>
      <c r="B53" s="8" t="s">
        <v>214</v>
      </c>
      <c r="C53" s="8" t="s">
        <v>16</v>
      </c>
      <c r="D53" s="8">
        <v>0</v>
      </c>
      <c r="E53" s="8">
        <v>10</v>
      </c>
      <c r="F53" s="23">
        <v>146</v>
      </c>
      <c r="G53" s="24">
        <v>-7281</v>
      </c>
      <c r="H53" s="25">
        <v>-6977</v>
      </c>
      <c r="I53" s="7" t="s">
        <v>218</v>
      </c>
      <c r="J53" s="7">
        <v>-7281</v>
      </c>
      <c r="K53" s="7">
        <v>1806</v>
      </c>
      <c r="L53" s="7">
        <v>1185</v>
      </c>
      <c r="M53" s="7">
        <v>116124.25</v>
      </c>
      <c r="N53" s="7" t="s">
        <v>219</v>
      </c>
      <c r="O53" s="7">
        <v>348</v>
      </c>
      <c r="P53" s="7">
        <v>87100.637700000007</v>
      </c>
      <c r="Q53" s="7">
        <v>2163.7079733</v>
      </c>
      <c r="R53" s="7" t="s">
        <v>220</v>
      </c>
      <c r="S53" s="1">
        <v>7458.4799999999896</v>
      </c>
      <c r="U53" s="11">
        <f t="shared" si="4"/>
        <v>-304</v>
      </c>
      <c r="W53" s="11">
        <f t="shared" si="11"/>
        <v>4.3571735703024222E-2</v>
      </c>
      <c r="Y53" s="11">
        <f>Tabelle2[[#This Row],[solOpt]]-Tabelle2[[#This Row],[optQ]]</f>
        <v>-304</v>
      </c>
      <c r="Z53" s="11"/>
    </row>
    <row r="54" spans="1:30" x14ac:dyDescent="0.3">
      <c r="A54" s="8">
        <v>4</v>
      </c>
      <c r="B54" s="8" t="s">
        <v>214</v>
      </c>
      <c r="C54" s="8" t="s">
        <v>16</v>
      </c>
      <c r="D54" s="8">
        <v>0</v>
      </c>
      <c r="E54" s="8">
        <v>10</v>
      </c>
      <c r="F54" s="23">
        <v>146</v>
      </c>
      <c r="G54" s="24">
        <v>-7238</v>
      </c>
      <c r="H54" s="25">
        <v>-6841</v>
      </c>
      <c r="I54" s="7" t="s">
        <v>221</v>
      </c>
      <c r="J54" s="7">
        <v>-7238</v>
      </c>
      <c r="K54" s="7">
        <v>1834</v>
      </c>
      <c r="L54" s="7">
        <v>1308</v>
      </c>
      <c r="M54" s="7">
        <v>116524.849999999</v>
      </c>
      <c r="N54" s="7" t="s">
        <v>222</v>
      </c>
      <c r="O54" s="7">
        <v>376</v>
      </c>
      <c r="P54" s="7">
        <v>119164.6056</v>
      </c>
      <c r="Q54" s="7">
        <v>8.3906092000000001</v>
      </c>
      <c r="R54" s="7" t="s">
        <v>223</v>
      </c>
      <c r="S54" s="1">
        <v>7541.6399999999903</v>
      </c>
      <c r="U54" s="11">
        <f t="shared" si="4"/>
        <v>-397</v>
      </c>
      <c r="W54" s="11">
        <f t="shared" si="11"/>
        <v>5.8032451395994736E-2</v>
      </c>
      <c r="Y54" s="11">
        <f>Tabelle2[[#This Row],[solOpt]]-Tabelle2[[#This Row],[optQ]]</f>
        <v>-397</v>
      </c>
      <c r="Z54" s="11"/>
    </row>
    <row r="55" spans="1:30" x14ac:dyDescent="0.3">
      <c r="A55" s="8">
        <v>4</v>
      </c>
      <c r="B55" s="8" t="s">
        <v>214</v>
      </c>
      <c r="C55" s="8" t="s">
        <v>16</v>
      </c>
      <c r="D55" s="8">
        <v>0</v>
      </c>
      <c r="E55" s="8">
        <v>10</v>
      </c>
      <c r="F55" s="23">
        <v>146</v>
      </c>
      <c r="G55" s="24" t="s">
        <v>224</v>
      </c>
      <c r="H55" s="25">
        <v>-6045</v>
      </c>
      <c r="I55" s="7" t="s">
        <v>225</v>
      </c>
      <c r="J55" s="7">
        <v>-6362</v>
      </c>
      <c r="K55" s="7">
        <v>1454</v>
      </c>
      <c r="L55" s="7">
        <v>1253</v>
      </c>
      <c r="M55" s="7">
        <v>117062.45</v>
      </c>
      <c r="N55" s="7" t="s">
        <v>226</v>
      </c>
      <c r="O55" s="7">
        <v>331</v>
      </c>
      <c r="P55" s="7">
        <v>104203.3122</v>
      </c>
      <c r="Q55" s="7">
        <v>2003.2058133999999</v>
      </c>
      <c r="R55" s="7" t="s">
        <v>227</v>
      </c>
      <c r="S55" s="1">
        <v>7648.68</v>
      </c>
      <c r="U55" s="11">
        <f t="shared" si="4"/>
        <v>-317</v>
      </c>
      <c r="W55" s="11">
        <f t="shared" si="11"/>
        <v>5.2440033085194376E-2</v>
      </c>
      <c r="Y55" s="11">
        <f>Tabelle2[[#This Row],[solOpt]]-Tabelle2[[#This Row],[optQ]]</f>
        <v>-317</v>
      </c>
      <c r="Z55" s="11"/>
    </row>
    <row r="56" spans="1:30" x14ac:dyDescent="0.3">
      <c r="A56" s="8">
        <v>4</v>
      </c>
      <c r="B56" s="8" t="s">
        <v>214</v>
      </c>
      <c r="C56" s="8" t="s">
        <v>16</v>
      </c>
      <c r="D56" s="8">
        <v>0</v>
      </c>
      <c r="E56" s="8">
        <v>10</v>
      </c>
      <c r="F56" s="23">
        <v>146</v>
      </c>
      <c r="G56" s="24">
        <v>-6143</v>
      </c>
      <c r="H56" s="25">
        <v>-5594</v>
      </c>
      <c r="I56" s="7" t="s">
        <v>228</v>
      </c>
      <c r="J56" s="7">
        <v>-6143</v>
      </c>
      <c r="K56" s="7">
        <v>75</v>
      </c>
      <c r="L56" s="7">
        <v>1252</v>
      </c>
      <c r="M56" s="7">
        <v>115915.45</v>
      </c>
      <c r="N56" s="7" t="s">
        <v>229</v>
      </c>
      <c r="O56" s="7">
        <v>292</v>
      </c>
      <c r="P56" s="7">
        <v>99337.406400000007</v>
      </c>
      <c r="Q56" s="7">
        <v>3690.65807</v>
      </c>
      <c r="R56" s="7" t="s">
        <v>230</v>
      </c>
      <c r="S56" s="1">
        <v>7421.5199999999904</v>
      </c>
      <c r="U56" s="11">
        <f t="shared" si="4"/>
        <v>-549</v>
      </c>
      <c r="W56" s="11">
        <f t="shared" si="11"/>
        <v>9.8140865212727926E-2</v>
      </c>
      <c r="Y56" s="11">
        <f>Tabelle2[[#This Row],[solOpt]]-Tabelle2[[#This Row],[optQ]]</f>
        <v>-549</v>
      </c>
      <c r="Z56" s="11">
        <f>AVERAGE(Y47:Y56)</f>
        <v>-395.60199999999998</v>
      </c>
    </row>
    <row r="58" spans="1:30" x14ac:dyDescent="0.3">
      <c r="W58" s="6"/>
    </row>
    <row r="61" spans="1:30" x14ac:dyDescent="0.3">
      <c r="AC61" s="11"/>
    </row>
    <row r="62" spans="1:30" x14ac:dyDescent="0.3">
      <c r="AB62" s="1" t="s">
        <v>243</v>
      </c>
      <c r="AC62" s="11" t="s">
        <v>244</v>
      </c>
      <c r="AD62" s="1" t="s">
        <v>245</v>
      </c>
    </row>
    <row r="63" spans="1:30" x14ac:dyDescent="0.3">
      <c r="AA63" s="1" t="s">
        <v>234</v>
      </c>
      <c r="AB63" s="31">
        <f>24.6/60</f>
        <v>0.41000000000000003</v>
      </c>
      <c r="AC63" s="31">
        <f>8.29450000000102/60</f>
        <v>0.13824166666668367</v>
      </c>
      <c r="AD63" s="11">
        <f>AC63/AB63</f>
        <v>0.33717479674800893</v>
      </c>
    </row>
    <row r="64" spans="1:30" x14ac:dyDescent="0.3">
      <c r="AA64" s="1" t="s">
        <v>0</v>
      </c>
      <c r="AB64" s="36">
        <f>123.35/100</f>
        <v>1.2335</v>
      </c>
      <c r="AC64" s="31">
        <f>60.123699999999/100</f>
        <v>0.60123699999999003</v>
      </c>
      <c r="AD64" s="11">
        <f>AC64/AB64</f>
        <v>0.48742359140655855</v>
      </c>
    </row>
    <row r="65" spans="27:30" x14ac:dyDescent="0.3">
      <c r="AA65" s="1" t="s">
        <v>241</v>
      </c>
      <c r="AB65" s="11">
        <f>817.8/146</f>
        <v>5.6013698630136979</v>
      </c>
      <c r="AC65" s="36">
        <f>395.6/146</f>
        <v>2.7095890410958905</v>
      </c>
      <c r="AD65" s="11">
        <f>AC65/AB65</f>
        <v>0.48373685497676699</v>
      </c>
    </row>
  </sheetData>
  <phoneticPr fontId="22" type="noConversion"/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6F874-CDDA-43A3-AADD-669296E0C13F}">
  <dimension ref="A1:M65"/>
  <sheetViews>
    <sheetView topLeftCell="A31" workbookViewId="0">
      <selection activeCell="H17" sqref="H17"/>
    </sheetView>
  </sheetViews>
  <sheetFormatPr baseColWidth="10" defaultRowHeight="14.4" x14ac:dyDescent="0.3"/>
  <cols>
    <col min="4" max="4" width="17" customWidth="1"/>
    <col min="5" max="5" width="21.77734375" customWidth="1"/>
    <col min="7" max="10" width="11.5546875" customWidth="1"/>
  </cols>
  <sheetData>
    <row r="1" spans="1:13" x14ac:dyDescent="0.3">
      <c r="A1" s="33" t="s">
        <v>20</v>
      </c>
      <c r="B1" s="27" t="s">
        <v>22</v>
      </c>
      <c r="C1" s="27" t="s">
        <v>13</v>
      </c>
      <c r="D1" s="27" t="s">
        <v>31</v>
      </c>
      <c r="E1" s="27" t="s">
        <v>30</v>
      </c>
      <c r="F1" s="28"/>
    </row>
    <row r="2" spans="1:13" x14ac:dyDescent="0.3">
      <c r="A2" s="32">
        <v>60</v>
      </c>
      <c r="B2" s="29">
        <v>787</v>
      </c>
      <c r="C2" s="29">
        <v>36</v>
      </c>
      <c r="D2" s="29">
        <v>2880.72</v>
      </c>
      <c r="E2" s="29" t="s">
        <v>71</v>
      </c>
      <c r="F2" s="28"/>
      <c r="G2" s="1">
        <f>Tabelle1[[#This Row],[timeT]]/Tabelle1[[#This Row],[Ø Sampling Time]]</f>
        <v>0.27319558999139104</v>
      </c>
      <c r="H2" s="1">
        <f>Tabelle1[[#This Row],[TimeOpt]]/Tabelle1[[#This Row],[Ø Sampling Time]]</f>
        <v>1.2496875781054738E-2</v>
      </c>
      <c r="I2">
        <f>AVERAGE(G2:G16)</f>
        <v>0.26872212581264387</v>
      </c>
      <c r="J2">
        <f>AVERAGE(H2:H16)</f>
        <v>1.6675747218289506E-2</v>
      </c>
    </row>
    <row r="3" spans="1:13" x14ac:dyDescent="0.3">
      <c r="A3" s="32">
        <v>60</v>
      </c>
      <c r="B3" s="29">
        <v>792</v>
      </c>
      <c r="C3" s="29">
        <v>44</v>
      </c>
      <c r="D3" s="29">
        <v>3266.16</v>
      </c>
      <c r="E3" s="29" t="s">
        <v>74</v>
      </c>
      <c r="F3" s="28"/>
      <c r="G3" s="1">
        <f>Tabelle1[[#This Row],[timeT]]/Tabelle1[[#This Row],[Ø Sampling Time]]</f>
        <v>0.24248658975677861</v>
      </c>
      <c r="H3" s="1">
        <f>Tabelle1[[#This Row],[TimeOpt]]/Tabelle1[[#This Row],[Ø Sampling Time]]</f>
        <v>1.3471477208709923E-2</v>
      </c>
    </row>
    <row r="4" spans="1:13" x14ac:dyDescent="0.3">
      <c r="A4" s="32">
        <v>60</v>
      </c>
      <c r="B4" s="29">
        <v>766</v>
      </c>
      <c r="C4" s="29">
        <v>37</v>
      </c>
      <c r="D4" s="29">
        <v>3060</v>
      </c>
      <c r="E4" s="29" t="s">
        <v>77</v>
      </c>
      <c r="F4" s="28"/>
      <c r="G4" s="1">
        <f>Tabelle1[[#This Row],[timeT]]/Tabelle1[[#This Row],[Ø Sampling Time]]</f>
        <v>0.25032679738562091</v>
      </c>
      <c r="H4" s="1">
        <f>Tabelle1[[#This Row],[TimeOpt]]/Tabelle1[[#This Row],[Ø Sampling Time]]</f>
        <v>1.2091503267973857E-2</v>
      </c>
    </row>
    <row r="5" spans="1:13" x14ac:dyDescent="0.3">
      <c r="A5" s="32">
        <v>60</v>
      </c>
      <c r="B5" s="29">
        <v>924</v>
      </c>
      <c r="C5" s="29">
        <v>39</v>
      </c>
      <c r="D5" s="29">
        <v>3030.16</v>
      </c>
      <c r="E5" s="29" t="s">
        <v>80</v>
      </c>
      <c r="F5" s="28"/>
      <c r="G5" s="1">
        <f>Tabelle1[[#This Row],[timeT]]/Tabelle1[[#This Row],[Ø Sampling Time]]</f>
        <v>0.30493439290334506</v>
      </c>
      <c r="H5" s="1">
        <f>Tabelle1[[#This Row],[TimeOpt]]/Tabelle1[[#This Row],[Ø Sampling Time]]</f>
        <v>1.2870607492673655E-2</v>
      </c>
    </row>
    <row r="6" spans="1:13" x14ac:dyDescent="0.3">
      <c r="A6" s="32">
        <v>60</v>
      </c>
      <c r="B6" s="29">
        <v>749</v>
      </c>
      <c r="C6" s="29">
        <v>39</v>
      </c>
      <c r="D6" s="29">
        <v>2297.4399999999901</v>
      </c>
      <c r="E6" s="29" t="s">
        <v>83</v>
      </c>
      <c r="F6" s="28"/>
      <c r="G6" s="1">
        <f>Tabelle1[[#This Row],[timeT]]/Tabelle1[[#This Row],[Ø Sampling Time]]</f>
        <v>0.3260150428302821</v>
      </c>
      <c r="H6" s="1">
        <f>Tabelle1[[#This Row],[TimeOpt]]/Tabelle1[[#This Row],[Ø Sampling Time]]</f>
        <v>1.6975416115328438E-2</v>
      </c>
    </row>
    <row r="7" spans="1:13" x14ac:dyDescent="0.3">
      <c r="A7" s="32">
        <v>60</v>
      </c>
      <c r="B7" s="29">
        <v>1204</v>
      </c>
      <c r="C7" s="29">
        <v>50</v>
      </c>
      <c r="D7" s="29">
        <v>4679.28</v>
      </c>
      <c r="E7" s="29" t="s">
        <v>86</v>
      </c>
      <c r="F7" s="28"/>
      <c r="G7" s="1">
        <f>Tabelle1[[#This Row],[timeT]]/Tabelle1[[#This Row],[Ø Sampling Time]]</f>
        <v>0.25730454257920021</v>
      </c>
      <c r="H7" s="1">
        <f>Tabelle1[[#This Row],[TimeOpt]]/Tabelle1[[#This Row],[Ø Sampling Time]]</f>
        <v>1.0685404592159478E-2</v>
      </c>
    </row>
    <row r="8" spans="1:13" x14ac:dyDescent="0.3">
      <c r="A8" s="32">
        <v>60</v>
      </c>
      <c r="B8" s="29">
        <v>954</v>
      </c>
      <c r="C8" s="29">
        <v>55</v>
      </c>
      <c r="D8" s="29">
        <v>4772.03999999999</v>
      </c>
      <c r="E8" s="29" t="s">
        <v>89</v>
      </c>
      <c r="F8" s="28"/>
      <c r="G8" s="1">
        <f>Tabelle1[[#This Row],[timeT]]/Tabelle1[[#This Row],[Ø Sampling Time]]</f>
        <v>0.19991450197399896</v>
      </c>
      <c r="H8" s="1">
        <f>Tabelle1[[#This Row],[TimeOpt]]/Tabelle1[[#This Row],[Ø Sampling Time]]</f>
        <v>1.1525469191373107E-2</v>
      </c>
    </row>
    <row r="9" spans="1:13" x14ac:dyDescent="0.3">
      <c r="A9" s="32">
        <v>60</v>
      </c>
      <c r="B9" s="29">
        <v>969</v>
      </c>
      <c r="C9" s="29">
        <v>48</v>
      </c>
      <c r="D9" s="29">
        <v>3688.2</v>
      </c>
      <c r="E9" s="29" t="s">
        <v>92</v>
      </c>
      <c r="F9" s="28"/>
      <c r="G9" s="1">
        <f>Tabelle1[[#This Row],[timeT]]/Tabelle1[[#This Row],[Ø Sampling Time]]</f>
        <v>0.26272978688791282</v>
      </c>
      <c r="H9" s="1">
        <f>Tabelle1[[#This Row],[TimeOpt]]/Tabelle1[[#This Row],[Ø Sampling Time]]</f>
        <v>1.3014478607450789E-2</v>
      </c>
    </row>
    <row r="10" spans="1:13" x14ac:dyDescent="0.3">
      <c r="A10" s="32">
        <v>60</v>
      </c>
      <c r="B10" s="29">
        <v>1030</v>
      </c>
      <c r="C10" s="29">
        <v>100</v>
      </c>
      <c r="D10" s="29">
        <v>4382.8799999999901</v>
      </c>
      <c r="E10" s="29" t="s">
        <v>95</v>
      </c>
      <c r="F10" s="28"/>
      <c r="G10" s="1">
        <f>Tabelle1[[#This Row],[timeT]]/Tabelle1[[#This Row],[Ø Sampling Time]]</f>
        <v>0.23500529332311226</v>
      </c>
      <c r="H10" s="1">
        <f>Tabelle1[[#This Row],[TimeOpt]]/Tabelle1[[#This Row],[Ø Sampling Time]]</f>
        <v>2.2816047895447795E-2</v>
      </c>
    </row>
    <row r="11" spans="1:13" x14ac:dyDescent="0.3">
      <c r="A11" s="32">
        <v>60</v>
      </c>
      <c r="B11" s="29">
        <v>1658</v>
      </c>
      <c r="C11" s="29">
        <v>163</v>
      </c>
      <c r="D11" s="29">
        <v>4980.3999999999996</v>
      </c>
      <c r="E11" s="29" t="s">
        <v>98</v>
      </c>
      <c r="F11" s="28"/>
      <c r="G11" s="1">
        <f>Tabelle1[[#This Row],[timeT]]/Tabelle1[[#This Row],[Ø Sampling Time]]</f>
        <v>0.33290498755120074</v>
      </c>
      <c r="H11" s="1">
        <f>Tabelle1[[#This Row],[TimeOpt]]/Tabelle1[[#This Row],[Ø Sampling Time]]</f>
        <v>3.2728294916071002E-2</v>
      </c>
    </row>
    <row r="12" spans="1:13" x14ac:dyDescent="0.3">
      <c r="A12" s="32">
        <v>60</v>
      </c>
      <c r="B12" s="29">
        <v>800</v>
      </c>
      <c r="C12" s="29">
        <v>56</v>
      </c>
      <c r="D12" s="29">
        <v>2921.2</v>
      </c>
      <c r="E12" s="29" t="s">
        <v>131</v>
      </c>
      <c r="F12" s="28"/>
      <c r="G12" s="1">
        <f>Tabelle1[[#This Row],[timeT]]/Tabelle1[[#This Row],[Ø Sampling Time]]</f>
        <v>0.2738600575106121</v>
      </c>
      <c r="H12" s="1">
        <f>Tabelle1[[#This Row],[TimeOpt]]/Tabelle1[[#This Row],[Ø Sampling Time]]</f>
        <v>1.9170204025742845E-2</v>
      </c>
    </row>
    <row r="13" spans="1:13" x14ac:dyDescent="0.3">
      <c r="A13" s="32">
        <v>60</v>
      </c>
      <c r="B13" s="29">
        <v>798</v>
      </c>
      <c r="C13" s="29">
        <v>53</v>
      </c>
      <c r="D13" s="29">
        <v>3058.08</v>
      </c>
      <c r="E13" s="29" t="s">
        <v>134</v>
      </c>
      <c r="F13" s="28"/>
      <c r="G13" s="1">
        <f>Tabelle1[[#This Row],[timeT]]/Tabelle1[[#This Row],[Ø Sampling Time]]</f>
        <v>0.26094804583267933</v>
      </c>
      <c r="H13" s="1">
        <f>Tabelle1[[#This Row],[TimeOpt]]/Tabelle1[[#This Row],[Ø Sampling Time]]</f>
        <v>1.7331135876105269E-2</v>
      </c>
    </row>
    <row r="14" spans="1:13" x14ac:dyDescent="0.3">
      <c r="A14" s="32">
        <v>60</v>
      </c>
      <c r="B14" s="29">
        <v>784</v>
      </c>
      <c r="C14" s="29">
        <v>58</v>
      </c>
      <c r="D14" s="29">
        <v>3021.04</v>
      </c>
      <c r="E14" s="29" t="s">
        <v>137</v>
      </c>
      <c r="F14" s="28"/>
      <c r="G14" s="1">
        <f>Tabelle1[[#This Row],[timeT]]/Tabelle1[[#This Row],[Ø Sampling Time]]</f>
        <v>0.25951328019489978</v>
      </c>
      <c r="H14" s="1">
        <f>Tabelle1[[#This Row],[TimeOpt]]/Tabelle1[[#This Row],[Ø Sampling Time]]</f>
        <v>1.919868654503085E-2</v>
      </c>
    </row>
    <row r="15" spans="1:13" x14ac:dyDescent="0.3">
      <c r="A15" s="32">
        <v>60</v>
      </c>
      <c r="B15" s="29">
        <v>802</v>
      </c>
      <c r="C15" s="29">
        <v>52</v>
      </c>
      <c r="D15" s="29">
        <v>3032.13333333333</v>
      </c>
      <c r="E15" s="29" t="s">
        <v>140</v>
      </c>
      <c r="F15" s="28"/>
      <c r="G15" s="1">
        <f>Tabelle1[[#This Row],[timeT]]/Tabelle1[[#This Row],[Ø Sampling Time]]</f>
        <v>0.26450024185392051</v>
      </c>
      <c r="H15" s="1">
        <f>Tabelle1[[#This Row],[TimeOpt]]/Tabelle1[[#This Row],[Ø Sampling Time]]</f>
        <v>1.7149641616463675E-2</v>
      </c>
    </row>
    <row r="16" spans="1:13" x14ac:dyDescent="0.3">
      <c r="A16" s="32">
        <v>60</v>
      </c>
      <c r="B16" s="29">
        <v>787</v>
      </c>
      <c r="C16" s="29">
        <v>51</v>
      </c>
      <c r="D16" s="29">
        <v>2740.3199999999902</v>
      </c>
      <c r="E16" s="29" t="s">
        <v>143</v>
      </c>
      <c r="F16" s="28"/>
      <c r="G16" s="1">
        <f>Tabelle1[[#This Row],[timeT]]/Tabelle1[[#This Row],[Ø Sampling Time]]</f>
        <v>0.28719273661470296</v>
      </c>
      <c r="H16" s="1">
        <f>Tabelle1[[#This Row],[TimeOpt]]/Tabelle1[[#This Row],[Ø Sampling Time]]</f>
        <v>1.8610965142757119E-2</v>
      </c>
      <c r="L16" s="1"/>
      <c r="M16" s="1"/>
    </row>
    <row r="17" spans="1:10" x14ac:dyDescent="0.3">
      <c r="A17" s="32">
        <v>60</v>
      </c>
      <c r="B17" s="29">
        <v>999</v>
      </c>
      <c r="C17" s="29">
        <v>105</v>
      </c>
      <c r="D17" s="29">
        <v>4187.3999999999996</v>
      </c>
      <c r="E17" s="29" t="s">
        <v>146</v>
      </c>
      <c r="F17" s="28"/>
      <c r="G17" s="1">
        <f>Tabelle1[[#This Row],[timeT]]/Tabelle1[[#This Row],[Ø Sampling Time]]</f>
        <v>0.23857286144146728</v>
      </c>
      <c r="H17" s="1">
        <f>Tabelle1[[#This Row],[TimeOpt]]/Tabelle1[[#This Row],[Ø Sampling Time]]</f>
        <v>2.5075225677031094E-2</v>
      </c>
    </row>
    <row r="18" spans="1:10" x14ac:dyDescent="0.3">
      <c r="A18" s="32">
        <v>60</v>
      </c>
      <c r="B18" s="29">
        <v>973</v>
      </c>
      <c r="C18" s="29">
        <v>77</v>
      </c>
      <c r="D18" s="29">
        <v>4121.3999999999996</v>
      </c>
      <c r="E18" s="29" t="s">
        <v>149</v>
      </c>
      <c r="F18" s="28"/>
      <c r="G18" s="1">
        <f>Tabelle1[[#This Row],[timeT]]/Tabelle1[[#This Row],[Ø Sampling Time]]</f>
        <v>0.23608482554471782</v>
      </c>
      <c r="H18" s="1">
        <f>Tabelle1[[#This Row],[TimeOpt]]/Tabelle1[[#This Row],[Ø Sampling Time]]</f>
        <v>1.8682971805697095E-2</v>
      </c>
    </row>
    <row r="19" spans="1:10" x14ac:dyDescent="0.3">
      <c r="A19" s="32">
        <v>60</v>
      </c>
      <c r="B19" s="29">
        <v>970</v>
      </c>
      <c r="C19" s="29">
        <v>76</v>
      </c>
      <c r="D19" s="29">
        <v>4301.6399999999903</v>
      </c>
      <c r="E19" s="29" t="s">
        <v>152</v>
      </c>
      <c r="F19" s="28"/>
      <c r="G19" s="1">
        <f>Tabelle1[[#This Row],[timeT]]/Tabelle1[[#This Row],[Ø Sampling Time]]</f>
        <v>0.22549539245497116</v>
      </c>
      <c r="H19" s="1">
        <f>Tabelle1[[#This Row],[TimeOpt]]/Tabelle1[[#This Row],[Ø Sampling Time]]</f>
        <v>1.7667680233585371E-2</v>
      </c>
    </row>
    <row r="20" spans="1:10" x14ac:dyDescent="0.3">
      <c r="A20" s="32">
        <v>60</v>
      </c>
      <c r="B20" s="29">
        <v>971</v>
      </c>
      <c r="C20" s="29">
        <v>80</v>
      </c>
      <c r="D20" s="29">
        <v>3804.6</v>
      </c>
      <c r="E20" s="29" t="s">
        <v>155</v>
      </c>
      <c r="F20" s="28"/>
      <c r="G20" s="1">
        <f>Tabelle1[[#This Row],[timeT]]/Tabelle1[[#This Row],[Ø Sampling Time]]</f>
        <v>0.25521736844871995</v>
      </c>
      <c r="H20" s="1">
        <f>Tabelle1[[#This Row],[TimeOpt]]/Tabelle1[[#This Row],[Ø Sampling Time]]</f>
        <v>2.1027177627083005E-2</v>
      </c>
    </row>
    <row r="21" spans="1:10" x14ac:dyDescent="0.3">
      <c r="A21" s="32">
        <v>60</v>
      </c>
      <c r="B21" s="29">
        <v>2501</v>
      </c>
      <c r="C21" s="29">
        <v>71</v>
      </c>
      <c r="D21" s="29">
        <v>4436.3999999999996</v>
      </c>
      <c r="E21" s="29" t="s">
        <v>158</v>
      </c>
      <c r="F21" s="28"/>
      <c r="G21" s="1">
        <f>Tabelle1[[#This Row],[timeT]]/Tabelle1[[#This Row],[Ø Sampling Time]]</f>
        <v>0.56374537913623668</v>
      </c>
      <c r="H21" s="1">
        <f>Tabelle1[[#This Row],[TimeOpt]]/Tabelle1[[#This Row],[Ø Sampling Time]]</f>
        <v>1.6003967180596882E-2</v>
      </c>
    </row>
    <row r="22" spans="1:10" x14ac:dyDescent="0.3">
      <c r="A22" s="32">
        <v>100</v>
      </c>
      <c r="B22" s="29">
        <v>846</v>
      </c>
      <c r="C22" s="29">
        <v>92</v>
      </c>
      <c r="D22" s="29">
        <v>3659.3599999999901</v>
      </c>
      <c r="E22" s="29" t="s">
        <v>59</v>
      </c>
      <c r="F22" s="28"/>
      <c r="G22" s="1">
        <f>Tabelle1[[#This Row],[timeT]]/Tabelle1[[#This Row],[Ø Sampling Time]]</f>
        <v>0.23118796729482813</v>
      </c>
      <c r="H22" s="1">
        <f>Tabelle1[[#This Row],[TimeOpt]]/Tabelle1[[#This Row],[Ø Sampling Time]]</f>
        <v>2.5141008263740175E-2</v>
      </c>
      <c r="I22">
        <f>AVERAGE(G22:G36)</f>
        <v>0.22808888989721107</v>
      </c>
      <c r="J22">
        <f>AVERAGE(H22:H36)</f>
        <v>3.1682706062349901E-2</v>
      </c>
    </row>
    <row r="23" spans="1:10" x14ac:dyDescent="0.3">
      <c r="A23" s="32">
        <v>100</v>
      </c>
      <c r="B23" s="29">
        <v>841</v>
      </c>
      <c r="C23" s="29">
        <v>86</v>
      </c>
      <c r="D23" s="29">
        <v>3489.2799999999902</v>
      </c>
      <c r="E23" s="29" t="s">
        <v>62</v>
      </c>
      <c r="F23" s="28"/>
      <c r="G23" s="1">
        <f>Tabelle1[[#This Row],[timeT]]/Tabelle1[[#This Row],[Ø Sampling Time]]</f>
        <v>0.24102393617021345</v>
      </c>
      <c r="H23" s="1">
        <f>Tabelle1[[#This Row],[TimeOpt]]/Tabelle1[[#This Row],[Ø Sampling Time]]</f>
        <v>2.4646918561995666E-2</v>
      </c>
    </row>
    <row r="24" spans="1:10" x14ac:dyDescent="0.3">
      <c r="A24" s="32">
        <v>100</v>
      </c>
      <c r="B24" s="29">
        <v>800</v>
      </c>
      <c r="C24" s="29">
        <v>87</v>
      </c>
      <c r="D24" s="29">
        <v>3808.96</v>
      </c>
      <c r="E24" s="29" t="s">
        <v>65</v>
      </c>
      <c r="F24" s="28"/>
      <c r="G24" s="1">
        <f>Tabelle1[[#This Row],[timeT]]/Tabelle1[[#This Row],[Ø Sampling Time]]</f>
        <v>0.21003108460052086</v>
      </c>
      <c r="H24" s="1">
        <f>Tabelle1[[#This Row],[TimeOpt]]/Tabelle1[[#This Row],[Ø Sampling Time]]</f>
        <v>2.2840880450306644E-2</v>
      </c>
    </row>
    <row r="25" spans="1:10" x14ac:dyDescent="0.3">
      <c r="A25" s="32">
        <v>100</v>
      </c>
      <c r="B25" s="29">
        <v>832</v>
      </c>
      <c r="C25" s="29">
        <v>104</v>
      </c>
      <c r="D25" s="29">
        <v>3223.3599999999901</v>
      </c>
      <c r="E25" s="29" t="s">
        <v>68</v>
      </c>
      <c r="F25" s="28"/>
      <c r="G25" s="1">
        <f>Tabelle1[[#This Row],[timeT]]/Tabelle1[[#This Row],[Ø Sampling Time]]</f>
        <v>0.25811575498858413</v>
      </c>
      <c r="H25" s="1">
        <f>Tabelle1[[#This Row],[TimeOpt]]/Tabelle1[[#This Row],[Ø Sampling Time]]</f>
        <v>3.2264469373573017E-2</v>
      </c>
    </row>
    <row r="26" spans="1:10" x14ac:dyDescent="0.3">
      <c r="A26" s="32">
        <v>100</v>
      </c>
      <c r="B26" s="29">
        <v>1128</v>
      </c>
      <c r="C26" s="29">
        <v>120</v>
      </c>
      <c r="D26" s="29">
        <v>5573.8799999999901</v>
      </c>
      <c r="E26" s="29" t="s">
        <v>101</v>
      </c>
      <c r="F26" s="28"/>
      <c r="G26" s="1">
        <f>Tabelle1[[#This Row],[timeT]]/Tabelle1[[#This Row],[Ø Sampling Time]]</f>
        <v>0.20237249456393069</v>
      </c>
      <c r="H26" s="1">
        <f>Tabelle1[[#This Row],[TimeOpt]]/Tabelle1[[#This Row],[Ø Sampling Time]]</f>
        <v>2.1528988783396881E-2</v>
      </c>
    </row>
    <row r="27" spans="1:10" x14ac:dyDescent="0.3">
      <c r="A27" s="32">
        <v>100</v>
      </c>
      <c r="B27" s="29">
        <v>1072</v>
      </c>
      <c r="C27" s="29">
        <v>113</v>
      </c>
      <c r="D27" s="29">
        <v>5289.48</v>
      </c>
      <c r="E27" s="29" t="s">
        <v>104</v>
      </c>
      <c r="F27" s="28"/>
      <c r="G27" s="1">
        <f>Tabelle1[[#This Row],[timeT]]/Tabelle1[[#This Row],[Ø Sampling Time]]</f>
        <v>0.20266642467690588</v>
      </c>
      <c r="H27" s="1">
        <f>Tabelle1[[#This Row],[TimeOpt]]/Tabelle1[[#This Row],[Ø Sampling Time]]</f>
        <v>2.1363158571352951E-2</v>
      </c>
    </row>
    <row r="28" spans="1:10" x14ac:dyDescent="0.3">
      <c r="A28" s="32">
        <v>100</v>
      </c>
      <c r="B28" s="29">
        <v>1080</v>
      </c>
      <c r="C28" s="29">
        <v>130</v>
      </c>
      <c r="D28" s="29">
        <v>5319.3599999999897</v>
      </c>
      <c r="E28" s="29" t="s">
        <v>107</v>
      </c>
      <c r="F28" s="28"/>
      <c r="G28" s="1">
        <f>Tabelle1[[#This Row],[timeT]]/Tabelle1[[#This Row],[Ø Sampling Time]]</f>
        <v>0.20303194369247468</v>
      </c>
      <c r="H28" s="1">
        <f>Tabelle1[[#This Row],[TimeOpt]]/Tabelle1[[#This Row],[Ø Sampling Time]]</f>
        <v>2.4439030259279359E-2</v>
      </c>
    </row>
    <row r="29" spans="1:10" x14ac:dyDescent="0.3">
      <c r="A29" s="32">
        <v>100</v>
      </c>
      <c r="B29" s="29">
        <v>1246</v>
      </c>
      <c r="C29" s="29">
        <v>202</v>
      </c>
      <c r="D29" s="29">
        <v>5303.6399999999903</v>
      </c>
      <c r="E29" s="29" t="s">
        <v>110</v>
      </c>
      <c r="F29" s="28"/>
      <c r="G29" s="1">
        <f>Tabelle1[[#This Row],[timeT]]/Tabelle1[[#This Row],[Ø Sampling Time]]</f>
        <v>0.23493298941858842</v>
      </c>
      <c r="H29" s="1">
        <f>Tabelle1[[#This Row],[TimeOpt]]/Tabelle1[[#This Row],[Ø Sampling Time]]</f>
        <v>3.8087049648920436E-2</v>
      </c>
    </row>
    <row r="30" spans="1:10" x14ac:dyDescent="0.3">
      <c r="A30" s="32">
        <v>100</v>
      </c>
      <c r="B30" s="29">
        <v>1299</v>
      </c>
      <c r="C30" s="29">
        <v>121</v>
      </c>
      <c r="D30" s="29">
        <v>5629.92</v>
      </c>
      <c r="E30" s="29" t="s">
        <v>113</v>
      </c>
      <c r="F30" s="28"/>
      <c r="G30" s="1">
        <f>Tabelle1[[#This Row],[timeT]]/Tabelle1[[#This Row],[Ø Sampling Time]]</f>
        <v>0.23073152016369683</v>
      </c>
      <c r="H30" s="1">
        <f>Tabelle1[[#This Row],[TimeOpt]]/Tabelle1[[#This Row],[Ø Sampling Time]]</f>
        <v>2.1492312501776224E-2</v>
      </c>
    </row>
    <row r="31" spans="1:10" x14ac:dyDescent="0.3">
      <c r="A31" s="32">
        <v>100</v>
      </c>
      <c r="B31" s="29">
        <v>959</v>
      </c>
      <c r="C31" s="29">
        <v>157</v>
      </c>
      <c r="D31" s="29">
        <v>3621.28</v>
      </c>
      <c r="E31" s="29" t="s">
        <v>116</v>
      </c>
      <c r="F31" s="28"/>
      <c r="G31" s="1">
        <f>Tabelle1[[#This Row],[timeT]]/Tabelle1[[#This Row],[Ø Sampling Time]]</f>
        <v>0.26482348782750847</v>
      </c>
      <c r="H31" s="1">
        <f>Tabelle1[[#This Row],[TimeOpt]]/Tabelle1[[#This Row],[Ø Sampling Time]]</f>
        <v>4.3354835859143723E-2</v>
      </c>
    </row>
    <row r="32" spans="1:10" x14ac:dyDescent="0.3">
      <c r="A32" s="32">
        <v>100</v>
      </c>
      <c r="B32" s="29">
        <v>903</v>
      </c>
      <c r="C32" s="29">
        <v>167</v>
      </c>
      <c r="D32" s="29">
        <v>3429.28</v>
      </c>
      <c r="E32" s="29" t="s">
        <v>119</v>
      </c>
      <c r="F32" s="28"/>
      <c r="G32" s="1">
        <f>Tabelle1[[#This Row],[timeT]]/Tabelle1[[#This Row],[Ø Sampling Time]]</f>
        <v>0.26332058041338124</v>
      </c>
      <c r="H32" s="1">
        <f>Tabelle1[[#This Row],[TimeOpt]]/Tabelle1[[#This Row],[Ø Sampling Time]]</f>
        <v>4.8698269024401622E-2</v>
      </c>
    </row>
    <row r="33" spans="1:10" x14ac:dyDescent="0.3">
      <c r="A33" s="32">
        <v>100</v>
      </c>
      <c r="B33" s="29">
        <v>873</v>
      </c>
      <c r="C33" s="29">
        <v>133</v>
      </c>
      <c r="D33" s="29">
        <v>3754.4</v>
      </c>
      <c r="E33" s="29" t="s">
        <v>122</v>
      </c>
      <c r="F33" s="28"/>
      <c r="G33" s="1">
        <f>Tabelle1[[#This Row],[timeT]]/Tabelle1[[#This Row],[Ø Sampling Time]]</f>
        <v>0.23252716812273599</v>
      </c>
      <c r="H33" s="1">
        <f>Tabelle1[[#This Row],[TimeOpt]]/Tabelle1[[#This Row],[Ø Sampling Time]]</f>
        <v>3.54251012145749E-2</v>
      </c>
    </row>
    <row r="34" spans="1:10" x14ac:dyDescent="0.3">
      <c r="A34" s="32">
        <v>100</v>
      </c>
      <c r="B34" s="29">
        <v>876</v>
      </c>
      <c r="C34" s="29">
        <v>164</v>
      </c>
      <c r="D34" s="29">
        <v>3764.56</v>
      </c>
      <c r="E34" s="29" t="s">
        <v>125</v>
      </c>
      <c r="F34" s="28"/>
      <c r="G34" s="1">
        <f>Tabelle1[[#This Row],[timeT]]/Tabelle1[[#This Row],[Ø Sampling Time]]</f>
        <v>0.23269651699003338</v>
      </c>
      <c r="H34" s="1">
        <f>Tabelle1[[#This Row],[TimeOpt]]/Tabelle1[[#This Row],[Ø Sampling Time]]</f>
        <v>4.3564188112289355E-2</v>
      </c>
    </row>
    <row r="35" spans="1:10" x14ac:dyDescent="0.3">
      <c r="A35" s="32">
        <v>100</v>
      </c>
      <c r="B35" s="29">
        <v>872</v>
      </c>
      <c r="C35" s="29">
        <v>137</v>
      </c>
      <c r="D35" s="29">
        <v>3840.56</v>
      </c>
      <c r="E35" s="29" t="s">
        <v>128</v>
      </c>
      <c r="F35" s="28"/>
      <c r="G35" s="1">
        <f>Tabelle1[[#This Row],[timeT]]/Tabelle1[[#This Row],[Ø Sampling Time]]</f>
        <v>0.22705022184264795</v>
      </c>
      <c r="H35" s="1">
        <f>Tabelle1[[#This Row],[TimeOpt]]/Tabelle1[[#This Row],[Ø Sampling Time]]</f>
        <v>3.5671881183994003E-2</v>
      </c>
    </row>
    <row r="36" spans="1:10" x14ac:dyDescent="0.3">
      <c r="A36" s="32">
        <v>100</v>
      </c>
      <c r="B36" s="29">
        <v>1048</v>
      </c>
      <c r="C36" s="29">
        <v>206</v>
      </c>
      <c r="D36" s="29">
        <v>5609.64</v>
      </c>
      <c r="E36" s="29" t="s">
        <v>161</v>
      </c>
      <c r="F36" s="28"/>
      <c r="G36" s="1">
        <f>Tabelle1[[#This Row],[timeT]]/Tabelle1[[#This Row],[Ø Sampling Time]]</f>
        <v>0.18682125769211572</v>
      </c>
      <c r="H36" s="1">
        <f>Tabelle1[[#This Row],[TimeOpt]]/Tabelle1[[#This Row],[Ø Sampling Time]]</f>
        <v>3.672249912650366E-2</v>
      </c>
    </row>
    <row r="37" spans="1:10" x14ac:dyDescent="0.3">
      <c r="A37" s="32">
        <v>100</v>
      </c>
      <c r="B37" s="29">
        <v>1034</v>
      </c>
      <c r="C37" s="29">
        <v>181</v>
      </c>
      <c r="D37" s="29">
        <v>5510.4</v>
      </c>
      <c r="E37" s="29" t="s">
        <v>164</v>
      </c>
      <c r="F37" s="28"/>
      <c r="G37" s="1">
        <f>Tabelle1[[#This Row],[timeT]]/Tabelle1[[#This Row],[Ø Sampling Time]]</f>
        <v>0.1876451800232288</v>
      </c>
      <c r="H37" s="1">
        <f>Tabelle1[[#This Row],[TimeOpt]]/Tabelle1[[#This Row],[Ø Sampling Time]]</f>
        <v>3.2846980255516842E-2</v>
      </c>
    </row>
    <row r="38" spans="1:10" x14ac:dyDescent="0.3">
      <c r="A38" s="32">
        <v>100</v>
      </c>
      <c r="B38" s="29">
        <v>1054</v>
      </c>
      <c r="C38" s="29">
        <v>187</v>
      </c>
      <c r="D38" s="29">
        <v>5107.1999999999898</v>
      </c>
      <c r="E38" s="29" t="s">
        <v>167</v>
      </c>
      <c r="F38" s="28"/>
      <c r="G38" s="1">
        <f>Tabelle1[[#This Row],[timeT]]/Tabelle1[[#This Row],[Ø Sampling Time]]</f>
        <v>0.20637531328320843</v>
      </c>
      <c r="H38" s="1">
        <f>Tabelle1[[#This Row],[TimeOpt]]/Tabelle1[[#This Row],[Ø Sampling Time]]</f>
        <v>3.6614974937343434E-2</v>
      </c>
    </row>
    <row r="39" spans="1:10" x14ac:dyDescent="0.3">
      <c r="A39" s="32">
        <v>100</v>
      </c>
      <c r="B39" s="29">
        <v>1037</v>
      </c>
      <c r="C39" s="29">
        <v>197</v>
      </c>
      <c r="D39" s="29">
        <v>5659.2</v>
      </c>
      <c r="E39" s="29" t="s">
        <v>170</v>
      </c>
      <c r="F39" s="28"/>
      <c r="G39" s="1">
        <f>Tabelle1[[#This Row],[timeT]]/Tabelle1[[#This Row],[Ø Sampling Time]]</f>
        <v>0.18324144755442465</v>
      </c>
      <c r="H39" s="1">
        <f>Tabelle1[[#This Row],[TimeOpt]]/Tabelle1[[#This Row],[Ø Sampling Time]]</f>
        <v>3.4810573932711336E-2</v>
      </c>
    </row>
    <row r="40" spans="1:10" x14ac:dyDescent="0.3">
      <c r="A40" s="32">
        <v>100</v>
      </c>
      <c r="B40" s="29">
        <v>1070</v>
      </c>
      <c r="C40" s="29">
        <v>395</v>
      </c>
      <c r="D40" s="29">
        <v>5715.12</v>
      </c>
      <c r="E40" s="29" t="s">
        <v>173</v>
      </c>
      <c r="F40" s="28"/>
      <c r="G40" s="1">
        <f>Tabelle1[[#This Row],[timeT]]/Tabelle1[[#This Row],[Ø Sampling Time]]</f>
        <v>0.18722266549083835</v>
      </c>
      <c r="H40" s="1">
        <f>Tabelle1[[#This Row],[TimeOpt]]/Tabelle1[[#This Row],[Ø Sampling Time]]</f>
        <v>6.9114909223253404E-2</v>
      </c>
    </row>
    <row r="41" spans="1:10" x14ac:dyDescent="0.3">
      <c r="A41" s="32">
        <v>100</v>
      </c>
      <c r="B41" s="29">
        <v>963</v>
      </c>
      <c r="C41" s="29">
        <v>86</v>
      </c>
      <c r="D41" s="29">
        <v>3451.7599999999902</v>
      </c>
      <c r="E41" s="29" t="s">
        <v>56</v>
      </c>
      <c r="F41" s="28"/>
      <c r="G41" s="1">
        <f>Tabelle1[[#This Row],[timeT]]/Tabelle1[[#This Row],[Ø Sampling Time]]</f>
        <v>0.27898811041323923</v>
      </c>
      <c r="H41" s="1">
        <f>Tabelle1[[#This Row],[TimeOpt]]/Tabelle1[[#This Row],[Ø Sampling Time]]</f>
        <v>2.49148260597493E-2</v>
      </c>
    </row>
    <row r="42" spans="1:10" x14ac:dyDescent="0.3">
      <c r="A42" s="32">
        <v>146</v>
      </c>
      <c r="B42" s="29">
        <v>1269</v>
      </c>
      <c r="C42" s="29">
        <v>322</v>
      </c>
      <c r="D42" s="29">
        <v>6174.8399999999901</v>
      </c>
      <c r="E42" s="29" t="s">
        <v>176</v>
      </c>
      <c r="F42" s="28"/>
      <c r="G42" s="1">
        <f>Tabelle1[[#This Row],[timeT]]/Tabelle1[[#This Row],[Ø Sampling Time]]</f>
        <v>0.20551139786617986</v>
      </c>
      <c r="H42" s="1">
        <f>Tabelle1[[#This Row],[TimeOpt]]/Tabelle1[[#This Row],[Ø Sampling Time]]</f>
        <v>5.214710016777771E-2</v>
      </c>
      <c r="I42" s="1">
        <f>AVERAGE(G42:G56)</f>
        <v>0.1946778721096436</v>
      </c>
      <c r="J42" s="1">
        <f>AVERAGE(H42:H56)</f>
        <v>5.0917574115209946E-2</v>
      </c>
    </row>
    <row r="43" spans="1:10" x14ac:dyDescent="0.3">
      <c r="A43" s="32">
        <v>146</v>
      </c>
      <c r="B43" s="29">
        <v>1245</v>
      </c>
      <c r="C43" s="29">
        <v>357</v>
      </c>
      <c r="D43" s="29">
        <v>6147</v>
      </c>
      <c r="E43" s="29" t="s">
        <v>179</v>
      </c>
      <c r="F43" s="28"/>
      <c r="G43" s="1">
        <f>Tabelle1[[#This Row],[timeT]]/Tabelle1[[#This Row],[Ø Sampling Time]]</f>
        <v>0.20253782332845291</v>
      </c>
      <c r="H43" s="1">
        <f>Tabelle1[[#This Row],[TimeOpt]]/Tabelle1[[#This Row],[Ø Sampling Time]]</f>
        <v>5.8077110785749148E-2</v>
      </c>
    </row>
    <row r="44" spans="1:10" x14ac:dyDescent="0.3">
      <c r="A44" s="32">
        <v>146</v>
      </c>
      <c r="B44" s="29">
        <v>1242</v>
      </c>
      <c r="C44" s="29">
        <v>353</v>
      </c>
      <c r="D44" s="29">
        <v>6146.76</v>
      </c>
      <c r="E44" s="29" t="s">
        <v>182</v>
      </c>
      <c r="F44" s="28"/>
      <c r="G44" s="1">
        <f>Tabelle1[[#This Row],[timeT]]/Tabelle1[[#This Row],[Ø Sampling Time]]</f>
        <v>0.20205766940632136</v>
      </c>
      <c r="H44" s="1">
        <f>Tabelle1[[#This Row],[TimeOpt]]/Tabelle1[[#This Row],[Ø Sampling Time]]</f>
        <v>5.7428629066369925E-2</v>
      </c>
    </row>
    <row r="45" spans="1:10" x14ac:dyDescent="0.3">
      <c r="A45" s="32">
        <v>146</v>
      </c>
      <c r="B45" s="29">
        <v>1261</v>
      </c>
      <c r="C45" s="29">
        <v>342</v>
      </c>
      <c r="D45" s="29">
        <v>6189.24</v>
      </c>
      <c r="E45" s="29" t="s">
        <v>185</v>
      </c>
      <c r="F45" s="28"/>
      <c r="G45" s="1">
        <f>Tabelle1[[#This Row],[timeT]]/Tabelle1[[#This Row],[Ø Sampling Time]]</f>
        <v>0.20374068544764787</v>
      </c>
      <c r="H45" s="1">
        <f>Tabelle1[[#This Row],[TimeOpt]]/Tabelle1[[#This Row],[Ø Sampling Time]]</f>
        <v>5.5257188281598389E-2</v>
      </c>
    </row>
    <row r="46" spans="1:10" x14ac:dyDescent="0.3">
      <c r="A46" s="32">
        <v>146</v>
      </c>
      <c r="B46" s="29">
        <v>1250</v>
      </c>
      <c r="C46" s="29">
        <v>345</v>
      </c>
      <c r="D46" s="29">
        <v>6070.8</v>
      </c>
      <c r="E46" s="29" t="s">
        <v>188</v>
      </c>
      <c r="F46" s="28"/>
      <c r="G46" s="1">
        <f>Tabelle1[[#This Row],[timeT]]/Tabelle1[[#This Row],[Ø Sampling Time]]</f>
        <v>0.20590367002701457</v>
      </c>
      <c r="H46" s="1">
        <f>Tabelle1[[#This Row],[TimeOpt]]/Tabelle1[[#This Row],[Ø Sampling Time]]</f>
        <v>5.6829412927456018E-2</v>
      </c>
    </row>
    <row r="47" spans="1:10" x14ac:dyDescent="0.3">
      <c r="A47" s="32">
        <v>146</v>
      </c>
      <c r="B47" s="29">
        <v>1361</v>
      </c>
      <c r="C47" s="29">
        <v>414</v>
      </c>
      <c r="D47" s="29">
        <v>6068.6399999999903</v>
      </c>
      <c r="E47" s="29" t="s">
        <v>191</v>
      </c>
      <c r="F47" s="28"/>
      <c r="G47" s="1">
        <f>Tabelle1[[#This Row],[timeT]]/Tabelle1[[#This Row],[Ø Sampling Time]]</f>
        <v>0.22426771072266638</v>
      </c>
      <c r="H47" s="1">
        <f>Tabelle1[[#This Row],[TimeOpt]]/Tabelle1[[#This Row],[Ø Sampling Time]]</f>
        <v>6.82195681404731E-2</v>
      </c>
    </row>
    <row r="48" spans="1:10" x14ac:dyDescent="0.3">
      <c r="A48" s="32">
        <v>146</v>
      </c>
      <c r="B48" s="29">
        <v>1298</v>
      </c>
      <c r="C48" s="29">
        <v>297</v>
      </c>
      <c r="D48" s="29">
        <v>6081.84</v>
      </c>
      <c r="E48" s="29" t="s">
        <v>194</v>
      </c>
      <c r="F48" s="28"/>
      <c r="G48" s="1">
        <f>Tabelle1[[#This Row],[timeT]]/Tabelle1[[#This Row],[Ø Sampling Time]]</f>
        <v>0.2134222537916157</v>
      </c>
      <c r="H48" s="1">
        <f>Tabelle1[[#This Row],[TimeOpt]]/Tabelle1[[#This Row],[Ø Sampling Time]]</f>
        <v>4.883390552859003E-2</v>
      </c>
    </row>
    <row r="49" spans="1:8" x14ac:dyDescent="0.3">
      <c r="A49" s="32">
        <v>146</v>
      </c>
      <c r="B49" s="29">
        <v>1284</v>
      </c>
      <c r="C49" s="29">
        <v>293</v>
      </c>
      <c r="D49" s="29">
        <v>6068.4</v>
      </c>
      <c r="E49" s="29" t="s">
        <v>197</v>
      </c>
      <c r="F49" s="28"/>
      <c r="G49" s="1">
        <f>Tabelle1[[#This Row],[timeT]]/Tabelle1[[#This Row],[Ø Sampling Time]]</f>
        <v>0.21158789796321931</v>
      </c>
      <c r="H49" s="1">
        <f>Tabelle1[[#This Row],[TimeOpt]]/Tabelle1[[#This Row],[Ø Sampling Time]]</f>
        <v>4.8282908180080422E-2</v>
      </c>
    </row>
    <row r="50" spans="1:8" x14ac:dyDescent="0.3">
      <c r="A50" s="32">
        <v>146</v>
      </c>
      <c r="B50" s="29">
        <v>1271</v>
      </c>
      <c r="C50" s="29">
        <v>276</v>
      </c>
      <c r="D50" s="29">
        <v>6164.04</v>
      </c>
      <c r="E50" s="29" t="s">
        <v>200</v>
      </c>
      <c r="F50" s="28"/>
      <c r="G50" s="1">
        <f>Tabelle1[[#This Row],[timeT]]/Tabelle1[[#This Row],[Ø Sampling Time]]</f>
        <v>0.20619593643130155</v>
      </c>
      <c r="H50" s="1">
        <f>Tabelle1[[#This Row],[TimeOpt]]/Tabelle1[[#This Row],[Ø Sampling Time]]</f>
        <v>4.4775828839527326E-2</v>
      </c>
    </row>
    <row r="51" spans="1:8" x14ac:dyDescent="0.3">
      <c r="A51" s="32">
        <v>146</v>
      </c>
      <c r="B51" s="29">
        <v>1336</v>
      </c>
      <c r="C51" s="29">
        <v>261</v>
      </c>
      <c r="D51" s="29">
        <v>6109.92</v>
      </c>
      <c r="E51" s="29" t="s">
        <v>203</v>
      </c>
      <c r="F51" s="28"/>
      <c r="G51" s="1">
        <f>Tabelle1[[#This Row],[timeT]]/Tabelle1[[#This Row],[Ø Sampling Time]]</f>
        <v>0.21866080079608244</v>
      </c>
      <c r="H51" s="1">
        <f>Tabelle1[[#This Row],[TimeOpt]]/Tabelle1[[#This Row],[Ø Sampling Time]]</f>
        <v>4.271741692198916E-2</v>
      </c>
    </row>
    <row r="52" spans="1:8" x14ac:dyDescent="0.3">
      <c r="A52" s="32">
        <v>146</v>
      </c>
      <c r="B52" s="30">
        <v>1256</v>
      </c>
      <c r="C52" s="30">
        <v>405</v>
      </c>
      <c r="D52" s="29">
        <v>7779.6</v>
      </c>
      <c r="E52" s="30" t="s">
        <v>217</v>
      </c>
      <c r="F52" s="28"/>
      <c r="G52" s="1">
        <f>Tabelle1[[#This Row],[timeT]]/Tabelle1[[#This Row],[Ø Sampling Time]]</f>
        <v>0.16144788935163762</v>
      </c>
      <c r="H52" s="1">
        <f>Tabelle1[[#This Row],[TimeOpt]]/Tabelle1[[#This Row],[Ø Sampling Time]]</f>
        <v>5.2059231837112446E-2</v>
      </c>
    </row>
    <row r="53" spans="1:8" x14ac:dyDescent="0.3">
      <c r="A53" s="32">
        <v>146</v>
      </c>
      <c r="B53" s="30">
        <v>1185</v>
      </c>
      <c r="C53" s="30">
        <v>348</v>
      </c>
      <c r="D53" s="29">
        <v>7458.4799999999896</v>
      </c>
      <c r="E53" s="30" t="s">
        <v>220</v>
      </c>
      <c r="F53" s="28"/>
      <c r="G53" s="1">
        <f>Tabelle1[[#This Row],[timeT]]/Tabelle1[[#This Row],[Ø Sampling Time]]</f>
        <v>0.15887955722881897</v>
      </c>
      <c r="H53" s="1">
        <f>Tabelle1[[#This Row],[TimeOpt]]/Tabelle1[[#This Row],[Ø Sampling Time]]</f>
        <v>4.6658300350741769E-2</v>
      </c>
    </row>
    <row r="54" spans="1:8" x14ac:dyDescent="0.3">
      <c r="A54" s="32">
        <v>146</v>
      </c>
      <c r="B54" s="30">
        <v>1308</v>
      </c>
      <c r="C54" s="30">
        <v>376</v>
      </c>
      <c r="D54" s="29">
        <v>7541.6399999999903</v>
      </c>
      <c r="E54" s="30" t="s">
        <v>223</v>
      </c>
      <c r="F54" s="28"/>
      <c r="G54" s="1">
        <f>Tabelle1[[#This Row],[timeT]]/Tabelle1[[#This Row],[Ø Sampling Time]]</f>
        <v>0.17343707734657204</v>
      </c>
      <c r="H54" s="1">
        <f>Tabelle1[[#This Row],[TimeOpt]]/Tabelle1[[#This Row],[Ø Sampling Time]]</f>
        <v>4.9856529879442731E-2</v>
      </c>
    </row>
    <row r="55" spans="1:8" x14ac:dyDescent="0.3">
      <c r="A55" s="32">
        <v>146</v>
      </c>
      <c r="B55" s="30">
        <v>1253</v>
      </c>
      <c r="C55" s="30">
        <v>331</v>
      </c>
      <c r="D55" s="29">
        <v>7648.68</v>
      </c>
      <c r="E55" s="30" t="s">
        <v>227</v>
      </c>
      <c r="F55" s="28"/>
      <c r="G55" s="1">
        <f>Tabelle1[[#This Row],[timeT]]/Tabelle1[[#This Row],[Ø Sampling Time]]</f>
        <v>0.16381911650114792</v>
      </c>
      <c r="H55" s="1">
        <f>Tabelle1[[#This Row],[TimeOpt]]/Tabelle1[[#This Row],[Ø Sampling Time]]</f>
        <v>4.3275440991125264E-2</v>
      </c>
    </row>
    <row r="56" spans="1:8" x14ac:dyDescent="0.3">
      <c r="A56" s="34">
        <v>146</v>
      </c>
      <c r="B56" s="7">
        <v>1252</v>
      </c>
      <c r="C56" s="7">
        <v>292</v>
      </c>
      <c r="D56" s="1">
        <v>7421.5199999999904</v>
      </c>
      <c r="E56" s="7" t="s">
        <v>230</v>
      </c>
      <c r="G56" s="1">
        <f>Tabelle1[[#This Row],[timeT]]/Tabelle1[[#This Row],[Ø Sampling Time]]</f>
        <v>0.1686985954359756</v>
      </c>
      <c r="H56" s="1">
        <f>Tabelle1[[#This Row],[TimeOpt]]/Tabelle1[[#This Row],[Ø Sampling Time]]</f>
        <v>3.9345039830115718E-2</v>
      </c>
    </row>
    <row r="62" spans="1:8" x14ac:dyDescent="0.3">
      <c r="D62" t="s">
        <v>239</v>
      </c>
      <c r="E62" t="s">
        <v>240</v>
      </c>
    </row>
    <row r="63" spans="1:8" x14ac:dyDescent="0.3">
      <c r="C63">
        <v>60</v>
      </c>
      <c r="D63" s="34">
        <v>0.26872212581264387</v>
      </c>
      <c r="E63" s="34">
        <v>1.6675747218289506E-2</v>
      </c>
    </row>
    <row r="64" spans="1:8" x14ac:dyDescent="0.3">
      <c r="C64">
        <v>100</v>
      </c>
      <c r="D64" s="34">
        <v>0.22808888989721107</v>
      </c>
      <c r="E64" s="34">
        <v>3.1682706062349901E-2</v>
      </c>
    </row>
    <row r="65" spans="3:5" x14ac:dyDescent="0.3">
      <c r="C65">
        <v>146</v>
      </c>
      <c r="D65" s="35">
        <v>0.1946778721096436</v>
      </c>
      <c r="E65" s="35">
        <v>5.0917574115209946E-2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all_params100_Auswertung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SofieLouise</cp:lastModifiedBy>
  <dcterms:created xsi:type="dcterms:W3CDTF">2023-03-28T16:53:43Z</dcterms:created>
  <dcterms:modified xsi:type="dcterms:W3CDTF">2023-04-05T22:04:43Z</dcterms:modified>
</cp:coreProperties>
</file>