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Jan Keim\Projects\Repos\paper_se_classification\IAA\"/>
    </mc:Choice>
  </mc:AlternateContent>
  <xr:revisionPtr revIDLastSave="0" documentId="13_ncr:1_{A64B8B31-8766-4251-85D4-81CED5EC6690}" xr6:coauthVersionLast="47" xr6:coauthVersionMax="47" xr10:uidLastSave="{00000000-0000-0000-0000-000000000000}"/>
  <bookViews>
    <workbookView xWindow="26625" yWindow="0" windowWidth="28800" windowHeight="15585" activeTab="4" xr2:uid="{00000000-000D-0000-FFFF-FFFF00000000}"/>
  </bookViews>
  <sheets>
    <sheet name="Expertise Level" sheetId="1" r:id="rId1"/>
    <sheet name="Confidence" sheetId="3" r:id="rId2"/>
    <sheet name="Confidence-RQ" sheetId="4" r:id="rId3"/>
    <sheet name="Confidence-Methodology" sheetId="5" r:id="rId4"/>
    <sheet name="Tabelle2" sheetId="6" r:id="rId5"/>
  </sheets>
  <definedNames>
    <definedName name="_xlchart.v1.0" hidden="1">'Expertise Level'!$B$8:$B$95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5" l="1"/>
  <c r="B12" i="5"/>
  <c r="B13" i="5"/>
  <c r="B14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0" i="5"/>
  <c r="B9" i="5"/>
  <c r="B8" i="5"/>
  <c r="B7" i="5"/>
  <c r="B6" i="5"/>
  <c r="B5" i="5"/>
  <c r="B4" i="5"/>
  <c r="B3" i="5"/>
  <c r="B2" i="5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B37" i="3"/>
  <c r="C3" i="1"/>
  <c r="C4" i="1"/>
  <c r="C5" i="1"/>
  <c r="C6" i="1"/>
  <c r="E3" i="1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2" i="3"/>
  <c r="B3" i="3"/>
  <c r="B4" i="3"/>
  <c r="B5" i="3"/>
  <c r="B6" i="3"/>
  <c r="B7" i="3"/>
  <c r="B8" i="3"/>
  <c r="B9" i="3"/>
  <c r="B10" i="3"/>
  <c r="F10" i="1"/>
  <c r="F9" i="1"/>
  <c r="F8" i="1"/>
  <c r="F7" i="1"/>
  <c r="B39" i="5" l="1"/>
  <c r="B40" i="5"/>
  <c r="B39" i="4"/>
  <c r="B40" i="4"/>
  <c r="B39" i="3"/>
  <c r="B40" i="3"/>
  <c r="B42" i="5" l="1"/>
  <c r="B42" i="4"/>
  <c r="B42" i="3"/>
</calcChain>
</file>

<file path=xl/sharedStrings.xml><?xml version="1.0" encoding="utf-8"?>
<sst xmlns="http://schemas.openxmlformats.org/spreadsheetml/2006/main" count="88" uniqueCount="40">
  <si>
    <t>Lavin2021</t>
  </si>
  <si>
    <t>Schmid2022</t>
  </si>
  <si>
    <t>Vermolen2012</t>
  </si>
  <si>
    <t>Martinez2017</t>
  </si>
  <si>
    <t>Hey2021</t>
  </si>
  <si>
    <t>Keim2023</t>
  </si>
  <si>
    <t>Toeberg2022</t>
  </si>
  <si>
    <t>Walter2022</t>
  </si>
  <si>
    <t>Mazkatli2022</t>
  </si>
  <si>
    <t>Mazkatli2020</t>
  </si>
  <si>
    <t>Singh2022</t>
  </si>
  <si>
    <t>Marquardt2023</t>
  </si>
  <si>
    <t>Boltz2022</t>
  </si>
  <si>
    <t>Hahner2023</t>
  </si>
  <si>
    <t>Fuchs2021</t>
  </si>
  <si>
    <t>Keim2021</t>
  </si>
  <si>
    <t>Saglam2022</t>
  </si>
  <si>
    <t>Mendez-Acuna2016</t>
  </si>
  <si>
    <t>ExperienceLevel.NoFamiliarity</t>
  </si>
  <si>
    <t>ExperienceLevel.SomeFamiliarity</t>
  </si>
  <si>
    <t>ExperienceLevel.Knowledgeable</t>
  </si>
  <si>
    <t>ExperienceLevel.Expert</t>
  </si>
  <si>
    <t>Expertise Level:</t>
  </si>
  <si>
    <t>SUM</t>
  </si>
  <si>
    <t>Data (-&gt;)</t>
  </si>
  <si>
    <t>ALL-Confidence</t>
  </si>
  <si>
    <t>ALL-Count</t>
  </si>
  <si>
    <t>Average Confidence</t>
  </si>
  <si>
    <t>Data (going down)</t>
  </si>
  <si>
    <t>Median</t>
  </si>
  <si>
    <t>Min</t>
  </si>
  <si>
    <t>Max</t>
  </si>
  <si>
    <t>Average</t>
  </si>
  <si>
    <t>Research Experience:</t>
  </si>
  <si>
    <t>v</t>
  </si>
  <si>
    <t>Average*:</t>
  </si>
  <si>
    <t>* Given that they are number 1-4</t>
  </si>
  <si>
    <t>Percentage</t>
  </si>
  <si>
    <t>Number</t>
  </si>
  <si>
    <t>First Line: Sum of Confidence. Second Line: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</si>
</sst>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0" fillId="0" borderId="1" xfId="0" applyBorder="1"/>
    <xf numFmtId="2" fontId="0" fillId="0" borderId="0" xfId="0" applyNumberFormat="1"/>
    <xf numFmtId="0" fontId="2" fillId="0" borderId="0" xfId="0" applyFont="1"/>
    <xf numFmtId="9" fontId="0" fillId="0" borderId="0" xfId="1" applyFont="1"/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Experience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Experience</a:t>
          </a:r>
        </a:p>
      </cx:txPr>
    </cx:title>
    <cx:plotArea>
      <cx:plotAreaRegion>
        <cx:series layoutId="clusteredColumn" uniqueId="{E6A19B0E-48D5-45DE-8BAE-1756F623A197}">
          <cx:tx>
            <cx:txData>
              <cx:f/>
              <cx:v>Experience</cx:v>
            </cx:txData>
          </cx:tx>
          <cx:dataId val="0"/>
          <cx:layoutPr>
            <cx:binning intervalClosed="r" overflow="5.9900000000000002">
              <cx:binCount val="6"/>
            </cx:binning>
          </cx:layoutPr>
        </cx:series>
      </cx:plotAreaRegion>
      <cx:axis id="0">
        <cx:catScaling gapWidth="0.0199999996"/>
        <cx:tickLabels/>
        <cx:numFmt formatCode="0,00" sourceLinked="0"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12</xdr:row>
      <xdr:rowOff>23812</xdr:rowOff>
    </xdr:from>
    <xdr:to>
      <xdr:col>11</xdr:col>
      <xdr:colOff>361950</xdr:colOff>
      <xdr:row>26</xdr:row>
      <xdr:rowOff>100012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Diagramm 1">
              <a:extLst>
                <a:ext uri="{FF2B5EF4-FFF2-40B4-BE49-F238E27FC236}">
                  <a16:creationId xmlns:a16="http://schemas.microsoft.com/office/drawing/2014/main" id="{AD9B6A3C-8B14-D91E-3841-4C006D50740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019675" y="2309812"/>
              <a:ext cx="4600575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43"/>
  <sheetViews>
    <sheetView workbookViewId="0">
      <selection activeCell="A17" sqref="A17"/>
    </sheetView>
  </sheetViews>
  <sheetFormatPr baseColWidth="10" defaultColWidth="9.140625" defaultRowHeight="15" x14ac:dyDescent="0.25"/>
  <cols>
    <col min="1" max="1" width="47.85546875" bestFit="1" customWidth="1"/>
    <col min="5" max="5" width="8.28515625" bestFit="1" customWidth="1"/>
    <col min="6" max="6" width="9.5703125" bestFit="1" customWidth="1"/>
  </cols>
  <sheetData>
    <row r="2" spans="1:7" x14ac:dyDescent="0.25">
      <c r="A2" s="1" t="s">
        <v>22</v>
      </c>
      <c r="B2" t="s">
        <v>38</v>
      </c>
      <c r="C2" t="s">
        <v>37</v>
      </c>
    </row>
    <row r="3" spans="1:7" x14ac:dyDescent="0.25">
      <c r="A3" t="s">
        <v>18</v>
      </c>
      <c r="B3">
        <v>1</v>
      </c>
      <c r="C3" s="5">
        <f t="shared" ref="C3:C5" si="0">B3/SUM(B$3:B$6)</f>
        <v>2.7777777777777776E-2</v>
      </c>
      <c r="D3" t="s">
        <v>35</v>
      </c>
      <c r="E3" s="3">
        <f>(B3*1+B4*2+B5*3+B6*4)/SUM(B3:B6)</f>
        <v>3.25</v>
      </c>
      <c r="G3" t="s">
        <v>36</v>
      </c>
    </row>
    <row r="4" spans="1:7" x14ac:dyDescent="0.25">
      <c r="A4" t="s">
        <v>19</v>
      </c>
      <c r="B4">
        <v>8</v>
      </c>
      <c r="C4" s="5">
        <f t="shared" si="0"/>
        <v>0.22222222222222221</v>
      </c>
    </row>
    <row r="5" spans="1:7" x14ac:dyDescent="0.25">
      <c r="A5" t="s">
        <v>20</v>
      </c>
      <c r="B5">
        <v>8</v>
      </c>
      <c r="C5" s="5">
        <f t="shared" si="0"/>
        <v>0.22222222222222221</v>
      </c>
    </row>
    <row r="6" spans="1:7" x14ac:dyDescent="0.25">
      <c r="A6" t="s">
        <v>21</v>
      </c>
      <c r="B6">
        <v>19</v>
      </c>
      <c r="C6" s="5">
        <f>B6/SUM(B$3:B$6)</f>
        <v>0.52777777777777779</v>
      </c>
    </row>
    <row r="7" spans="1:7" x14ac:dyDescent="0.25">
      <c r="A7" s="1" t="s">
        <v>33</v>
      </c>
      <c r="B7" t="s">
        <v>34</v>
      </c>
      <c r="E7" t="s">
        <v>32</v>
      </c>
      <c r="F7" s="3">
        <f>SUM(B8:B121)/COUNT(B8:B121)</f>
        <v>2.8888888888888888</v>
      </c>
    </row>
    <row r="8" spans="1:7" x14ac:dyDescent="0.25">
      <c r="A8" t="s">
        <v>28</v>
      </c>
      <c r="B8">
        <v>1</v>
      </c>
      <c r="E8" t="s">
        <v>29</v>
      </c>
      <c r="F8" s="3">
        <f>MEDIAN(B8:B121)</f>
        <v>2.5</v>
      </c>
    </row>
    <row r="9" spans="1:7" x14ac:dyDescent="0.25">
      <c r="B9">
        <v>3</v>
      </c>
      <c r="E9" t="s">
        <v>30</v>
      </c>
      <c r="F9">
        <f>MIN(B8:B121)</f>
        <v>1</v>
      </c>
    </row>
    <row r="10" spans="1:7" x14ac:dyDescent="0.25">
      <c r="B10">
        <v>3</v>
      </c>
      <c r="E10" t="s">
        <v>31</v>
      </c>
      <c r="F10">
        <f>MAX(B8:B121)</f>
        <v>6</v>
      </c>
    </row>
    <row r="11" spans="1:7" x14ac:dyDescent="0.25">
      <c r="B11">
        <v>1</v>
      </c>
      <c r="F11" s="3"/>
    </row>
    <row r="12" spans="1:7" x14ac:dyDescent="0.25">
      <c r="B12">
        <v>1</v>
      </c>
    </row>
    <row r="13" spans="1:7" x14ac:dyDescent="0.25">
      <c r="B13">
        <v>1</v>
      </c>
    </row>
    <row r="14" spans="1:7" x14ac:dyDescent="0.25">
      <c r="B14">
        <v>1</v>
      </c>
    </row>
    <row r="15" spans="1:7" x14ac:dyDescent="0.25">
      <c r="B15">
        <v>1</v>
      </c>
    </row>
    <row r="16" spans="1:7" x14ac:dyDescent="0.25">
      <c r="B16">
        <v>5</v>
      </c>
    </row>
    <row r="17" spans="2:2" x14ac:dyDescent="0.25">
      <c r="B17">
        <v>6</v>
      </c>
    </row>
    <row r="18" spans="2:2" x14ac:dyDescent="0.25">
      <c r="B18">
        <v>5</v>
      </c>
    </row>
    <row r="19" spans="2:2" x14ac:dyDescent="0.25">
      <c r="B19">
        <v>6</v>
      </c>
    </row>
    <row r="20" spans="2:2" x14ac:dyDescent="0.25">
      <c r="B20">
        <v>4</v>
      </c>
    </row>
    <row r="21" spans="2:2" x14ac:dyDescent="0.25">
      <c r="B21">
        <v>5</v>
      </c>
    </row>
    <row r="22" spans="2:2" x14ac:dyDescent="0.25">
      <c r="B22">
        <v>4</v>
      </c>
    </row>
    <row r="23" spans="2:2" x14ac:dyDescent="0.25">
      <c r="B23">
        <v>5</v>
      </c>
    </row>
    <row r="24" spans="2:2" x14ac:dyDescent="0.25">
      <c r="B24">
        <v>6</v>
      </c>
    </row>
    <row r="25" spans="2:2" x14ac:dyDescent="0.25">
      <c r="B25">
        <v>1</v>
      </c>
    </row>
    <row r="26" spans="2:2" x14ac:dyDescent="0.25">
      <c r="B26">
        <v>6</v>
      </c>
    </row>
    <row r="27" spans="2:2" x14ac:dyDescent="0.25">
      <c r="B27">
        <v>1</v>
      </c>
    </row>
    <row r="28" spans="2:2" x14ac:dyDescent="0.25">
      <c r="B28">
        <v>4</v>
      </c>
    </row>
    <row r="29" spans="2:2" x14ac:dyDescent="0.25">
      <c r="B29">
        <v>2</v>
      </c>
    </row>
    <row r="30" spans="2:2" x14ac:dyDescent="0.25">
      <c r="B30">
        <v>2</v>
      </c>
    </row>
    <row r="31" spans="2:2" x14ac:dyDescent="0.25">
      <c r="B31">
        <v>4</v>
      </c>
    </row>
    <row r="32" spans="2:2" x14ac:dyDescent="0.25">
      <c r="B32">
        <v>2</v>
      </c>
    </row>
    <row r="33" spans="2:2" x14ac:dyDescent="0.25">
      <c r="B33">
        <v>3</v>
      </c>
    </row>
    <row r="34" spans="2:2" x14ac:dyDescent="0.25">
      <c r="B34">
        <v>2</v>
      </c>
    </row>
    <row r="35" spans="2:2" x14ac:dyDescent="0.25">
      <c r="B35">
        <v>3</v>
      </c>
    </row>
    <row r="36" spans="2:2" x14ac:dyDescent="0.25">
      <c r="B36">
        <v>1</v>
      </c>
    </row>
    <row r="37" spans="2:2" x14ac:dyDescent="0.25">
      <c r="B37">
        <v>3</v>
      </c>
    </row>
    <row r="38" spans="2:2" x14ac:dyDescent="0.25">
      <c r="B38">
        <v>1</v>
      </c>
    </row>
    <row r="39" spans="2:2" x14ac:dyDescent="0.25">
      <c r="B39">
        <v>3</v>
      </c>
    </row>
    <row r="40" spans="2:2" x14ac:dyDescent="0.25">
      <c r="B40">
        <v>2</v>
      </c>
    </row>
    <row r="41" spans="2:2" x14ac:dyDescent="0.25">
      <c r="B41">
        <v>2</v>
      </c>
    </row>
    <row r="42" spans="2:2" x14ac:dyDescent="0.25">
      <c r="B42">
        <v>2</v>
      </c>
    </row>
    <row r="43" spans="2:2" x14ac:dyDescent="0.25">
      <c r="B43">
        <v>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3A472-AFA3-4933-8F93-2AA9B1A26F81}">
  <dimension ref="A1:P42"/>
  <sheetViews>
    <sheetView workbookViewId="0">
      <selection activeCell="D1" sqref="D1"/>
    </sheetView>
  </sheetViews>
  <sheetFormatPr baseColWidth="10" defaultRowHeight="15" x14ac:dyDescent="0.25"/>
  <cols>
    <col min="1" max="1" width="19" bestFit="1" customWidth="1"/>
    <col min="2" max="2" width="11.42578125" customWidth="1"/>
  </cols>
  <sheetData>
    <row r="1" spans="1:14" x14ac:dyDescent="0.25">
      <c r="B1" t="s">
        <v>23</v>
      </c>
      <c r="C1" s="2" t="s">
        <v>24</v>
      </c>
      <c r="D1" t="s">
        <v>39</v>
      </c>
    </row>
    <row r="2" spans="1:14" x14ac:dyDescent="0.25">
      <c r="A2" t="s">
        <v>0</v>
      </c>
      <c r="B2">
        <f t="shared" ref="B2:B9" si="0">SUM(C2:Z2)</f>
        <v>166</v>
      </c>
      <c r="C2" s="2">
        <v>26</v>
      </c>
      <c r="D2">
        <v>38</v>
      </c>
      <c r="E2">
        <v>29</v>
      </c>
      <c r="F2">
        <v>23</v>
      </c>
      <c r="G2">
        <v>25</v>
      </c>
      <c r="H2">
        <v>25</v>
      </c>
    </row>
    <row r="3" spans="1:14" x14ac:dyDescent="0.25">
      <c r="B3">
        <f t="shared" si="0"/>
        <v>45</v>
      </c>
      <c r="C3" s="2">
        <v>7</v>
      </c>
      <c r="D3">
        <v>9</v>
      </c>
      <c r="E3">
        <v>7</v>
      </c>
      <c r="F3">
        <v>8</v>
      </c>
      <c r="G3">
        <v>6</v>
      </c>
      <c r="H3">
        <v>8</v>
      </c>
    </row>
    <row r="4" spans="1:14" x14ac:dyDescent="0.25">
      <c r="A4" t="s">
        <v>1</v>
      </c>
      <c r="B4">
        <f t="shared" si="0"/>
        <v>234</v>
      </c>
      <c r="C4" s="2">
        <v>46</v>
      </c>
      <c r="D4">
        <v>43</v>
      </c>
      <c r="E4">
        <v>46</v>
      </c>
      <c r="F4">
        <v>43</v>
      </c>
      <c r="G4">
        <v>31</v>
      </c>
      <c r="H4">
        <v>25</v>
      </c>
    </row>
    <row r="5" spans="1:14" x14ac:dyDescent="0.25">
      <c r="B5">
        <f t="shared" si="0"/>
        <v>58</v>
      </c>
      <c r="C5" s="2">
        <v>11</v>
      </c>
      <c r="D5">
        <v>11</v>
      </c>
      <c r="E5">
        <v>11</v>
      </c>
      <c r="F5">
        <v>11</v>
      </c>
      <c r="G5">
        <v>7</v>
      </c>
      <c r="H5">
        <v>7</v>
      </c>
    </row>
    <row r="6" spans="1:14" x14ac:dyDescent="0.25">
      <c r="A6" t="s">
        <v>2</v>
      </c>
      <c r="B6">
        <f t="shared" si="0"/>
        <v>76</v>
      </c>
      <c r="C6" s="2">
        <v>51</v>
      </c>
      <c r="D6">
        <v>25</v>
      </c>
    </row>
    <row r="7" spans="1:14" x14ac:dyDescent="0.25">
      <c r="B7">
        <f t="shared" si="0"/>
        <v>19</v>
      </c>
      <c r="C7" s="2">
        <v>13</v>
      </c>
      <c r="D7">
        <v>6</v>
      </c>
    </row>
    <row r="8" spans="1:14" x14ac:dyDescent="0.25">
      <c r="A8" t="s">
        <v>3</v>
      </c>
      <c r="B8">
        <f t="shared" si="0"/>
        <v>128</v>
      </c>
      <c r="C8" s="2">
        <v>67</v>
      </c>
      <c r="D8">
        <v>61</v>
      </c>
    </row>
    <row r="9" spans="1:14" x14ac:dyDescent="0.25">
      <c r="B9">
        <f t="shared" si="0"/>
        <v>31</v>
      </c>
      <c r="C9" s="2">
        <v>16</v>
      </c>
      <c r="D9">
        <v>15</v>
      </c>
    </row>
    <row r="10" spans="1:14" x14ac:dyDescent="0.25">
      <c r="A10" t="s">
        <v>4</v>
      </c>
      <c r="B10">
        <f>SUM(C10:Z10)</f>
        <v>298</v>
      </c>
      <c r="C10" s="2">
        <v>43</v>
      </c>
      <c r="D10">
        <v>41</v>
      </c>
      <c r="E10">
        <v>42</v>
      </c>
      <c r="F10">
        <v>41</v>
      </c>
      <c r="G10">
        <v>44</v>
      </c>
      <c r="H10">
        <v>45</v>
      </c>
      <c r="I10">
        <v>15</v>
      </c>
      <c r="J10">
        <v>27</v>
      </c>
    </row>
    <row r="11" spans="1:14" x14ac:dyDescent="0.25">
      <c r="B11">
        <f t="shared" ref="B11:B37" si="1">SUM(C11:Z11)</f>
        <v>72</v>
      </c>
      <c r="C11" s="2">
        <v>10</v>
      </c>
      <c r="D11">
        <v>10</v>
      </c>
      <c r="E11">
        <v>11</v>
      </c>
      <c r="F11">
        <v>10</v>
      </c>
      <c r="G11">
        <v>11</v>
      </c>
      <c r="H11">
        <v>11</v>
      </c>
      <c r="I11">
        <v>3</v>
      </c>
      <c r="J11">
        <v>6</v>
      </c>
    </row>
    <row r="12" spans="1:14" x14ac:dyDescent="0.25">
      <c r="A12" t="s">
        <v>5</v>
      </c>
      <c r="B12">
        <f t="shared" si="1"/>
        <v>413</v>
      </c>
      <c r="C12" s="2">
        <v>20</v>
      </c>
      <c r="D12">
        <v>21</v>
      </c>
      <c r="E12">
        <v>24</v>
      </c>
      <c r="F12">
        <v>20</v>
      </c>
      <c r="G12">
        <v>51</v>
      </c>
      <c r="H12">
        <v>45</v>
      </c>
      <c r="I12">
        <v>51</v>
      </c>
      <c r="J12">
        <v>45</v>
      </c>
      <c r="K12">
        <v>51</v>
      </c>
      <c r="L12">
        <v>46</v>
      </c>
      <c r="M12">
        <v>0</v>
      </c>
      <c r="N12">
        <v>39</v>
      </c>
    </row>
    <row r="13" spans="1:14" x14ac:dyDescent="0.25">
      <c r="B13">
        <f t="shared" si="1"/>
        <v>101</v>
      </c>
      <c r="C13" s="2">
        <v>5</v>
      </c>
      <c r="D13">
        <v>5</v>
      </c>
      <c r="E13">
        <v>6</v>
      </c>
      <c r="F13">
        <v>5</v>
      </c>
      <c r="G13">
        <v>12</v>
      </c>
      <c r="H13">
        <v>12</v>
      </c>
      <c r="I13">
        <v>12</v>
      </c>
      <c r="J13">
        <v>12</v>
      </c>
      <c r="K13">
        <v>11</v>
      </c>
      <c r="L13">
        <v>11</v>
      </c>
      <c r="M13">
        <v>0</v>
      </c>
      <c r="N13">
        <v>10</v>
      </c>
    </row>
    <row r="14" spans="1:14" x14ac:dyDescent="0.25">
      <c r="A14" t="s">
        <v>6</v>
      </c>
      <c r="B14">
        <f t="shared" si="1"/>
        <v>472</v>
      </c>
      <c r="C14" s="2">
        <v>59</v>
      </c>
      <c r="D14">
        <v>27</v>
      </c>
      <c r="E14">
        <v>59</v>
      </c>
      <c r="F14">
        <v>27</v>
      </c>
      <c r="G14">
        <v>52</v>
      </c>
      <c r="H14">
        <v>22</v>
      </c>
      <c r="I14">
        <v>64</v>
      </c>
      <c r="J14">
        <v>31</v>
      </c>
      <c r="K14">
        <v>38</v>
      </c>
      <c r="L14">
        <v>18</v>
      </c>
      <c r="M14">
        <v>53</v>
      </c>
      <c r="N14">
        <v>22</v>
      </c>
    </row>
    <row r="15" spans="1:14" x14ac:dyDescent="0.25">
      <c r="B15">
        <f t="shared" si="1"/>
        <v>139</v>
      </c>
      <c r="C15" s="2">
        <v>18</v>
      </c>
      <c r="D15">
        <v>7</v>
      </c>
      <c r="E15">
        <v>18</v>
      </c>
      <c r="F15">
        <v>7</v>
      </c>
      <c r="G15">
        <v>16</v>
      </c>
      <c r="H15">
        <v>7</v>
      </c>
      <c r="I15">
        <v>20</v>
      </c>
      <c r="J15">
        <v>8</v>
      </c>
      <c r="K15">
        <v>12</v>
      </c>
      <c r="L15">
        <v>4</v>
      </c>
      <c r="M15">
        <v>17</v>
      </c>
      <c r="N15">
        <v>5</v>
      </c>
    </row>
    <row r="16" spans="1:14" x14ac:dyDescent="0.25">
      <c r="A16" t="s">
        <v>7</v>
      </c>
      <c r="B16">
        <f t="shared" si="1"/>
        <v>277</v>
      </c>
      <c r="C16" s="2">
        <v>27</v>
      </c>
      <c r="D16">
        <v>44</v>
      </c>
      <c r="E16">
        <v>33</v>
      </c>
      <c r="F16">
        <v>48</v>
      </c>
      <c r="G16">
        <v>25</v>
      </c>
      <c r="H16">
        <v>41</v>
      </c>
      <c r="I16">
        <v>18</v>
      </c>
      <c r="J16">
        <v>41</v>
      </c>
    </row>
    <row r="17" spans="1:16" x14ac:dyDescent="0.25">
      <c r="B17">
        <f t="shared" si="1"/>
        <v>110</v>
      </c>
      <c r="C17" s="2">
        <v>8</v>
      </c>
      <c r="D17">
        <v>20</v>
      </c>
      <c r="E17">
        <v>10</v>
      </c>
      <c r="F17">
        <v>21</v>
      </c>
      <c r="G17">
        <v>7</v>
      </c>
      <c r="H17">
        <v>20</v>
      </c>
      <c r="I17">
        <v>4</v>
      </c>
      <c r="J17">
        <v>20</v>
      </c>
    </row>
    <row r="18" spans="1:16" x14ac:dyDescent="0.25">
      <c r="A18" t="s">
        <v>8</v>
      </c>
      <c r="B18">
        <f t="shared" si="1"/>
        <v>1085</v>
      </c>
      <c r="C18" s="2">
        <v>65</v>
      </c>
      <c r="D18">
        <v>115</v>
      </c>
      <c r="E18">
        <v>60</v>
      </c>
      <c r="F18">
        <v>120</v>
      </c>
      <c r="G18">
        <v>67</v>
      </c>
      <c r="H18">
        <v>110</v>
      </c>
      <c r="I18">
        <v>69</v>
      </c>
      <c r="J18">
        <v>110</v>
      </c>
      <c r="K18">
        <v>54</v>
      </c>
      <c r="L18">
        <v>100</v>
      </c>
      <c r="M18">
        <v>39</v>
      </c>
      <c r="N18">
        <v>130</v>
      </c>
      <c r="O18">
        <v>46</v>
      </c>
      <c r="P18">
        <v>0</v>
      </c>
    </row>
    <row r="19" spans="1:16" x14ac:dyDescent="0.25">
      <c r="B19">
        <f t="shared" si="1"/>
        <v>222</v>
      </c>
      <c r="C19" s="2">
        <v>14</v>
      </c>
      <c r="D19">
        <v>23</v>
      </c>
      <c r="E19">
        <v>13</v>
      </c>
      <c r="F19">
        <v>24</v>
      </c>
      <c r="G19">
        <v>14</v>
      </c>
      <c r="H19">
        <v>22</v>
      </c>
      <c r="I19">
        <v>15</v>
      </c>
      <c r="J19">
        <v>22</v>
      </c>
      <c r="K19">
        <v>11</v>
      </c>
      <c r="L19">
        <v>20</v>
      </c>
      <c r="M19">
        <v>8</v>
      </c>
      <c r="N19">
        <v>26</v>
      </c>
      <c r="O19">
        <v>10</v>
      </c>
      <c r="P19">
        <v>0</v>
      </c>
    </row>
    <row r="20" spans="1:16" x14ac:dyDescent="0.25">
      <c r="A20" t="s">
        <v>9</v>
      </c>
      <c r="B20">
        <f t="shared" si="1"/>
        <v>354</v>
      </c>
      <c r="C20" s="2">
        <v>118</v>
      </c>
      <c r="D20">
        <v>67</v>
      </c>
      <c r="E20">
        <v>130</v>
      </c>
      <c r="F20">
        <v>39</v>
      </c>
    </row>
    <row r="21" spans="1:16" x14ac:dyDescent="0.25">
      <c r="B21">
        <f t="shared" si="1"/>
        <v>72</v>
      </c>
      <c r="C21" s="2">
        <v>24</v>
      </c>
      <c r="D21">
        <v>14</v>
      </c>
      <c r="E21">
        <v>26</v>
      </c>
      <c r="F21">
        <v>8</v>
      </c>
    </row>
    <row r="22" spans="1:16" x14ac:dyDescent="0.25">
      <c r="A22" t="s">
        <v>10</v>
      </c>
      <c r="B22">
        <f t="shared" si="1"/>
        <v>95</v>
      </c>
      <c r="C22" s="2">
        <v>54</v>
      </c>
      <c r="D22">
        <v>41</v>
      </c>
    </row>
    <row r="23" spans="1:16" x14ac:dyDescent="0.25">
      <c r="B23">
        <f t="shared" si="1"/>
        <v>24</v>
      </c>
      <c r="C23" s="2">
        <v>13</v>
      </c>
      <c r="D23">
        <v>11</v>
      </c>
    </row>
    <row r="24" spans="1:16" x14ac:dyDescent="0.25">
      <c r="A24" t="s">
        <v>11</v>
      </c>
      <c r="B24">
        <f t="shared" si="1"/>
        <v>97</v>
      </c>
      <c r="C24" s="2">
        <v>58</v>
      </c>
      <c r="D24">
        <v>39</v>
      </c>
    </row>
    <row r="25" spans="1:16" x14ac:dyDescent="0.25">
      <c r="B25">
        <f t="shared" si="1"/>
        <v>23</v>
      </c>
      <c r="C25" s="2">
        <v>13</v>
      </c>
      <c r="D25">
        <v>10</v>
      </c>
    </row>
    <row r="26" spans="1:16" x14ac:dyDescent="0.25">
      <c r="A26" t="s">
        <v>12</v>
      </c>
      <c r="B26">
        <f t="shared" si="1"/>
        <v>101</v>
      </c>
      <c r="C26" s="2">
        <v>48</v>
      </c>
      <c r="D26">
        <v>53</v>
      </c>
    </row>
    <row r="27" spans="1:16" x14ac:dyDescent="0.25">
      <c r="B27">
        <f t="shared" si="1"/>
        <v>26</v>
      </c>
      <c r="C27" s="2">
        <v>12</v>
      </c>
      <c r="D27">
        <v>14</v>
      </c>
    </row>
    <row r="28" spans="1:16" x14ac:dyDescent="0.25">
      <c r="A28" t="s">
        <v>13</v>
      </c>
      <c r="B28">
        <f t="shared" si="1"/>
        <v>108</v>
      </c>
      <c r="C28" s="2">
        <v>15</v>
      </c>
      <c r="D28">
        <v>0</v>
      </c>
      <c r="E28">
        <v>51</v>
      </c>
      <c r="F28">
        <v>42</v>
      </c>
    </row>
    <row r="29" spans="1:16" x14ac:dyDescent="0.25">
      <c r="B29">
        <f t="shared" si="1"/>
        <v>27</v>
      </c>
      <c r="C29" s="2">
        <v>3</v>
      </c>
      <c r="D29">
        <v>0</v>
      </c>
      <c r="E29">
        <v>13</v>
      </c>
      <c r="F29">
        <v>11</v>
      </c>
    </row>
    <row r="30" spans="1:16" x14ac:dyDescent="0.25">
      <c r="A30" t="s">
        <v>14</v>
      </c>
      <c r="B30">
        <f t="shared" si="1"/>
        <v>343</v>
      </c>
      <c r="C30" s="2">
        <v>19</v>
      </c>
      <c r="D30">
        <v>20</v>
      </c>
      <c r="E30">
        <v>23</v>
      </c>
      <c r="F30">
        <v>60</v>
      </c>
      <c r="G30">
        <v>23</v>
      </c>
      <c r="H30">
        <v>50</v>
      </c>
      <c r="I30">
        <v>19</v>
      </c>
      <c r="J30">
        <v>55</v>
      </c>
      <c r="K30">
        <v>19</v>
      </c>
      <c r="L30">
        <v>55</v>
      </c>
    </row>
    <row r="31" spans="1:16" x14ac:dyDescent="0.25">
      <c r="B31">
        <f t="shared" si="1"/>
        <v>70</v>
      </c>
      <c r="C31" s="2">
        <v>4</v>
      </c>
      <c r="D31">
        <v>4</v>
      </c>
      <c r="E31">
        <v>5</v>
      </c>
      <c r="F31">
        <v>12</v>
      </c>
      <c r="G31">
        <v>5</v>
      </c>
      <c r="H31">
        <v>10</v>
      </c>
      <c r="I31">
        <v>4</v>
      </c>
      <c r="J31">
        <v>11</v>
      </c>
      <c r="K31">
        <v>4</v>
      </c>
      <c r="L31">
        <v>11</v>
      </c>
    </row>
    <row r="32" spans="1:16" x14ac:dyDescent="0.25">
      <c r="A32" t="s">
        <v>15</v>
      </c>
      <c r="B32">
        <f t="shared" si="1"/>
        <v>299</v>
      </c>
      <c r="C32" s="2">
        <v>20</v>
      </c>
      <c r="D32">
        <v>20</v>
      </c>
      <c r="E32">
        <v>50</v>
      </c>
      <c r="F32">
        <v>72</v>
      </c>
      <c r="G32">
        <v>65</v>
      </c>
      <c r="H32">
        <v>72</v>
      </c>
    </row>
    <row r="33" spans="1:8" x14ac:dyDescent="0.25">
      <c r="B33">
        <f t="shared" si="1"/>
        <v>63</v>
      </c>
      <c r="C33" s="2">
        <v>4</v>
      </c>
      <c r="D33">
        <v>4</v>
      </c>
      <c r="E33">
        <v>10</v>
      </c>
      <c r="F33">
        <v>16</v>
      </c>
      <c r="G33">
        <v>13</v>
      </c>
      <c r="H33">
        <v>16</v>
      </c>
    </row>
    <row r="34" spans="1:8" x14ac:dyDescent="0.25">
      <c r="A34" t="s">
        <v>16</v>
      </c>
      <c r="B34">
        <f t="shared" si="1"/>
        <v>75</v>
      </c>
      <c r="C34" s="2">
        <v>18</v>
      </c>
      <c r="D34">
        <v>57</v>
      </c>
    </row>
    <row r="35" spans="1:8" x14ac:dyDescent="0.25">
      <c r="B35">
        <f t="shared" si="1"/>
        <v>20</v>
      </c>
      <c r="C35" s="2">
        <v>6</v>
      </c>
      <c r="D35">
        <v>14</v>
      </c>
    </row>
    <row r="36" spans="1:8" x14ac:dyDescent="0.25">
      <c r="A36" t="s">
        <v>17</v>
      </c>
      <c r="B36">
        <f t="shared" si="1"/>
        <v>65</v>
      </c>
      <c r="C36" s="2">
        <v>30</v>
      </c>
      <c r="D36">
        <v>35</v>
      </c>
    </row>
    <row r="37" spans="1:8" x14ac:dyDescent="0.25">
      <c r="B37">
        <f t="shared" si="1"/>
        <v>17</v>
      </c>
      <c r="C37" s="2">
        <v>8</v>
      </c>
      <c r="D37">
        <v>9</v>
      </c>
    </row>
    <row r="39" spans="1:8" x14ac:dyDescent="0.25">
      <c r="A39" t="s">
        <v>25</v>
      </c>
      <c r="B39">
        <f>B2+C4+B6+B8+B10+B12+B14+B16+B18+B20+B22+B24+B26+B28+B30+B32+B34+B36</f>
        <v>4498</v>
      </c>
    </row>
    <row r="40" spans="1:8" x14ac:dyDescent="0.25">
      <c r="A40" t="s">
        <v>26</v>
      </c>
      <c r="B40">
        <f>B3+C5+B7+B9+B11+B13+B15+B17+B19+B21+B23+B25+B27+B29+B31+B33+B35+B37</f>
        <v>1092</v>
      </c>
    </row>
    <row r="42" spans="1:8" x14ac:dyDescent="0.25">
      <c r="A42" s="4" t="s">
        <v>27</v>
      </c>
      <c r="B42" s="3">
        <f>B39/B40</f>
        <v>4.1190476190476186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BB5DE8-A531-49DB-AB96-1AAE518687AA}">
  <dimension ref="A1:N42"/>
  <sheetViews>
    <sheetView topLeftCell="A26" workbookViewId="0">
      <selection activeCell="C36" sqref="C36:D37"/>
    </sheetView>
  </sheetViews>
  <sheetFormatPr baseColWidth="10" defaultRowHeight="15" x14ac:dyDescent="0.25"/>
  <cols>
    <col min="1" max="1" width="19" bestFit="1" customWidth="1"/>
  </cols>
  <sheetData>
    <row r="1" spans="1:14" x14ac:dyDescent="0.25">
      <c r="B1" t="s">
        <v>23</v>
      </c>
      <c r="C1" s="2" t="s">
        <v>24</v>
      </c>
      <c r="D1" t="s">
        <v>39</v>
      </c>
    </row>
    <row r="2" spans="1:14" x14ac:dyDescent="0.25">
      <c r="A2" t="s">
        <v>0</v>
      </c>
      <c r="B2">
        <f>SUM(C2:Z2)</f>
        <v>32</v>
      </c>
      <c r="C2" s="2">
        <v>4</v>
      </c>
      <c r="D2">
        <v>4</v>
      </c>
      <c r="E2">
        <v>8</v>
      </c>
      <c r="F2">
        <v>6</v>
      </c>
      <c r="G2">
        <v>4</v>
      </c>
      <c r="H2">
        <v>6</v>
      </c>
    </row>
    <row r="3" spans="1:14" x14ac:dyDescent="0.25">
      <c r="B3">
        <f>SUM(C3:Z3)</f>
        <v>9</v>
      </c>
      <c r="C3" s="2">
        <v>1</v>
      </c>
      <c r="D3">
        <v>1</v>
      </c>
      <c r="E3">
        <v>2</v>
      </c>
      <c r="F3">
        <v>2</v>
      </c>
      <c r="G3">
        <v>1</v>
      </c>
      <c r="H3">
        <v>2</v>
      </c>
    </row>
    <row r="4" spans="1:14" x14ac:dyDescent="0.25">
      <c r="A4" t="s">
        <v>1</v>
      </c>
      <c r="B4">
        <f>SUM(C4:Z4)</f>
        <v>48</v>
      </c>
      <c r="C4" s="2">
        <v>8</v>
      </c>
      <c r="D4">
        <v>6</v>
      </c>
      <c r="E4">
        <v>9</v>
      </c>
      <c r="F4">
        <v>8</v>
      </c>
      <c r="G4">
        <v>9</v>
      </c>
      <c r="H4">
        <v>8</v>
      </c>
    </row>
    <row r="5" spans="1:14" x14ac:dyDescent="0.25">
      <c r="B5">
        <f>SUM(C5:Z5)</f>
        <v>12</v>
      </c>
      <c r="C5" s="2">
        <v>2</v>
      </c>
      <c r="D5">
        <v>2</v>
      </c>
      <c r="E5">
        <v>2</v>
      </c>
      <c r="F5">
        <v>2</v>
      </c>
      <c r="G5">
        <v>2</v>
      </c>
      <c r="H5">
        <v>2</v>
      </c>
    </row>
    <row r="6" spans="1:14" x14ac:dyDescent="0.25">
      <c r="A6" t="s">
        <v>2</v>
      </c>
      <c r="B6">
        <f>SUM(C6:Z6)</f>
        <v>7</v>
      </c>
      <c r="C6" s="2">
        <v>3</v>
      </c>
      <c r="D6">
        <v>4</v>
      </c>
    </row>
    <row r="7" spans="1:14" x14ac:dyDescent="0.25">
      <c r="B7">
        <f>SUM(C7:Z7)</f>
        <v>2</v>
      </c>
      <c r="C7" s="2">
        <v>1</v>
      </c>
      <c r="D7">
        <v>1</v>
      </c>
    </row>
    <row r="8" spans="1:14" x14ac:dyDescent="0.25">
      <c r="A8" t="s">
        <v>3</v>
      </c>
      <c r="B8">
        <f>SUM(C8:Z8)</f>
        <v>32</v>
      </c>
      <c r="C8">
        <v>21</v>
      </c>
      <c r="D8">
        <v>11</v>
      </c>
    </row>
    <row r="9" spans="1:14" x14ac:dyDescent="0.25">
      <c r="B9">
        <f>SUM(C9:Z9)</f>
        <v>8</v>
      </c>
      <c r="C9">
        <v>5</v>
      </c>
      <c r="D9">
        <v>3</v>
      </c>
    </row>
    <row r="10" spans="1:14" x14ac:dyDescent="0.25">
      <c r="A10" t="s">
        <v>4</v>
      </c>
      <c r="B10">
        <f>SUM(C10:Z10)</f>
        <v>33</v>
      </c>
      <c r="C10" s="2">
        <v>5</v>
      </c>
      <c r="D10">
        <v>4</v>
      </c>
      <c r="E10">
        <v>6</v>
      </c>
      <c r="F10">
        <v>3</v>
      </c>
      <c r="G10">
        <v>4</v>
      </c>
      <c r="H10">
        <v>3</v>
      </c>
      <c r="I10">
        <v>5</v>
      </c>
      <c r="J10">
        <v>3</v>
      </c>
    </row>
    <row r="11" spans="1:14" x14ac:dyDescent="0.25">
      <c r="B11">
        <f>SUM(C11:Z11)</f>
        <v>10</v>
      </c>
      <c r="C11" s="2">
        <v>1</v>
      </c>
      <c r="D11">
        <v>1</v>
      </c>
      <c r="E11">
        <v>2</v>
      </c>
      <c r="F11">
        <v>1</v>
      </c>
      <c r="G11">
        <v>2</v>
      </c>
      <c r="H11">
        <v>1</v>
      </c>
      <c r="I11">
        <v>1</v>
      </c>
      <c r="J11">
        <v>1</v>
      </c>
    </row>
    <row r="12" spans="1:14" x14ac:dyDescent="0.25">
      <c r="A12" t="s">
        <v>5</v>
      </c>
      <c r="B12">
        <f t="shared" ref="B11:B37" si="0">SUM(C12:Z12)</f>
        <v>50</v>
      </c>
      <c r="C12" s="2">
        <v>3</v>
      </c>
      <c r="D12">
        <v>6</v>
      </c>
      <c r="E12">
        <v>3</v>
      </c>
      <c r="F12">
        <v>6</v>
      </c>
      <c r="G12">
        <v>7</v>
      </c>
      <c r="H12">
        <v>4</v>
      </c>
      <c r="I12">
        <v>7</v>
      </c>
      <c r="J12">
        <v>4</v>
      </c>
      <c r="K12">
        <v>5</v>
      </c>
      <c r="L12">
        <v>5</v>
      </c>
    </row>
    <row r="13" spans="1:14" x14ac:dyDescent="0.25">
      <c r="B13">
        <f t="shared" si="0"/>
        <v>16</v>
      </c>
      <c r="C13" s="2">
        <v>1</v>
      </c>
      <c r="D13">
        <v>2</v>
      </c>
      <c r="E13">
        <v>1</v>
      </c>
      <c r="F13">
        <v>2</v>
      </c>
      <c r="G13">
        <v>2</v>
      </c>
      <c r="H13">
        <v>2</v>
      </c>
      <c r="I13">
        <v>2</v>
      </c>
      <c r="J13">
        <v>2</v>
      </c>
      <c r="K13">
        <v>1</v>
      </c>
      <c r="L13">
        <v>1</v>
      </c>
    </row>
    <row r="14" spans="1:14" x14ac:dyDescent="0.25">
      <c r="A14" t="s">
        <v>6</v>
      </c>
      <c r="B14">
        <f t="shared" si="0"/>
        <v>126</v>
      </c>
      <c r="C14" s="2">
        <v>15</v>
      </c>
      <c r="D14">
        <v>9</v>
      </c>
      <c r="E14">
        <v>15</v>
      </c>
      <c r="F14">
        <v>9</v>
      </c>
      <c r="G14">
        <v>9</v>
      </c>
      <c r="H14">
        <v>3</v>
      </c>
      <c r="I14">
        <v>15</v>
      </c>
      <c r="J14">
        <v>12</v>
      </c>
      <c r="K14">
        <v>12</v>
      </c>
      <c r="L14">
        <v>4</v>
      </c>
      <c r="M14">
        <v>15</v>
      </c>
      <c r="N14">
        <v>8</v>
      </c>
    </row>
    <row r="15" spans="1:14" x14ac:dyDescent="0.25">
      <c r="B15">
        <f t="shared" si="0"/>
        <v>40</v>
      </c>
      <c r="C15" s="2">
        <v>5</v>
      </c>
      <c r="D15">
        <v>3</v>
      </c>
      <c r="E15">
        <v>5</v>
      </c>
      <c r="F15">
        <v>3</v>
      </c>
      <c r="G15">
        <v>3</v>
      </c>
      <c r="H15">
        <v>1</v>
      </c>
      <c r="I15">
        <v>5</v>
      </c>
      <c r="J15">
        <v>3</v>
      </c>
      <c r="K15">
        <v>4</v>
      </c>
      <c r="L15">
        <v>1</v>
      </c>
      <c r="M15">
        <v>5</v>
      </c>
      <c r="N15">
        <v>2</v>
      </c>
    </row>
    <row r="16" spans="1:14" x14ac:dyDescent="0.25">
      <c r="A16" t="s">
        <v>7</v>
      </c>
      <c r="B16">
        <f t="shared" si="0"/>
        <v>66</v>
      </c>
      <c r="C16" s="2">
        <v>9</v>
      </c>
      <c r="D16">
        <v>12</v>
      </c>
      <c r="E16">
        <v>12</v>
      </c>
      <c r="F16">
        <v>15</v>
      </c>
      <c r="G16">
        <v>3</v>
      </c>
      <c r="H16">
        <v>6</v>
      </c>
      <c r="I16">
        <v>3</v>
      </c>
      <c r="J16">
        <v>6</v>
      </c>
    </row>
    <row r="17" spans="1:14" x14ac:dyDescent="0.25">
      <c r="B17">
        <f t="shared" si="0"/>
        <v>22</v>
      </c>
      <c r="C17" s="2">
        <v>3</v>
      </c>
      <c r="D17">
        <v>4</v>
      </c>
      <c r="E17">
        <v>4</v>
      </c>
      <c r="F17">
        <v>5</v>
      </c>
      <c r="G17">
        <v>1</v>
      </c>
      <c r="H17">
        <v>2</v>
      </c>
      <c r="I17">
        <v>1</v>
      </c>
      <c r="J17">
        <v>2</v>
      </c>
    </row>
    <row r="18" spans="1:14" x14ac:dyDescent="0.25">
      <c r="A18" t="s">
        <v>8</v>
      </c>
      <c r="B18">
        <f t="shared" si="0"/>
        <v>50</v>
      </c>
      <c r="C18" s="2">
        <v>5</v>
      </c>
      <c r="D18">
        <v>5</v>
      </c>
      <c r="E18">
        <v>0</v>
      </c>
      <c r="F18">
        <v>5</v>
      </c>
      <c r="G18">
        <v>10</v>
      </c>
      <c r="H18">
        <v>5</v>
      </c>
      <c r="I18">
        <v>0</v>
      </c>
      <c r="J18">
        <v>5</v>
      </c>
      <c r="K18">
        <v>0</v>
      </c>
      <c r="L18">
        <v>5</v>
      </c>
      <c r="M18">
        <v>5</v>
      </c>
      <c r="N18">
        <v>5</v>
      </c>
    </row>
    <row r="19" spans="1:14" x14ac:dyDescent="0.25">
      <c r="B19">
        <f t="shared" si="0"/>
        <v>10</v>
      </c>
      <c r="C19" s="2">
        <v>1</v>
      </c>
      <c r="D19">
        <v>1</v>
      </c>
      <c r="E19">
        <v>0</v>
      </c>
      <c r="F19">
        <v>1</v>
      </c>
      <c r="G19">
        <v>2</v>
      </c>
      <c r="H19">
        <v>1</v>
      </c>
      <c r="I19">
        <v>0</v>
      </c>
      <c r="J19">
        <v>1</v>
      </c>
      <c r="K19">
        <v>0</v>
      </c>
      <c r="L19">
        <v>1</v>
      </c>
      <c r="M19">
        <v>1</v>
      </c>
      <c r="N19">
        <v>1</v>
      </c>
    </row>
    <row r="20" spans="1:14" x14ac:dyDescent="0.25">
      <c r="A20" t="s">
        <v>9</v>
      </c>
      <c r="B20">
        <f t="shared" si="0"/>
        <v>25</v>
      </c>
      <c r="C20" s="2">
        <v>5</v>
      </c>
      <c r="D20">
        <v>5</v>
      </c>
      <c r="E20">
        <v>5</v>
      </c>
      <c r="F20">
        <v>10</v>
      </c>
    </row>
    <row r="21" spans="1:14" x14ac:dyDescent="0.25">
      <c r="B21">
        <f t="shared" si="0"/>
        <v>5</v>
      </c>
      <c r="C21" s="2">
        <v>1</v>
      </c>
      <c r="D21">
        <v>1</v>
      </c>
      <c r="E21">
        <v>1</v>
      </c>
      <c r="F21">
        <v>2</v>
      </c>
    </row>
    <row r="22" spans="1:14" x14ac:dyDescent="0.25">
      <c r="A22" t="s">
        <v>10</v>
      </c>
      <c r="B22">
        <f t="shared" si="0"/>
        <v>13</v>
      </c>
      <c r="C22" s="2">
        <v>9</v>
      </c>
      <c r="D22">
        <v>4</v>
      </c>
    </row>
    <row r="23" spans="1:14" x14ac:dyDescent="0.25">
      <c r="B23">
        <f t="shared" si="0"/>
        <v>3</v>
      </c>
      <c r="C23" s="2">
        <v>2</v>
      </c>
      <c r="D23">
        <v>1</v>
      </c>
    </row>
    <row r="24" spans="1:14" x14ac:dyDescent="0.25">
      <c r="A24" t="s">
        <v>11</v>
      </c>
      <c r="B24">
        <f t="shared" si="0"/>
        <v>14</v>
      </c>
      <c r="C24" s="2">
        <v>4</v>
      </c>
      <c r="D24">
        <v>10</v>
      </c>
    </row>
    <row r="25" spans="1:14" x14ac:dyDescent="0.25">
      <c r="B25">
        <f t="shared" si="0"/>
        <v>4</v>
      </c>
      <c r="C25" s="2">
        <v>1</v>
      </c>
      <c r="D25">
        <v>3</v>
      </c>
    </row>
    <row r="26" spans="1:14" x14ac:dyDescent="0.25">
      <c r="A26" t="s">
        <v>12</v>
      </c>
      <c r="B26">
        <f t="shared" si="0"/>
        <v>0</v>
      </c>
      <c r="C26" s="2">
        <v>0</v>
      </c>
      <c r="D26">
        <v>0</v>
      </c>
    </row>
    <row r="27" spans="1:14" x14ac:dyDescent="0.25">
      <c r="B27">
        <f t="shared" si="0"/>
        <v>0</v>
      </c>
      <c r="C27" s="2">
        <v>0</v>
      </c>
      <c r="D27">
        <v>0</v>
      </c>
    </row>
    <row r="28" spans="1:14" x14ac:dyDescent="0.25">
      <c r="A28" t="s">
        <v>13</v>
      </c>
      <c r="B28">
        <f t="shared" si="0"/>
        <v>4</v>
      </c>
      <c r="C28" s="2">
        <v>4</v>
      </c>
      <c r="D28">
        <v>0</v>
      </c>
    </row>
    <row r="29" spans="1:14" x14ac:dyDescent="0.25">
      <c r="B29">
        <f t="shared" si="0"/>
        <v>1</v>
      </c>
      <c r="C29" s="2">
        <v>1</v>
      </c>
      <c r="D29">
        <v>0</v>
      </c>
    </row>
    <row r="30" spans="1:14" x14ac:dyDescent="0.25">
      <c r="A30" t="s">
        <v>14</v>
      </c>
      <c r="B30">
        <f t="shared" si="0"/>
        <v>85</v>
      </c>
      <c r="C30" s="2">
        <v>5</v>
      </c>
      <c r="D30">
        <v>5</v>
      </c>
      <c r="E30">
        <v>9</v>
      </c>
      <c r="F30">
        <v>15</v>
      </c>
      <c r="G30">
        <v>9</v>
      </c>
      <c r="H30">
        <v>10</v>
      </c>
      <c r="I30">
        <v>5</v>
      </c>
      <c r="J30">
        <v>10</v>
      </c>
      <c r="K30">
        <v>9</v>
      </c>
      <c r="L30">
        <v>8</v>
      </c>
    </row>
    <row r="31" spans="1:14" x14ac:dyDescent="0.25">
      <c r="B31">
        <f t="shared" si="0"/>
        <v>18</v>
      </c>
      <c r="C31" s="2">
        <v>1</v>
      </c>
      <c r="D31">
        <v>1</v>
      </c>
      <c r="E31">
        <v>2</v>
      </c>
      <c r="F31">
        <v>3</v>
      </c>
      <c r="G31">
        <v>2</v>
      </c>
      <c r="H31">
        <v>2</v>
      </c>
      <c r="I31">
        <v>1</v>
      </c>
      <c r="J31">
        <v>2</v>
      </c>
      <c r="K31">
        <v>2</v>
      </c>
      <c r="L31">
        <v>2</v>
      </c>
    </row>
    <row r="32" spans="1:14" x14ac:dyDescent="0.25">
      <c r="A32" t="s">
        <v>15</v>
      </c>
      <c r="B32">
        <f t="shared" si="0"/>
        <v>30</v>
      </c>
      <c r="C32" s="2">
        <v>5</v>
      </c>
      <c r="D32">
        <v>5</v>
      </c>
      <c r="E32">
        <v>5</v>
      </c>
      <c r="F32">
        <v>5</v>
      </c>
      <c r="G32">
        <v>5</v>
      </c>
      <c r="H32">
        <v>5</v>
      </c>
    </row>
    <row r="33" spans="1:8" x14ac:dyDescent="0.25">
      <c r="B33">
        <f t="shared" si="0"/>
        <v>6</v>
      </c>
      <c r="C33" s="2">
        <v>1</v>
      </c>
      <c r="D33">
        <v>1</v>
      </c>
      <c r="E33">
        <v>1</v>
      </c>
      <c r="F33">
        <v>1</v>
      </c>
      <c r="G33">
        <v>1</v>
      </c>
      <c r="H33">
        <v>1</v>
      </c>
    </row>
    <row r="34" spans="1:8" x14ac:dyDescent="0.25">
      <c r="A34" t="s">
        <v>16</v>
      </c>
      <c r="B34">
        <f t="shared" si="0"/>
        <v>6</v>
      </c>
      <c r="C34" s="2">
        <v>0</v>
      </c>
      <c r="D34">
        <v>6</v>
      </c>
    </row>
    <row r="35" spans="1:8" x14ac:dyDescent="0.25">
      <c r="B35">
        <f t="shared" si="0"/>
        <v>2</v>
      </c>
      <c r="C35" s="2">
        <v>0</v>
      </c>
      <c r="D35">
        <v>2</v>
      </c>
    </row>
    <row r="36" spans="1:8" x14ac:dyDescent="0.25">
      <c r="A36" t="s">
        <v>17</v>
      </c>
      <c r="B36">
        <f t="shared" si="0"/>
        <v>3</v>
      </c>
      <c r="C36" s="2">
        <v>3</v>
      </c>
      <c r="D36">
        <v>0</v>
      </c>
    </row>
    <row r="37" spans="1:8" x14ac:dyDescent="0.25">
      <c r="B37">
        <f t="shared" si="0"/>
        <v>1</v>
      </c>
      <c r="C37" s="2">
        <v>1</v>
      </c>
      <c r="D37">
        <v>0</v>
      </c>
    </row>
    <row r="39" spans="1:8" x14ac:dyDescent="0.25">
      <c r="A39" t="s">
        <v>25</v>
      </c>
      <c r="B39">
        <f>B2+C4+B6+B8+B10+B12+B14+B16+B18+B20+B22+B24+B26+B28+B30+B32+B34+B36</f>
        <v>584</v>
      </c>
    </row>
    <row r="40" spans="1:8" x14ac:dyDescent="0.25">
      <c r="A40" t="s">
        <v>26</v>
      </c>
      <c r="B40">
        <f>B3+C5+B7+B9+B11+B13+B15+B17+B19+B21+B23+B25+B27+B29+B31+B33+B35+B37</f>
        <v>159</v>
      </c>
    </row>
    <row r="42" spans="1:8" x14ac:dyDescent="0.25">
      <c r="A42" s="4" t="s">
        <v>27</v>
      </c>
      <c r="B42" s="3">
        <f>B39/B40</f>
        <v>3.6729559748427674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8A052-AD2B-4B83-AC3F-327282F0EAD6}">
  <dimension ref="A1:P42"/>
  <sheetViews>
    <sheetView topLeftCell="A6" workbookViewId="0">
      <selection activeCell="F33" sqref="F33"/>
    </sheetView>
  </sheetViews>
  <sheetFormatPr baseColWidth="10" defaultRowHeight="15" x14ac:dyDescent="0.25"/>
  <cols>
    <col min="1" max="1" width="19" bestFit="1" customWidth="1"/>
  </cols>
  <sheetData>
    <row r="1" spans="1:14" x14ac:dyDescent="0.25">
      <c r="B1" t="s">
        <v>23</v>
      </c>
      <c r="C1" s="2" t="s">
        <v>24</v>
      </c>
      <c r="D1" t="s">
        <v>39</v>
      </c>
    </row>
    <row r="2" spans="1:14" x14ac:dyDescent="0.25">
      <c r="A2" t="s">
        <v>0</v>
      </c>
      <c r="B2">
        <f>SUM(C2:Z2)</f>
        <v>79</v>
      </c>
      <c r="C2" s="2">
        <v>8</v>
      </c>
      <c r="D2">
        <v>16</v>
      </c>
      <c r="E2">
        <v>8</v>
      </c>
      <c r="F2">
        <v>13</v>
      </c>
      <c r="G2">
        <v>10</v>
      </c>
      <c r="H2">
        <v>24</v>
      </c>
    </row>
    <row r="3" spans="1:14" x14ac:dyDescent="0.25">
      <c r="B3">
        <f>SUM(C3:Z3)</f>
        <v>21</v>
      </c>
      <c r="C3" s="2">
        <v>2</v>
      </c>
      <c r="D3">
        <v>4</v>
      </c>
      <c r="E3">
        <v>2</v>
      </c>
      <c r="F3">
        <v>4</v>
      </c>
      <c r="G3">
        <v>3</v>
      </c>
      <c r="H3">
        <v>6</v>
      </c>
    </row>
    <row r="4" spans="1:14" x14ac:dyDescent="0.25">
      <c r="A4" t="s">
        <v>1</v>
      </c>
      <c r="B4">
        <f>SUM(C4:Z4)</f>
        <v>93</v>
      </c>
      <c r="C4" s="2">
        <v>5</v>
      </c>
      <c r="D4">
        <v>4</v>
      </c>
      <c r="E4">
        <v>24</v>
      </c>
      <c r="F4">
        <v>18</v>
      </c>
      <c r="G4">
        <v>24</v>
      </c>
      <c r="H4">
        <v>18</v>
      </c>
    </row>
    <row r="5" spans="1:14" x14ac:dyDescent="0.25">
      <c r="B5">
        <f>SUM(C5:Z5)</f>
        <v>24</v>
      </c>
      <c r="C5" s="2">
        <v>1</v>
      </c>
      <c r="D5">
        <v>1</v>
      </c>
      <c r="E5">
        <v>6</v>
      </c>
      <c r="F5">
        <v>5</v>
      </c>
      <c r="G5">
        <v>6</v>
      </c>
      <c r="H5">
        <v>5</v>
      </c>
    </row>
    <row r="6" spans="1:14" x14ac:dyDescent="0.25">
      <c r="A6" t="s">
        <v>2</v>
      </c>
      <c r="B6">
        <f>SUM(C6:Z6)</f>
        <v>37</v>
      </c>
      <c r="C6" s="2">
        <v>28</v>
      </c>
      <c r="D6">
        <v>9</v>
      </c>
    </row>
    <row r="7" spans="1:14" x14ac:dyDescent="0.25">
      <c r="B7">
        <f>SUM(C7:Z7)</f>
        <v>10</v>
      </c>
      <c r="C7" s="2">
        <v>8</v>
      </c>
      <c r="D7">
        <v>2</v>
      </c>
    </row>
    <row r="8" spans="1:14" x14ac:dyDescent="0.25">
      <c r="A8" t="s">
        <v>3</v>
      </c>
      <c r="B8">
        <f>SUM(C8:Z8)</f>
        <v>54</v>
      </c>
      <c r="C8">
        <v>28</v>
      </c>
      <c r="D8">
        <v>26</v>
      </c>
    </row>
    <row r="9" spans="1:14" x14ac:dyDescent="0.25">
      <c r="B9">
        <f>SUM(C9:Z9)</f>
        <v>14</v>
      </c>
      <c r="C9">
        <v>7</v>
      </c>
      <c r="D9">
        <v>7</v>
      </c>
    </row>
    <row r="10" spans="1:14" x14ac:dyDescent="0.25">
      <c r="A10" t="s">
        <v>4</v>
      </c>
      <c r="B10">
        <f>SUM(C10:Z10)</f>
        <v>168</v>
      </c>
      <c r="C10" s="2">
        <v>28</v>
      </c>
      <c r="D10">
        <v>24</v>
      </c>
      <c r="E10">
        <v>28</v>
      </c>
      <c r="F10">
        <v>24</v>
      </c>
      <c r="G10">
        <v>28</v>
      </c>
      <c r="H10">
        <v>28</v>
      </c>
      <c r="I10">
        <v>0</v>
      </c>
      <c r="J10">
        <v>8</v>
      </c>
    </row>
    <row r="11" spans="1:14" x14ac:dyDescent="0.25">
      <c r="B11">
        <f t="shared" ref="B11:B14" si="0">SUM(C11:Z11)</f>
        <v>42</v>
      </c>
      <c r="C11" s="2">
        <v>7</v>
      </c>
      <c r="D11">
        <v>6</v>
      </c>
      <c r="E11">
        <v>7</v>
      </c>
      <c r="F11">
        <v>6</v>
      </c>
      <c r="G11">
        <v>7</v>
      </c>
      <c r="H11">
        <v>7</v>
      </c>
      <c r="I11">
        <v>0</v>
      </c>
      <c r="J11">
        <v>2</v>
      </c>
    </row>
    <row r="12" spans="1:14" x14ac:dyDescent="0.25">
      <c r="A12" t="s">
        <v>5</v>
      </c>
      <c r="B12">
        <f t="shared" si="0"/>
        <v>238</v>
      </c>
      <c r="C12">
        <v>8</v>
      </c>
      <c r="D12">
        <v>5</v>
      </c>
      <c r="E12">
        <v>7</v>
      </c>
      <c r="F12">
        <v>4</v>
      </c>
      <c r="G12">
        <v>30</v>
      </c>
      <c r="H12">
        <v>31</v>
      </c>
      <c r="I12">
        <v>30</v>
      </c>
      <c r="J12">
        <v>31</v>
      </c>
      <c r="K12">
        <v>32</v>
      </c>
      <c r="L12">
        <v>31</v>
      </c>
      <c r="M12">
        <v>0</v>
      </c>
      <c r="N12">
        <v>29</v>
      </c>
    </row>
    <row r="13" spans="1:14" x14ac:dyDescent="0.25">
      <c r="B13">
        <f t="shared" si="0"/>
        <v>58</v>
      </c>
      <c r="C13">
        <v>2</v>
      </c>
      <c r="D13">
        <v>1</v>
      </c>
      <c r="E13">
        <v>2</v>
      </c>
      <c r="F13">
        <v>1</v>
      </c>
      <c r="G13">
        <v>7</v>
      </c>
      <c r="H13">
        <v>8</v>
      </c>
      <c r="I13">
        <v>7</v>
      </c>
      <c r="J13">
        <v>8</v>
      </c>
      <c r="K13">
        <v>7</v>
      </c>
      <c r="L13">
        <v>8</v>
      </c>
      <c r="M13">
        <v>0</v>
      </c>
      <c r="N13">
        <v>7</v>
      </c>
    </row>
    <row r="14" spans="1:14" x14ac:dyDescent="0.25">
      <c r="A14" t="s">
        <v>6</v>
      </c>
      <c r="B14">
        <f t="shared" si="0"/>
        <v>181</v>
      </c>
      <c r="C14" s="2">
        <v>25</v>
      </c>
      <c r="D14">
        <v>4</v>
      </c>
      <c r="E14">
        <v>16</v>
      </c>
      <c r="F14">
        <v>4</v>
      </c>
      <c r="G14">
        <v>25</v>
      </c>
      <c r="H14">
        <v>4</v>
      </c>
      <c r="I14">
        <v>30</v>
      </c>
      <c r="J14">
        <v>5</v>
      </c>
      <c r="K14">
        <v>30</v>
      </c>
      <c r="L14">
        <v>4</v>
      </c>
      <c r="M14">
        <v>30</v>
      </c>
      <c r="N14">
        <v>4</v>
      </c>
    </row>
    <row r="15" spans="1:14" x14ac:dyDescent="0.25">
      <c r="B15">
        <f>SUM(C15:Z15)</f>
        <v>55</v>
      </c>
      <c r="C15" s="2">
        <v>8</v>
      </c>
      <c r="D15">
        <v>1</v>
      </c>
      <c r="E15">
        <v>5</v>
      </c>
      <c r="F15">
        <v>1</v>
      </c>
      <c r="G15">
        <v>8</v>
      </c>
      <c r="H15">
        <v>1</v>
      </c>
      <c r="I15">
        <v>9</v>
      </c>
      <c r="J15">
        <v>2</v>
      </c>
      <c r="K15">
        <v>9</v>
      </c>
      <c r="L15">
        <v>1</v>
      </c>
      <c r="M15">
        <v>9</v>
      </c>
      <c r="N15">
        <v>1</v>
      </c>
    </row>
    <row r="16" spans="1:14" x14ac:dyDescent="0.25">
      <c r="A16" t="s">
        <v>7</v>
      </c>
      <c r="B16">
        <f>SUM(C16:Z16)</f>
        <v>101</v>
      </c>
      <c r="C16" s="2">
        <v>5</v>
      </c>
      <c r="D16">
        <v>20</v>
      </c>
      <c r="E16">
        <v>12</v>
      </c>
      <c r="F16">
        <v>20</v>
      </c>
      <c r="G16">
        <v>4</v>
      </c>
      <c r="H16">
        <v>16</v>
      </c>
      <c r="I16">
        <v>6</v>
      </c>
      <c r="J16">
        <v>18</v>
      </c>
    </row>
    <row r="17" spans="1:16" x14ac:dyDescent="0.25">
      <c r="B17">
        <f>SUM(C17:Z17)</f>
        <v>52</v>
      </c>
      <c r="C17" s="2">
        <v>1</v>
      </c>
      <c r="D17">
        <v>11</v>
      </c>
      <c r="E17">
        <v>4</v>
      </c>
      <c r="F17">
        <v>11</v>
      </c>
      <c r="G17">
        <v>1</v>
      </c>
      <c r="H17">
        <v>10</v>
      </c>
      <c r="I17">
        <v>2</v>
      </c>
      <c r="J17">
        <v>12</v>
      </c>
    </row>
    <row r="18" spans="1:16" x14ac:dyDescent="0.25">
      <c r="A18" t="s">
        <v>8</v>
      </c>
      <c r="B18">
        <f>SUM(C18:Z18)</f>
        <v>699</v>
      </c>
      <c r="C18" s="2">
        <v>39</v>
      </c>
      <c r="D18">
        <v>80</v>
      </c>
      <c r="E18">
        <v>39</v>
      </c>
      <c r="F18">
        <v>75</v>
      </c>
      <c r="G18">
        <v>39</v>
      </c>
      <c r="H18">
        <v>65</v>
      </c>
      <c r="I18">
        <v>48</v>
      </c>
      <c r="J18">
        <v>70</v>
      </c>
      <c r="K18">
        <v>39</v>
      </c>
      <c r="L18">
        <v>65</v>
      </c>
      <c r="M18">
        <v>14</v>
      </c>
      <c r="N18">
        <v>85</v>
      </c>
      <c r="O18">
        <v>41</v>
      </c>
      <c r="P18">
        <v>0</v>
      </c>
    </row>
    <row r="19" spans="1:16" x14ac:dyDescent="0.25">
      <c r="B19">
        <f>SUM(C19:Z19)</f>
        <v>142</v>
      </c>
      <c r="C19" s="2">
        <v>8</v>
      </c>
      <c r="D19">
        <v>16</v>
      </c>
      <c r="E19">
        <v>8</v>
      </c>
      <c r="F19">
        <v>15</v>
      </c>
      <c r="G19">
        <v>8</v>
      </c>
      <c r="H19">
        <v>13</v>
      </c>
      <c r="I19">
        <v>10</v>
      </c>
      <c r="J19">
        <v>14</v>
      </c>
      <c r="K19">
        <v>8</v>
      </c>
      <c r="L19">
        <v>13</v>
      </c>
      <c r="M19">
        <v>3</v>
      </c>
      <c r="N19">
        <v>17</v>
      </c>
      <c r="O19">
        <v>9</v>
      </c>
      <c r="P19">
        <v>0</v>
      </c>
    </row>
    <row r="20" spans="1:16" x14ac:dyDescent="0.25">
      <c r="A20" t="s">
        <v>9</v>
      </c>
      <c r="B20">
        <f>SUM(C20:Z20)</f>
        <v>211</v>
      </c>
      <c r="C20" s="2">
        <v>78</v>
      </c>
      <c r="D20">
        <v>39</v>
      </c>
      <c r="E20">
        <v>80</v>
      </c>
      <c r="F20">
        <v>14</v>
      </c>
    </row>
    <row r="21" spans="1:16" x14ac:dyDescent="0.25">
      <c r="B21">
        <f>SUM(C21:Z21)</f>
        <v>43</v>
      </c>
      <c r="C21" s="2">
        <v>16</v>
      </c>
      <c r="D21">
        <v>8</v>
      </c>
      <c r="E21">
        <v>16</v>
      </c>
      <c r="F21">
        <v>3</v>
      </c>
    </row>
    <row r="22" spans="1:16" x14ac:dyDescent="0.25">
      <c r="A22" t="s">
        <v>10</v>
      </c>
      <c r="B22">
        <f>SUM(C22:Z22)</f>
        <v>60</v>
      </c>
      <c r="C22" s="2">
        <v>31</v>
      </c>
      <c r="D22">
        <v>29</v>
      </c>
    </row>
    <row r="23" spans="1:16" x14ac:dyDescent="0.25">
      <c r="B23">
        <f>SUM(C23:Z23)</f>
        <v>16</v>
      </c>
      <c r="C23" s="2">
        <v>8</v>
      </c>
      <c r="D23">
        <v>8</v>
      </c>
    </row>
    <row r="24" spans="1:16" x14ac:dyDescent="0.25">
      <c r="A24" t="s">
        <v>11</v>
      </c>
      <c r="B24">
        <f>SUM(C24:Z24)</f>
        <v>55</v>
      </c>
      <c r="C24" s="2">
        <v>42</v>
      </c>
      <c r="D24">
        <v>13</v>
      </c>
    </row>
    <row r="25" spans="1:16" x14ac:dyDescent="0.25">
      <c r="B25">
        <f>SUM(C25:Z25)</f>
        <v>12</v>
      </c>
      <c r="C25" s="2">
        <v>9</v>
      </c>
      <c r="D25">
        <v>3</v>
      </c>
    </row>
    <row r="26" spans="1:16" x14ac:dyDescent="0.25">
      <c r="A26" t="s">
        <v>12</v>
      </c>
      <c r="B26">
        <f>SUM(C26:Z26)</f>
        <v>63</v>
      </c>
      <c r="C26" s="2">
        <v>33</v>
      </c>
      <c r="D26">
        <v>30</v>
      </c>
    </row>
    <row r="27" spans="1:16" x14ac:dyDescent="0.25">
      <c r="B27">
        <f>SUM(C27:Z27)</f>
        <v>18</v>
      </c>
      <c r="C27" s="2">
        <v>9</v>
      </c>
      <c r="D27">
        <v>9</v>
      </c>
    </row>
    <row r="28" spans="1:16" x14ac:dyDescent="0.25">
      <c r="A28" t="s">
        <v>13</v>
      </c>
      <c r="B28">
        <f>SUM(C28:Z28)</f>
        <v>58</v>
      </c>
      <c r="C28" s="2">
        <v>29</v>
      </c>
      <c r="D28">
        <v>24</v>
      </c>
      <c r="E28">
        <v>5</v>
      </c>
      <c r="F28">
        <v>0</v>
      </c>
    </row>
    <row r="29" spans="1:16" x14ac:dyDescent="0.25">
      <c r="B29">
        <f>SUM(C29:Z29)</f>
        <v>16</v>
      </c>
      <c r="C29" s="2">
        <v>8</v>
      </c>
      <c r="D29">
        <v>7</v>
      </c>
      <c r="E29">
        <v>1</v>
      </c>
      <c r="F29">
        <v>0</v>
      </c>
    </row>
    <row r="30" spans="1:16" x14ac:dyDescent="0.25">
      <c r="A30" t="s">
        <v>14</v>
      </c>
      <c r="B30">
        <f>SUM(C30:Z30)</f>
        <v>163</v>
      </c>
      <c r="C30" s="2">
        <v>24</v>
      </c>
      <c r="D30">
        <v>18</v>
      </c>
      <c r="E30">
        <v>4</v>
      </c>
      <c r="F30">
        <v>35</v>
      </c>
      <c r="G30">
        <v>4</v>
      </c>
      <c r="H30">
        <v>30</v>
      </c>
      <c r="I30">
        <v>4</v>
      </c>
      <c r="J30">
        <v>35</v>
      </c>
      <c r="K30">
        <v>4</v>
      </c>
      <c r="L30">
        <v>5</v>
      </c>
    </row>
    <row r="31" spans="1:16" x14ac:dyDescent="0.25">
      <c r="B31">
        <f>SUM(C31:Z31)</f>
        <v>36</v>
      </c>
      <c r="C31" s="2">
        <v>6</v>
      </c>
      <c r="D31">
        <v>5</v>
      </c>
      <c r="E31">
        <v>1</v>
      </c>
      <c r="F31">
        <v>7</v>
      </c>
      <c r="G31">
        <v>1</v>
      </c>
      <c r="H31">
        <v>6</v>
      </c>
      <c r="I31">
        <v>1</v>
      </c>
      <c r="J31">
        <v>7</v>
      </c>
      <c r="K31">
        <v>1</v>
      </c>
      <c r="L31">
        <v>1</v>
      </c>
    </row>
    <row r="32" spans="1:16" x14ac:dyDescent="0.25">
      <c r="A32" t="s">
        <v>15</v>
      </c>
      <c r="B32">
        <f>SUM(C32:Z32)</f>
        <v>209</v>
      </c>
      <c r="C32" s="2">
        <v>5</v>
      </c>
      <c r="D32">
        <v>5</v>
      </c>
      <c r="E32">
        <v>35</v>
      </c>
      <c r="F32">
        <v>57</v>
      </c>
      <c r="G32">
        <v>50</v>
      </c>
      <c r="H32">
        <v>57</v>
      </c>
    </row>
    <row r="33" spans="1:8" x14ac:dyDescent="0.25">
      <c r="B33">
        <f>SUM(C33:Z33)</f>
        <v>45</v>
      </c>
      <c r="C33" s="2">
        <v>1</v>
      </c>
      <c r="D33">
        <v>1</v>
      </c>
      <c r="E33">
        <v>7</v>
      </c>
      <c r="F33">
        <v>13</v>
      </c>
      <c r="G33">
        <v>10</v>
      </c>
      <c r="H33">
        <v>13</v>
      </c>
    </row>
    <row r="34" spans="1:8" x14ac:dyDescent="0.25">
      <c r="A34" t="s">
        <v>16</v>
      </c>
      <c r="B34">
        <f>SUM(C34:Z34)</f>
        <v>4</v>
      </c>
      <c r="C34" s="2">
        <v>0</v>
      </c>
      <c r="D34">
        <v>4</v>
      </c>
    </row>
    <row r="35" spans="1:8" x14ac:dyDescent="0.25">
      <c r="B35">
        <f>SUM(C35:Z35)</f>
        <v>1</v>
      </c>
      <c r="C35" s="2">
        <v>0</v>
      </c>
      <c r="D35">
        <v>1</v>
      </c>
    </row>
    <row r="36" spans="1:8" x14ac:dyDescent="0.25">
      <c r="A36" t="s">
        <v>17</v>
      </c>
      <c r="B36">
        <f>SUM(C36:Z36)</f>
        <v>11</v>
      </c>
      <c r="C36" s="2">
        <v>11</v>
      </c>
      <c r="D36">
        <v>0</v>
      </c>
    </row>
    <row r="37" spans="1:8" x14ac:dyDescent="0.25">
      <c r="B37">
        <f>SUM(C37:Z37)</f>
        <v>3</v>
      </c>
      <c r="C37" s="2">
        <v>3</v>
      </c>
      <c r="D37">
        <v>0</v>
      </c>
    </row>
    <row r="39" spans="1:8" x14ac:dyDescent="0.25">
      <c r="A39" t="s">
        <v>25</v>
      </c>
      <c r="B39">
        <f>B2+C4+B6+B8+B10+B12+B14+B16+B18+B20+B22+B24+B26+B28+B30+B32+B34+B36</f>
        <v>2396</v>
      </c>
    </row>
    <row r="40" spans="1:8" x14ac:dyDescent="0.25">
      <c r="A40" t="s">
        <v>26</v>
      </c>
      <c r="B40">
        <f>B3+C5+B7+B9+B11+B13+B15+B17+B19+B21+B23+B25+B27+B29+B31+B33+B35+B37</f>
        <v>585</v>
      </c>
    </row>
    <row r="42" spans="1:8" x14ac:dyDescent="0.25">
      <c r="A42" s="4" t="s">
        <v>27</v>
      </c>
      <c r="B42" s="3">
        <f>B39/B40</f>
        <v>4.0957264957264954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C23D15-0C2B-440D-8ADA-95EA85CCDF7F}">
  <dimension ref="A1"/>
  <sheetViews>
    <sheetView tabSelected="1" workbookViewId="0">
      <selection activeCell="F8" sqref="F8"/>
    </sheetView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Expertise Level</vt:lpstr>
      <vt:lpstr>Confidence</vt:lpstr>
      <vt:lpstr>Confidence-RQ</vt:lpstr>
      <vt:lpstr>Confidence-Methodology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Keim</dc:creator>
  <cp:lastModifiedBy>Jan Keim</cp:lastModifiedBy>
  <dcterms:created xsi:type="dcterms:W3CDTF">2015-06-05T18:19:34Z</dcterms:created>
  <dcterms:modified xsi:type="dcterms:W3CDTF">2023-06-28T16:53:50Z</dcterms:modified>
</cp:coreProperties>
</file>