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707E6645-D6E8-4DE7-86E9-B026071C7266}" xr6:coauthVersionLast="47" xr6:coauthVersionMax="47" xr10:uidLastSave="{00000000-0000-0000-0000-000000000000}"/>
  <bookViews>
    <workbookView xWindow="28680" yWindow="-6150" windowWidth="16440" windowHeight="28590" xr2:uid="{EED8FB77-8186-4852-915E-5BDE7A06E97C}"/>
  </bookViews>
  <sheets>
    <sheet name="Excel" sheetId="1" r:id="rId1"/>
  </sheets>
  <definedNames>
    <definedName name="Slicer_Region">#N/A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18" i="1" l="1"/>
  <c r="C317" i="1"/>
  <c r="E315" i="1"/>
  <c r="E311" i="1"/>
  <c r="E312" i="1"/>
  <c r="E313" i="1"/>
  <c r="E314" i="1"/>
  <c r="E310" i="1"/>
  <c r="E300" i="1"/>
  <c r="C305" i="1"/>
  <c r="G295" i="1"/>
  <c r="D302" i="1"/>
  <c r="C300" i="1"/>
  <c r="D285" i="1"/>
  <c r="D284" i="1"/>
  <c r="C267" i="1"/>
  <c r="C276" i="1"/>
  <c r="D263" i="1"/>
  <c r="D267" i="1"/>
  <c r="C268" i="1"/>
  <c r="C269" i="1"/>
  <c r="C270" i="1"/>
  <c r="C271" i="1"/>
  <c r="C272" i="1"/>
  <c r="C273" i="1"/>
  <c r="C274" i="1"/>
  <c r="D274" i="1"/>
  <c r="D268" i="1"/>
  <c r="D269" i="1"/>
  <c r="D270" i="1"/>
  <c r="D271" i="1"/>
  <c r="D272" i="1"/>
  <c r="D273" i="1"/>
  <c r="D260" i="1"/>
  <c r="D261" i="1"/>
  <c r="C260" i="1"/>
  <c r="C261" i="1"/>
  <c r="C262" i="1"/>
  <c r="D262" i="1"/>
  <c r="C263" i="1"/>
  <c r="D259" i="1"/>
  <c r="C259" i="1"/>
  <c r="C257" i="1"/>
  <c r="C256" i="1"/>
  <c r="C255" i="1"/>
  <c r="C254" i="1"/>
  <c r="C253" i="1"/>
  <c r="C251" i="1"/>
  <c r="C250" i="1"/>
  <c r="B243" i="1"/>
  <c r="B241" i="1"/>
  <c r="B240" i="1"/>
  <c r="B238" i="1"/>
  <c r="B236" i="1"/>
  <c r="B234" i="1"/>
  <c r="B233" i="1"/>
  <c r="B231" i="1"/>
  <c r="B230" i="1"/>
  <c r="B228" i="1"/>
  <c r="D223" i="1"/>
  <c r="D224" i="1"/>
  <c r="D225" i="1"/>
  <c r="D222" i="1"/>
  <c r="H214" i="1"/>
  <c r="H213" i="1"/>
  <c r="H212" i="1"/>
  <c r="D218" i="1"/>
  <c r="D219" i="1"/>
  <c r="D220" i="1"/>
  <c r="D217" i="1"/>
  <c r="D212" i="1"/>
  <c r="D213" i="1"/>
  <c r="D214" i="1"/>
  <c r="D211" i="1"/>
  <c r="E144" i="1" l="1"/>
  <c r="E145" i="1"/>
  <c r="E146" i="1"/>
  <c r="E147" i="1"/>
  <c r="F147" i="1" s="1"/>
  <c r="E148" i="1"/>
  <c r="F148" i="1" s="1"/>
  <c r="E149" i="1"/>
  <c r="E150" i="1"/>
  <c r="E151" i="1"/>
  <c r="F146" i="1"/>
  <c r="E157" i="1"/>
  <c r="E158" i="1"/>
  <c r="E159" i="1"/>
  <c r="E160" i="1"/>
  <c r="E161" i="1"/>
  <c r="F161" i="1" s="1"/>
  <c r="E162" i="1"/>
  <c r="F162" i="1" s="1"/>
  <c r="E163" i="1"/>
  <c r="F159" i="1"/>
  <c r="D174" i="1"/>
  <c r="D173" i="1"/>
  <c r="D172" i="1"/>
  <c r="D171" i="1"/>
  <c r="D170" i="1"/>
  <c r="D169" i="1"/>
  <c r="D168" i="1"/>
  <c r="F163" i="1"/>
  <c r="G163" i="1"/>
  <c r="H163" i="1"/>
  <c r="F156" i="1"/>
  <c r="F144" i="1"/>
  <c r="F160" i="1"/>
  <c r="F158" i="1"/>
  <c r="F157" i="1"/>
  <c r="F145" i="1"/>
  <c r="F149" i="1"/>
  <c r="F150" i="1"/>
  <c r="F151" i="1"/>
  <c r="E134" i="1"/>
  <c r="E135" i="1"/>
  <c r="E136" i="1"/>
  <c r="E137" i="1"/>
  <c r="E138" i="1"/>
  <c r="E139" i="1"/>
  <c r="E140" i="1"/>
  <c r="E133" i="1"/>
  <c r="E103" i="1"/>
  <c r="E104" i="1"/>
  <c r="E105" i="1"/>
  <c r="E106" i="1"/>
  <c r="E107" i="1"/>
  <c r="E108" i="1"/>
  <c r="E109" i="1"/>
  <c r="E102" i="1"/>
  <c r="I79" i="1"/>
  <c r="G36" i="1"/>
  <c r="G37" i="1"/>
  <c r="G38" i="1"/>
  <c r="G39" i="1"/>
  <c r="G40" i="1"/>
  <c r="G41" i="1"/>
  <c r="G42" i="1"/>
  <c r="G43" i="1"/>
  <c r="G44" i="1"/>
  <c r="G45" i="1"/>
  <c r="G46" i="1"/>
  <c r="G47" i="1"/>
  <c r="G35" i="1"/>
  <c r="E36" i="1"/>
  <c r="E37" i="1"/>
  <c r="E38" i="1"/>
  <c r="E39" i="1"/>
  <c r="E40" i="1"/>
  <c r="E41" i="1"/>
  <c r="E42" i="1"/>
  <c r="E43" i="1"/>
  <c r="E44" i="1"/>
  <c r="E45" i="1"/>
  <c r="E46" i="1"/>
  <c r="E35" i="1"/>
  <c r="H162" i="1" l="1"/>
  <c r="G162" i="1"/>
  <c r="H161" i="1"/>
  <c r="G161" i="1"/>
  <c r="H160" i="1"/>
  <c r="G160" i="1"/>
  <c r="H159" i="1"/>
  <c r="G159" i="1"/>
  <c r="H158" i="1"/>
  <c r="G158" i="1"/>
  <c r="H157" i="1"/>
  <c r="G157" i="1"/>
  <c r="G156" i="1"/>
  <c r="H1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E17" authorId="0" shapeId="0" xr:uid="{8D2A3886-1847-45EB-9058-7E42E35FC5BA}">
      <text>
        <r>
          <rPr>
            <b/>
            <sz val="9"/>
            <color indexed="81"/>
            <rFont val="Tahoma"/>
            <family val="2"/>
          </rPr>
          <t>pc:</t>
        </r>
        <r>
          <rPr>
            <sz val="9"/>
            <color indexed="81"/>
            <rFont val="Tahoma"/>
            <family val="2"/>
          </rPr>
          <t xml:space="preserve">
ye month me salary zyada aayegi incl bonus</t>
        </r>
      </text>
    </comment>
    <comment ref="A20" authorId="0" shapeId="0" xr:uid="{A268EF15-50E6-487C-99EF-0D534126142C}">
      <text>
        <r>
          <rPr>
            <b/>
            <sz val="9"/>
            <color indexed="81"/>
            <rFont val="Tahoma"/>
            <family val="2"/>
          </rPr>
          <t>pc:</t>
        </r>
        <r>
          <rPr>
            <sz val="9"/>
            <color indexed="81"/>
            <rFont val="Tahoma"/>
            <family val="2"/>
          </rPr>
          <t xml:space="preserve">
ye month me salary zyada aayegi incl bonus</t>
        </r>
      </text>
    </comment>
    <comment ref="B39" authorId="0" shapeId="0" xr:uid="{2E52E817-CF66-4619-AE72-9E29E6E143C4}">
      <text>
        <r>
          <rPr>
            <b/>
            <sz val="9"/>
            <color indexed="81"/>
            <rFont val="Tahoma"/>
            <family val="2"/>
          </rPr>
          <t>pc:</t>
        </r>
        <r>
          <rPr>
            <sz val="9"/>
            <color indexed="81"/>
            <rFont val="Tahoma"/>
            <family val="2"/>
          </rPr>
          <t xml:space="preserve">
ye month me salary zyada aayegi incl bonus</t>
        </r>
      </text>
    </comment>
  </commentList>
</comments>
</file>

<file path=xl/sharedStrings.xml><?xml version="1.0" encoding="utf-8"?>
<sst xmlns="http://schemas.openxmlformats.org/spreadsheetml/2006/main" count="323" uniqueCount="225">
  <si>
    <t xml:space="preserve">4 Datatype availaible in excel </t>
  </si>
  <si>
    <t xml:space="preserve">2-   4562  (Numbers </t>
  </si>
  <si>
    <t>1-   ABC  (Alpha value)</t>
  </si>
  <si>
    <t>3-   12-09-2022   (Date)</t>
  </si>
  <si>
    <t>4-   Formula</t>
  </si>
  <si>
    <t>Examples.</t>
  </si>
  <si>
    <t xml:space="preserve">Month Name </t>
  </si>
  <si>
    <t>Jan</t>
  </si>
  <si>
    <t>Feb</t>
  </si>
  <si>
    <t>Mar</t>
  </si>
  <si>
    <t>Apr</t>
  </si>
  <si>
    <t>May</t>
  </si>
  <si>
    <t>Jun</t>
  </si>
  <si>
    <t>Jul</t>
  </si>
  <si>
    <t>Aug</t>
  </si>
  <si>
    <t>Sep</t>
  </si>
  <si>
    <t>Oct</t>
  </si>
  <si>
    <t>Nov</t>
  </si>
  <si>
    <t>Dec</t>
  </si>
  <si>
    <t>(Auto fill function)</t>
  </si>
  <si>
    <t>Sales Figure</t>
  </si>
  <si>
    <t>(add comments,columns color ,etc</t>
  </si>
  <si>
    <t xml:space="preserve">Q. what is excel,data types, basic data operations,formatting excel sheet,cell nomenclature,Insert cells and columns ,Go to special </t>
  </si>
  <si>
    <t>Lecture 1</t>
  </si>
  <si>
    <t>Lecture 2</t>
  </si>
  <si>
    <t xml:space="preserve">Sales Figure 2 </t>
  </si>
  <si>
    <t>Sales Figure 3</t>
  </si>
  <si>
    <t>Ex.Freeze panes</t>
  </si>
  <si>
    <t xml:space="preserve">View&gt;freeze panes to freeze header files </t>
  </si>
  <si>
    <t>10,000</t>
  </si>
  <si>
    <t xml:space="preserve">ctrl+t to make it a table like this </t>
  </si>
  <si>
    <t>Q.difference btwn Linear and Growth trend</t>
  </si>
  <si>
    <t xml:space="preserve">Linear Trend </t>
  </si>
  <si>
    <t xml:space="preserve">Growth Trend </t>
  </si>
  <si>
    <t xml:space="preserve"> For linear selct all and drag down</t>
  </si>
  <si>
    <t xml:space="preserve">For Growth Right click on corner and drag </t>
  </si>
  <si>
    <t xml:space="preserve">Days </t>
  </si>
  <si>
    <t>Mon</t>
  </si>
  <si>
    <t>Tue</t>
  </si>
  <si>
    <t>Wed</t>
  </si>
  <si>
    <t>Thu</t>
  </si>
  <si>
    <t>Fri</t>
  </si>
  <si>
    <t>Sat</t>
  </si>
  <si>
    <t xml:space="preserve">For days right click if you don’t want weekend </t>
  </si>
  <si>
    <t xml:space="preserve">click on weekdays or vice versa </t>
  </si>
  <si>
    <t>Sun</t>
  </si>
  <si>
    <t>Lecture 3</t>
  </si>
  <si>
    <t xml:space="preserve">Q.Move or copy Functionality,Freeze pane Functionality,Creating and Table formatting,,Autofill option in Days </t>
  </si>
  <si>
    <t>Q.Growth Trend and Linear Trend ,Flash Fill</t>
  </si>
  <si>
    <t xml:space="preserve">Q.Slicers and Filter ,Custom List Options,Quick Analysis Functionality,Rational Functionality </t>
  </si>
  <si>
    <t xml:space="preserve">Sales Rep Name </t>
  </si>
  <si>
    <t xml:space="preserve">Sale date </t>
  </si>
  <si>
    <t xml:space="preserve">Region </t>
  </si>
  <si>
    <t>Amount</t>
  </si>
  <si>
    <t>Cust ID</t>
  </si>
  <si>
    <t xml:space="preserve">Joe </t>
  </si>
  <si>
    <t>Sohail</t>
  </si>
  <si>
    <t xml:space="preserve">Sahil </t>
  </si>
  <si>
    <t xml:space="preserve">Iqra </t>
  </si>
  <si>
    <t xml:space="preserve">Fatima </t>
  </si>
  <si>
    <t xml:space="preserve">Hashim </t>
  </si>
  <si>
    <t xml:space="preserve">Saif </t>
  </si>
  <si>
    <t xml:space="preserve">Sultan </t>
  </si>
  <si>
    <t xml:space="preserve">Rizwan </t>
  </si>
  <si>
    <t xml:space="preserve">Hatim </t>
  </si>
  <si>
    <t xml:space="preserve">Pokemon </t>
  </si>
  <si>
    <t xml:space="preserve">Pikachu </t>
  </si>
  <si>
    <t>US</t>
  </si>
  <si>
    <t>Europe</t>
  </si>
  <si>
    <t xml:space="preserve">Africa </t>
  </si>
  <si>
    <t>CID-05</t>
  </si>
  <si>
    <t>cid-10</t>
  </si>
  <si>
    <t>CID-15</t>
  </si>
  <si>
    <t>CID-20</t>
  </si>
  <si>
    <t>CID-25</t>
  </si>
  <si>
    <t>CID-30</t>
  </si>
  <si>
    <t>CID-35</t>
  </si>
  <si>
    <t>CID-40</t>
  </si>
  <si>
    <t>CID-45</t>
  </si>
  <si>
    <t>CID-50</t>
  </si>
  <si>
    <t>CID-55</t>
  </si>
  <si>
    <t>CID-60</t>
  </si>
  <si>
    <t>CID-65</t>
  </si>
  <si>
    <t>Average</t>
  </si>
  <si>
    <t>Ave =(select that cell)</t>
  </si>
  <si>
    <t xml:space="preserve">slicer &gt;insert&gt;filter then slicer after selecting all the table </t>
  </si>
  <si>
    <t>Bulbasaur</t>
  </si>
  <si>
    <t>Creating another column for emails</t>
  </si>
  <si>
    <t>Email IDs</t>
  </si>
  <si>
    <t>john.doe@gmail.com</t>
  </si>
  <si>
    <t>sohail.sayyed@gmail.com</t>
  </si>
  <si>
    <t>sayyed.rexa@gmail.com</t>
  </si>
  <si>
    <t>sam.say@gmail.com</t>
  </si>
  <si>
    <t>roster.dan@gmail.com</t>
  </si>
  <si>
    <t xml:space="preserve">First Name </t>
  </si>
  <si>
    <t xml:space="preserve">Last Name </t>
  </si>
  <si>
    <t xml:space="preserve">John </t>
  </si>
  <si>
    <t>Sayyed</t>
  </si>
  <si>
    <t>Sam</t>
  </si>
  <si>
    <t>Roster</t>
  </si>
  <si>
    <t xml:space="preserve">doe </t>
  </si>
  <si>
    <t>sayyed</t>
  </si>
  <si>
    <t>rexa</t>
  </si>
  <si>
    <t>say</t>
  </si>
  <si>
    <t>dan</t>
  </si>
  <si>
    <t xml:space="preserve">Right click after slecting starting cell then Flash Fill </t>
  </si>
  <si>
    <t>Low</t>
  </si>
  <si>
    <t>Medium</t>
  </si>
  <si>
    <t>High</t>
  </si>
  <si>
    <t xml:space="preserve">Sales Product </t>
  </si>
  <si>
    <t>Product 1</t>
  </si>
  <si>
    <t>Product 2</t>
  </si>
  <si>
    <t>Product 3</t>
  </si>
  <si>
    <t>Product 4</t>
  </si>
  <si>
    <t>Product 5</t>
  </si>
  <si>
    <t>Product 6</t>
  </si>
  <si>
    <t>Product 7</t>
  </si>
  <si>
    <t>Product 8</t>
  </si>
  <si>
    <t xml:space="preserve">Priority </t>
  </si>
  <si>
    <t xml:space="preserve">to add custom lists for ex low med high </t>
  </si>
  <si>
    <t>go to file options general</t>
  </si>
  <si>
    <t>Price</t>
  </si>
  <si>
    <t>Quantity</t>
  </si>
  <si>
    <t xml:space="preserve">Total </t>
  </si>
  <si>
    <t xml:space="preserve">for quick analysis select the row click on </t>
  </si>
  <si>
    <t>right option that pops up then BOOM</t>
  </si>
  <si>
    <t>Lecture 4</t>
  </si>
  <si>
    <t xml:space="preserve">Q.Relative Absolute and Mixed Cell Refernces </t>
  </si>
  <si>
    <t>Item</t>
  </si>
  <si>
    <t>Relative cell reference ---&gt;</t>
  </si>
  <si>
    <t>Absolute cell reference ---&gt;</t>
  </si>
  <si>
    <t>Comission</t>
  </si>
  <si>
    <t xml:space="preserve">They change the formula when you drag it </t>
  </si>
  <si>
    <t>Comission=Total * 20%</t>
  </si>
  <si>
    <t xml:space="preserve">For Absolute you have to fix the column&amp;row </t>
  </si>
  <si>
    <t xml:space="preserve">For fixing the col&amp;row use $ symbol </t>
  </si>
  <si>
    <t>Ex:-E 151*$H$143</t>
  </si>
  <si>
    <t xml:space="preserve">In the above ex we used$ for row&amp;col an dragged </t>
  </si>
  <si>
    <t xml:space="preserve">without we changing the formula </t>
  </si>
  <si>
    <t xml:space="preserve">just apply formula for one cell and drag </t>
  </si>
  <si>
    <t>Mixed cell reference ---&gt;</t>
  </si>
  <si>
    <t>Tier 1</t>
  </si>
  <si>
    <t>Tier 2</t>
  </si>
  <si>
    <t>Tier 3</t>
  </si>
  <si>
    <t xml:space="preserve">T1 </t>
  </si>
  <si>
    <t>T2</t>
  </si>
  <si>
    <t>Comissions</t>
  </si>
  <si>
    <t xml:space="preserve">In this you need to fix 1 Row&amp;Col </t>
  </si>
  <si>
    <t>ex:=$E156*J$156</t>
  </si>
  <si>
    <t xml:space="preserve">Fixed One row &amp; Col in a single formula </t>
  </si>
  <si>
    <t xml:space="preserve">and got the result </t>
  </si>
  <si>
    <t>Number Formats</t>
  </si>
  <si>
    <t xml:space="preserve">Home&gt;General&gt;Choose </t>
  </si>
  <si>
    <t>Lecture 5</t>
  </si>
  <si>
    <t xml:space="preserve">Q.Number Formatting </t>
  </si>
  <si>
    <t xml:space="preserve">use CTRL1 To open number format </t>
  </si>
  <si>
    <t>Select Currency for given option and red</t>
  </si>
  <si>
    <t>Date</t>
  </si>
  <si>
    <t xml:space="preserve">Time </t>
  </si>
  <si>
    <t>Fraction</t>
  </si>
  <si>
    <t>Social no.</t>
  </si>
  <si>
    <t xml:space="preserve">Custom </t>
  </si>
  <si>
    <t xml:space="preserve">Go to custom general then add </t>
  </si>
  <si>
    <t>10 times zero if you want 10 digit no</t>
  </si>
  <si>
    <t xml:space="preserve">if you want to add more than 1 custom rule </t>
  </si>
  <si>
    <t>you can use (,) ex:0.0,00,.000,0.0</t>
  </si>
  <si>
    <t>To change colors</t>
  </si>
  <si>
    <t>Ex [Green]0.0;[Blue]-0.0;[Purple]0.0</t>
  </si>
  <si>
    <t xml:space="preserve">For Pass &amp; Fail </t>
  </si>
  <si>
    <t>ex:-  [&lt;35]"Fail";[&gt;35]"Pass"</t>
  </si>
  <si>
    <t>Lecture 6</t>
  </si>
  <si>
    <t xml:space="preserve">OR GATE </t>
  </si>
  <si>
    <t>Q.Excel Basic formulas</t>
  </si>
  <si>
    <t xml:space="preserve">Q.Logical Formulas in Excel </t>
  </si>
  <si>
    <t xml:space="preserve">AND GATE </t>
  </si>
  <si>
    <t>AND function</t>
  </si>
  <si>
    <t xml:space="preserve">NOT GATE </t>
  </si>
  <si>
    <t>Fundamental Functions ----&gt;</t>
  </si>
  <si>
    <t>IS BLANK</t>
  </si>
  <si>
    <t xml:space="preserve">IF ERROR </t>
  </si>
  <si>
    <t xml:space="preserve">IS ERROR </t>
  </si>
  <si>
    <t>IS ODD</t>
  </si>
  <si>
    <t>IS EVEN</t>
  </si>
  <si>
    <t xml:space="preserve">IS TEXT </t>
  </si>
  <si>
    <t xml:space="preserve">IS NA </t>
  </si>
  <si>
    <t>Lecture 7</t>
  </si>
  <si>
    <t xml:space="preserve">Q.Excel Maths Formula </t>
  </si>
  <si>
    <t>INT =Round a no down to nearest integer</t>
  </si>
  <si>
    <t>MOD = returns the remainder after a no is div by divisor</t>
  </si>
  <si>
    <t>RAND = Returns a random no greater than or equal to 0 or 1</t>
  </si>
  <si>
    <t xml:space="preserve">i.e evenly distributed </t>
  </si>
  <si>
    <t>It generates any random no (0 to 1)</t>
  </si>
  <si>
    <t>RAND,RANDBETWEEN</t>
  </si>
  <si>
    <t xml:space="preserve">RANDBETWEEN = Generates random no that user give </t>
  </si>
  <si>
    <t xml:space="preserve">There are 2 quartile functions that changes value </t>
  </si>
  <si>
    <t>Imp:-Rand function shows normal Distribution</t>
  </si>
  <si>
    <t>Round Function</t>
  </si>
  <si>
    <t>Lecture 8</t>
  </si>
  <si>
    <t xml:space="preserve">Q.Sum Functions and its Variations </t>
  </si>
  <si>
    <t>FINAL</t>
  </si>
  <si>
    <t>Eighty</t>
  </si>
  <si>
    <t xml:space="preserve">SUM= it only accepts no value and ignore rest value </t>
  </si>
  <si>
    <t xml:space="preserve">Sum_If Function </t>
  </si>
  <si>
    <t xml:space="preserve"> </t>
  </si>
  <si>
    <t xml:space="preserve">Name </t>
  </si>
  <si>
    <t xml:space="preserve">Michael </t>
  </si>
  <si>
    <t>Rexa</t>
  </si>
  <si>
    <t>Ronald</t>
  </si>
  <si>
    <t xml:space="preserve">Ronnie </t>
  </si>
  <si>
    <t>Regard</t>
  </si>
  <si>
    <t>Sales (in thousands dollars)</t>
  </si>
  <si>
    <t>ex=SUMIF(D294:D298,"&gt;20")</t>
  </si>
  <si>
    <t>for greater than 20</t>
  </si>
  <si>
    <t>ex=SUMIF(C294:C298,"*a*",D294:D298)</t>
  </si>
  <si>
    <t xml:space="preserve">for name that has a letter in it </t>
  </si>
  <si>
    <t>for multiple criteria use SUMIFS</t>
  </si>
  <si>
    <t>ex:SUMIFS(D294:D298,D294:D298,"&gt;20",D294:D298,"&lt;90")</t>
  </si>
  <si>
    <t>sum_range,criteria_range1,criteria1,criteria-range2,criteria2</t>
  </si>
  <si>
    <t>(used for multiple criteria)</t>
  </si>
  <si>
    <t xml:space="preserve">SumProduct </t>
  </si>
  <si>
    <t>Returns the sum of the products of corresponding ranges of arrays</t>
  </si>
  <si>
    <t>array1,array2…....n</t>
  </si>
  <si>
    <t>Length should be same otherwise error</t>
  </si>
  <si>
    <t xml:space="preserve">to calculate sales on single condition </t>
  </si>
  <si>
    <t xml:space="preserve">The End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</si>
</sst>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 &quot;₹&quot;\ * #,##0.00_ ;_ &quot;₹&quot;\ * \-#,##0.00_ ;_ &quot;₹&quot;\ * &quot;-&quot;??_ ;_ @_ "/>
    <numFmt numFmtId="164" formatCode="&quot;₹&quot;\ #,##0"/>
    <numFmt numFmtId="165" formatCode="[$USD]\ #,##0"/>
    <numFmt numFmtId="166" formatCode="[$$-409]#,##0"/>
    <numFmt numFmtId="167" formatCode="&quot;₹&quot;\ #,##0.00;[Red]&quot;₹&quot;\ #,##0.00"/>
    <numFmt numFmtId="168" formatCode="[$-F800]dddd\,\ mmmm\ dd\,\ yyyy"/>
    <numFmt numFmtId="169" formatCode="[$-14009]dddd\,\ d\ mmmm\,\ yyyy;@"/>
    <numFmt numFmtId="170" formatCode="[$-10409]h\.mm\.ss\ AM/PM;@"/>
    <numFmt numFmtId="171" formatCode="000\-00\-0000"/>
    <numFmt numFmtId="172" formatCode="0000000000"/>
    <numFmt numFmtId="173" formatCode="0.000"/>
    <numFmt numFmtId="174" formatCode="[&lt;35]&quot;Fail&quot;;[&gt;35]&quot;Pass&quot;"/>
  </numFmts>
  <fonts count="10" x14ac:knownFonts="1">
    <font>
      <sz val="11"/>
      <color theme="1"/>
      <name val="Calibri"/>
      <family val="2"/>
      <scheme val="minor"/>
    </font>
    <font>
      <sz val="8"/>
      <name val="Calibri"/>
      <family val="2"/>
      <scheme val="minor"/>
    </font>
    <font>
      <b/>
      <sz val="11"/>
      <color theme="1" tint="4.9989318521683403E-2"/>
      <name val="Calibri"/>
      <family val="2"/>
      <scheme val="minor"/>
    </font>
    <font>
      <sz val="9"/>
      <color indexed="81"/>
      <name val="Tahoma"/>
      <family val="2"/>
    </font>
    <font>
      <b/>
      <sz val="9"/>
      <color indexed="81"/>
      <name val="Tahoma"/>
      <family val="2"/>
    </font>
    <font>
      <sz val="11"/>
      <color theme="1" tint="4.9989318521683403E-2"/>
      <name val="Calibri"/>
      <family val="2"/>
      <scheme val="minor"/>
    </font>
    <font>
      <b/>
      <sz val="14"/>
      <color theme="9" tint="-0.249977111117893"/>
      <name val="Calibri"/>
      <family val="2"/>
      <scheme val="minor"/>
    </font>
    <font>
      <sz val="11"/>
      <color theme="2" tint="-0.89999084444715716"/>
      <name val="Calibri"/>
      <family val="2"/>
      <scheme val="minor"/>
    </font>
    <font>
      <u/>
      <sz val="11"/>
      <color theme="10"/>
      <name val="Calibri"/>
      <family val="2"/>
      <scheme val="minor"/>
    </font>
    <font>
      <b/>
      <sz val="24"/>
      <color theme="1"/>
      <name val="Calibri"/>
      <family val="2"/>
      <scheme val="minor"/>
    </font>
  </fonts>
  <fills count="13">
    <fill>
      <patternFill patternType="none"/>
    </fill>
    <fill>
      <patternFill patternType="gray125"/>
    </fill>
    <fill>
      <patternFill patternType="solid">
        <fgColor theme="5" tint="0.59999389629810485"/>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0"/>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1"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3" tint="0.59999389629810485"/>
        <bgColor indexed="64"/>
      </patternFill>
    </fill>
  </fills>
  <borders count="13">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51">
    <xf numFmtId="0" fontId="0" fillId="0" borderId="0" xfId="0"/>
    <xf numFmtId="0" fontId="0" fillId="0" borderId="1" xfId="0" applyBorder="1"/>
    <xf numFmtId="0" fontId="0" fillId="0" borderId="0" xfId="0" applyBorder="1"/>
    <xf numFmtId="0" fontId="0" fillId="0" borderId="2" xfId="0" applyBorder="1"/>
    <xf numFmtId="3" fontId="0" fillId="0" borderId="2" xfId="0" applyNumberFormat="1" applyBorder="1"/>
    <xf numFmtId="0" fontId="2" fillId="2" borderId="2" xfId="0" applyFont="1" applyFill="1" applyBorder="1"/>
    <xf numFmtId="0" fontId="5" fillId="3" borderId="0" xfId="0" applyFont="1" applyFill="1"/>
    <xf numFmtId="0" fontId="6" fillId="4" borderId="0" xfId="0" applyFont="1" applyFill="1"/>
    <xf numFmtId="0" fontId="2" fillId="5" borderId="2" xfId="0" applyFont="1" applyFill="1" applyBorder="1"/>
    <xf numFmtId="0" fontId="0" fillId="7" borderId="3" xfId="0" applyFill="1" applyBorder="1"/>
    <xf numFmtId="3" fontId="0" fillId="7" borderId="4" xfId="0" applyNumberFormat="1" applyFill="1" applyBorder="1"/>
    <xf numFmtId="0" fontId="0" fillId="7" borderId="7" xfId="0" applyFill="1" applyBorder="1"/>
    <xf numFmtId="3" fontId="0" fillId="7" borderId="8" xfId="0" applyNumberFormat="1" applyFill="1" applyBorder="1"/>
    <xf numFmtId="0" fontId="0" fillId="8" borderId="5" xfId="0" applyFill="1" applyBorder="1"/>
    <xf numFmtId="3" fontId="0" fillId="8" borderId="6" xfId="0" applyNumberFormat="1" applyFill="1" applyBorder="1"/>
    <xf numFmtId="0" fontId="0" fillId="0" borderId="9" xfId="0" applyBorder="1" applyAlignment="1">
      <alignment vertical="center"/>
    </xf>
    <xf numFmtId="0" fontId="0" fillId="0" borderId="0" xfId="0" applyBorder="1" applyAlignment="1">
      <alignment vertical="center"/>
    </xf>
    <xf numFmtId="0" fontId="0" fillId="0" borderId="10" xfId="0" applyBorder="1" applyAlignment="1">
      <alignment vertical="center"/>
    </xf>
    <xf numFmtId="0" fontId="0" fillId="0" borderId="6" xfId="0" applyBorder="1" applyAlignment="1">
      <alignment vertical="center"/>
    </xf>
    <xf numFmtId="0" fontId="0" fillId="0" borderId="11" xfId="0" applyBorder="1" applyAlignment="1">
      <alignment vertical="center"/>
    </xf>
    <xf numFmtId="0" fontId="0" fillId="0" borderId="5" xfId="0" applyBorder="1" applyAlignment="1">
      <alignment vertical="center"/>
    </xf>
    <xf numFmtId="0" fontId="0" fillId="0" borderId="4" xfId="0" applyBorder="1" applyAlignment="1">
      <alignment vertical="center"/>
    </xf>
    <xf numFmtId="0" fontId="0" fillId="0" borderId="12" xfId="0" applyBorder="1" applyAlignment="1">
      <alignment vertical="center"/>
    </xf>
    <xf numFmtId="0" fontId="0" fillId="0" borderId="3" xfId="0" applyBorder="1" applyAlignment="1">
      <alignment vertical="center"/>
    </xf>
    <xf numFmtId="0" fontId="7" fillId="8" borderId="0" xfId="0" applyFont="1" applyFill="1"/>
    <xf numFmtId="15" fontId="0" fillId="0" borderId="0" xfId="0" applyNumberFormat="1"/>
    <xf numFmtId="0" fontId="8" fillId="0" borderId="0" xfId="1"/>
    <xf numFmtId="0" fontId="0" fillId="9" borderId="2" xfId="0" applyFill="1" applyBorder="1"/>
    <xf numFmtId="0" fontId="0" fillId="6" borderId="2" xfId="0" applyFill="1" applyBorder="1"/>
    <xf numFmtId="9" fontId="0" fillId="6" borderId="0" xfId="0" applyNumberFormat="1" applyFill="1"/>
    <xf numFmtId="0" fontId="0" fillId="10" borderId="2" xfId="0" applyFill="1" applyBorder="1"/>
    <xf numFmtId="9" fontId="0" fillId="10" borderId="2" xfId="0" applyNumberFormat="1" applyFill="1" applyBorder="1"/>
    <xf numFmtId="0" fontId="0" fillId="11" borderId="2" xfId="0" applyFill="1" applyBorder="1"/>
    <xf numFmtId="9" fontId="0" fillId="11" borderId="2" xfId="0" applyNumberFormat="1" applyFill="1" applyBorder="1"/>
    <xf numFmtId="0" fontId="0" fillId="0" borderId="0" xfId="0" applyNumberFormat="1"/>
    <xf numFmtId="0" fontId="0" fillId="12" borderId="2" xfId="0" applyFill="1" applyBorder="1"/>
    <xf numFmtId="44" fontId="0" fillId="12" borderId="2" xfId="0" applyNumberFormat="1" applyFill="1" applyBorder="1"/>
    <xf numFmtId="164" fontId="0" fillId="10" borderId="2" xfId="0" applyNumberFormat="1" applyFill="1" applyBorder="1"/>
    <xf numFmtId="165" fontId="0" fillId="10" borderId="2" xfId="0" applyNumberFormat="1" applyFill="1" applyBorder="1"/>
    <xf numFmtId="166" fontId="0" fillId="10" borderId="2" xfId="0" applyNumberFormat="1" applyFill="1" applyBorder="1"/>
    <xf numFmtId="167" fontId="0" fillId="0" borderId="0" xfId="0" applyNumberFormat="1"/>
    <xf numFmtId="168" fontId="0" fillId="0" borderId="0" xfId="0" applyNumberFormat="1"/>
    <xf numFmtId="169" fontId="0" fillId="0" borderId="0" xfId="0" applyNumberFormat="1"/>
    <xf numFmtId="170" fontId="0" fillId="0" borderId="0" xfId="0" applyNumberFormat="1"/>
    <xf numFmtId="12" fontId="0" fillId="0" borderId="0" xfId="0" applyNumberFormat="1"/>
    <xf numFmtId="171" fontId="0" fillId="0" borderId="0" xfId="0" applyNumberFormat="1"/>
    <xf numFmtId="172" fontId="0" fillId="0" borderId="0" xfId="0" applyNumberFormat="1"/>
    <xf numFmtId="173" fontId="0" fillId="0" borderId="0" xfId="0" applyNumberFormat="1"/>
    <xf numFmtId="40" fontId="0" fillId="0" borderId="0" xfId="0" applyNumberFormat="1"/>
    <xf numFmtId="174" fontId="0" fillId="0" borderId="0" xfId="0" applyNumberFormat="1"/>
    <xf numFmtId="0" fontId="9" fillId="0" borderId="0" xfId="0" applyFont="1"/>
  </cellXfs>
  <cellStyles count="2">
    <cellStyle name="Hyperlink" xfId="1" builtinId="8"/>
    <cellStyle name="Normal" xfId="0" builtinId="0"/>
  </cellStyles>
  <dxfs count="8">
    <dxf>
      <numFmt numFmtId="20" formatCode="dd/mmm/yy"/>
    </dxf>
    <dxf>
      <numFmt numFmtId="3" formatCode="#,##0"/>
      <fill>
        <patternFill patternType="solid">
          <fgColor indexed="64"/>
          <bgColor theme="6" tint="0.39997558519241921"/>
        </patternFill>
      </fill>
      <border diagonalUp="0" diagonalDown="0" outline="0">
        <left style="thin">
          <color indexed="64"/>
        </left>
        <right/>
        <top style="thin">
          <color indexed="64"/>
        </top>
        <bottom style="thin">
          <color indexed="64"/>
        </bottom>
      </border>
    </dxf>
    <dxf>
      <fill>
        <patternFill patternType="solid">
          <fgColor indexed="64"/>
          <bgColor theme="6" tint="0.39997558519241921"/>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6" tint="0.39997558519241921"/>
        </patternFill>
      </fill>
    </dxf>
    <dxf>
      <border outline="0">
        <bottom style="thin">
          <color indexed="64"/>
        </bottom>
      </border>
    </dxf>
    <dxf>
      <fill>
        <patternFill patternType="solid">
          <fgColor indexed="64"/>
          <bgColor theme="1"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Excel!$E$102:$E$109</c:f>
              <c:numCache>
                <c:formatCode>General</c:formatCode>
                <c:ptCount val="8"/>
                <c:pt idx="0">
                  <c:v>720</c:v>
                </c:pt>
                <c:pt idx="1">
                  <c:v>360</c:v>
                </c:pt>
                <c:pt idx="2">
                  <c:v>903</c:v>
                </c:pt>
                <c:pt idx="3">
                  <c:v>2091</c:v>
                </c:pt>
                <c:pt idx="4">
                  <c:v>378</c:v>
                </c:pt>
                <c:pt idx="5">
                  <c:v>560</c:v>
                </c:pt>
                <c:pt idx="6">
                  <c:v>952</c:v>
                </c:pt>
                <c:pt idx="7">
                  <c:v>1701</c:v>
                </c:pt>
              </c:numCache>
            </c:numRef>
          </c:val>
          <c:extLst>
            <c:ext xmlns:c16="http://schemas.microsoft.com/office/drawing/2014/chart" uri="{C3380CC4-5D6E-409C-BE32-E72D297353CC}">
              <c16:uniqueId val="{00000000-1743-46F3-9C28-F9339B27BC1A}"/>
            </c:ext>
          </c:extLst>
        </c:ser>
        <c:dLbls>
          <c:dLblPos val="outEnd"/>
          <c:showLegendKey val="0"/>
          <c:showVal val="1"/>
          <c:showCatName val="0"/>
          <c:showSerName val="0"/>
          <c:showPercent val="0"/>
          <c:showBubbleSize val="0"/>
        </c:dLbls>
        <c:gapWidth val="100"/>
        <c:overlap val="-24"/>
        <c:axId val="1327524799"/>
        <c:axId val="1327525215"/>
      </c:barChart>
      <c:catAx>
        <c:axId val="13275247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7525215"/>
        <c:crosses val="autoZero"/>
        <c:auto val="1"/>
        <c:lblAlgn val="ctr"/>
        <c:lblOffset val="100"/>
        <c:noMultiLvlLbl val="0"/>
      </c:catAx>
      <c:valAx>
        <c:axId val="13275252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752479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6</xdr:col>
      <xdr:colOff>614642</xdr:colOff>
      <xdr:row>71</xdr:row>
      <xdr:rowOff>28576</xdr:rowOff>
    </xdr:from>
    <xdr:to>
      <xdr:col>9</xdr:col>
      <xdr:colOff>383802</xdr:colOff>
      <xdr:row>77</xdr:row>
      <xdr:rowOff>142876</xdr:rowOff>
    </xdr:to>
    <mc:AlternateContent xmlns:mc="http://schemas.openxmlformats.org/markup-compatibility/2006" xmlns:sle15="http://schemas.microsoft.com/office/drawing/2012/slicer">
      <mc:Choice Requires="sle15">
        <xdr:graphicFrame macro="">
          <xdr:nvGraphicFramePr>
            <xdr:cNvPr id="2" name="Region ">
              <a:extLst>
                <a:ext uri="{FF2B5EF4-FFF2-40B4-BE49-F238E27FC236}">
                  <a16:creationId xmlns:a16="http://schemas.microsoft.com/office/drawing/2014/main" id="{70040B01-EC0B-18A4-9CFD-9427601D4D9C}"/>
                </a:ext>
              </a:extLst>
            </xdr:cNvPr>
            <xdr:cNvGraphicFramePr/>
          </xdr:nvGraphicFramePr>
          <xdr:xfrm>
            <a:off x="0" y="0"/>
            <a:ext cx="0" cy="0"/>
          </xdr:xfrm>
          <a:graphic>
            <a:graphicData uri="http://schemas.microsoft.com/office/drawing/2010/slicer">
              <sle:slicer xmlns:sle="http://schemas.microsoft.com/office/drawing/2010/slicer" name="Region "/>
            </a:graphicData>
          </a:graphic>
        </xdr:graphicFrame>
      </mc:Choice>
      <mc:Fallback xmlns="">
        <xdr:sp macro="" textlink="">
          <xdr:nvSpPr>
            <xdr:cNvPr id="0" name=""/>
            <xdr:cNvSpPr>
              <a:spLocks noTextEdit="1"/>
            </xdr:cNvSpPr>
          </xdr:nvSpPr>
          <xdr:spPr>
            <a:xfrm>
              <a:off x="7124700" y="1369695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xdr:col>
      <xdr:colOff>28575</xdr:colOff>
      <xdr:row>110</xdr:row>
      <xdr:rowOff>28575</xdr:rowOff>
    </xdr:from>
    <xdr:to>
      <xdr:col>7</xdr:col>
      <xdr:colOff>76200</xdr:colOff>
      <xdr:row>124</xdr:row>
      <xdr:rowOff>104775</xdr:rowOff>
    </xdr:to>
    <xdr:graphicFrame macro="">
      <xdr:nvGraphicFramePr>
        <xdr:cNvPr id="3" name="Chart 2">
          <a:extLst>
            <a:ext uri="{FF2B5EF4-FFF2-40B4-BE49-F238E27FC236}">
              <a16:creationId xmlns:a16="http://schemas.microsoft.com/office/drawing/2014/main" id="{832C9401-130C-A74A-468E-4CC557D6F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3CACD2-8C40-4B1C-A158-7CE76ABD6DFA}" sourceName="Region ">
  <extLst>
    <x:ext xmlns:x15="http://schemas.microsoft.com/office/spreadsheetml/2010/11/main" uri="{2F2917AC-EB37-4324-AD4E-5DD8C200BD13}">
      <x15:tableSlicerCache tableId="3"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 xr10:uid="{6737B4C0-1C31-4495-9E3F-B0983AC8F41A}" cache="Slicer_Region" caption="Region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760999-18B4-4101-A2B2-430E4BA12692}" name="Table1" displayName="Table1" ref="B35:C46" totalsRowShown="0" headerRowDxfId="7" dataDxfId="5" headerRowBorderDxfId="6" tableBorderDxfId="4" totalsRowBorderDxfId="3">
  <autoFilter ref="B35:C46" xr:uid="{DF760999-18B4-4101-A2B2-430E4BA12692}"/>
  <tableColumns count="2">
    <tableColumn id="1" xr3:uid="{40942365-9F4D-4376-8429-154556CC55EA}" name="Jan" dataDxfId="2"/>
    <tableColumn id="2" xr3:uid="{404E8A5B-EE14-4B18-AFCB-0B9B2FF90FAF}" name="10,000"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1DEDDA-FE34-4D24-A243-D71DF922247B}" name="Table3" displayName="Table3" ref="B74:F87" totalsRowShown="0">
  <autoFilter ref="B74:F87" xr:uid="{721DEDDA-FE34-4D24-A243-D71DF922247B}"/>
  <tableColumns count="5">
    <tableColumn id="1" xr3:uid="{68867E60-2F45-4083-9474-8DE474876B6A}" name="Sales Rep Name "/>
    <tableColumn id="2" xr3:uid="{51977C81-91F4-4040-8B85-EF5183EA84B2}" name="Sale date " dataDxfId="0"/>
    <tableColumn id="3" xr3:uid="{88C84FC9-3ABE-4837-957D-690436931E7A}" name="Region "/>
    <tableColumn id="4" xr3:uid="{EDF890B8-5DAB-44FC-B423-0A555E3CCA63}" name="Amount"/>
    <tableColumn id="5" xr3:uid="{3102E441-4920-4330-A278-CA4822B62FC4}" name="Cust 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ayyed.rexa@gmail.com" TargetMode="External"/><Relationship Id="rId7" Type="http://schemas.openxmlformats.org/officeDocument/2006/relationships/drawing" Target="../drawings/drawing1.xml"/><Relationship Id="rId12" Type="http://schemas.openxmlformats.org/officeDocument/2006/relationships/comments" Target="../comments1.xml"/><Relationship Id="rId2" Type="http://schemas.openxmlformats.org/officeDocument/2006/relationships/hyperlink" Target="mailto:sohail.sayyed@gmail.com" TargetMode="External"/><Relationship Id="rId1" Type="http://schemas.openxmlformats.org/officeDocument/2006/relationships/hyperlink" Target="mailto:john.doe@gmail.com" TargetMode="External"/><Relationship Id="rId6" Type="http://schemas.openxmlformats.org/officeDocument/2006/relationships/printerSettings" Target="../printerSettings/printerSettings1.bin"/><Relationship Id="rId11" Type="http://schemas.microsoft.com/office/2007/relationships/slicer" Target="../slicers/slicer1.xml"/><Relationship Id="rId5" Type="http://schemas.openxmlformats.org/officeDocument/2006/relationships/hyperlink" Target="mailto:roster.dan@gmail.com" TargetMode="External"/><Relationship Id="rId10" Type="http://schemas.openxmlformats.org/officeDocument/2006/relationships/table" Target="../tables/table2.xml"/><Relationship Id="rId4" Type="http://schemas.openxmlformats.org/officeDocument/2006/relationships/hyperlink" Target="mailto:sam.say@gmail.com"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3A24E-5306-4D82-9080-DAD957AAB17A}">
  <dimension ref="A1:L325"/>
  <sheetViews>
    <sheetView tabSelected="1" topLeftCell="A262" zoomScale="85" zoomScaleNormal="85" workbookViewId="0">
      <selection activeCell="F312" sqref="F312"/>
    </sheetView>
  </sheetViews>
  <sheetFormatPr defaultRowHeight="15" x14ac:dyDescent="0.25"/>
  <cols>
    <col min="1" max="1" width="38.85546875" bestFit="1" customWidth="1"/>
    <col min="2" max="2" width="17.7109375" customWidth="1"/>
    <col min="3" max="3" width="11.7109375" customWidth="1"/>
    <col min="4" max="4" width="9.7109375" customWidth="1"/>
    <col min="5" max="5" width="10.28515625" customWidth="1"/>
    <col min="6" max="6" width="9.28515625" customWidth="1"/>
    <col min="7" max="7" width="12.5703125" bestFit="1" customWidth="1"/>
    <col min="10" max="10" width="11" bestFit="1" customWidth="1"/>
  </cols>
  <sheetData>
    <row r="1" spans="1:6" ht="18.75" x14ac:dyDescent="0.3">
      <c r="A1" s="7" t="s">
        <v>23</v>
      </c>
      <c r="B1" t="s">
        <v>22</v>
      </c>
    </row>
    <row r="4" spans="1:6" x14ac:dyDescent="0.25">
      <c r="A4" t="s">
        <v>0</v>
      </c>
    </row>
    <row r="6" spans="1:6" x14ac:dyDescent="0.25">
      <c r="A6" t="s">
        <v>2</v>
      </c>
    </row>
    <row r="7" spans="1:6" x14ac:dyDescent="0.25">
      <c r="A7" t="s">
        <v>1</v>
      </c>
    </row>
    <row r="8" spans="1:6" x14ac:dyDescent="0.25">
      <c r="A8" t="s">
        <v>3</v>
      </c>
    </row>
    <row r="9" spans="1:6" x14ac:dyDescent="0.25">
      <c r="A9" t="s">
        <v>4</v>
      </c>
    </row>
    <row r="11" spans="1:6" x14ac:dyDescent="0.25">
      <c r="A11" t="s">
        <v>5</v>
      </c>
    </row>
    <row r="12" spans="1:6" x14ac:dyDescent="0.25">
      <c r="A12" t="s">
        <v>21</v>
      </c>
    </row>
    <row r="13" spans="1:6" x14ac:dyDescent="0.25">
      <c r="B13" s="8"/>
      <c r="C13" s="1"/>
      <c r="E13" s="3" t="s">
        <v>7</v>
      </c>
      <c r="F13" s="4">
        <v>10000</v>
      </c>
    </row>
    <row r="14" spans="1:6" x14ac:dyDescent="0.25">
      <c r="A14" s="5" t="s">
        <v>6</v>
      </c>
      <c r="B14" s="5" t="s">
        <v>20</v>
      </c>
      <c r="C14" s="2"/>
      <c r="E14" s="3" t="s">
        <v>8</v>
      </c>
      <c r="F14" s="4">
        <v>20000</v>
      </c>
    </row>
    <row r="15" spans="1:6" x14ac:dyDescent="0.25">
      <c r="A15" s="3" t="s">
        <v>19</v>
      </c>
      <c r="B15" s="4">
        <v>10000</v>
      </c>
      <c r="C15" s="2"/>
      <c r="E15" s="3" t="s">
        <v>9</v>
      </c>
      <c r="F15" s="4">
        <v>30000</v>
      </c>
    </row>
    <row r="16" spans="1:6" x14ac:dyDescent="0.25">
      <c r="A16" s="3" t="s">
        <v>7</v>
      </c>
      <c r="B16" s="4">
        <v>20000</v>
      </c>
      <c r="C16" s="2"/>
      <c r="E16" s="3" t="s">
        <v>10</v>
      </c>
      <c r="F16" s="4">
        <v>40000</v>
      </c>
    </row>
    <row r="17" spans="1:6" x14ac:dyDescent="0.25">
      <c r="A17" s="3" t="s">
        <v>8</v>
      </c>
      <c r="B17" s="4">
        <v>30000</v>
      </c>
      <c r="C17" s="2"/>
      <c r="E17" s="3" t="s">
        <v>11</v>
      </c>
      <c r="F17" s="4">
        <v>50000</v>
      </c>
    </row>
    <row r="18" spans="1:6" x14ac:dyDescent="0.25">
      <c r="A18" s="3" t="s">
        <v>9</v>
      </c>
      <c r="B18" s="4">
        <v>40000</v>
      </c>
      <c r="C18" s="2"/>
      <c r="E18" s="3" t="s">
        <v>12</v>
      </c>
      <c r="F18" s="4">
        <v>60000</v>
      </c>
    </row>
    <row r="19" spans="1:6" x14ac:dyDescent="0.25">
      <c r="A19" s="3" t="s">
        <v>10</v>
      </c>
      <c r="B19" s="4">
        <v>50000</v>
      </c>
      <c r="C19" s="2"/>
      <c r="E19" s="3" t="s">
        <v>13</v>
      </c>
      <c r="F19" s="4">
        <v>70000</v>
      </c>
    </row>
    <row r="20" spans="1:6" x14ac:dyDescent="0.25">
      <c r="A20" s="3" t="s">
        <v>11</v>
      </c>
      <c r="B20" s="4">
        <v>60000</v>
      </c>
      <c r="C20" s="2"/>
      <c r="E20" s="3" t="s">
        <v>14</v>
      </c>
      <c r="F20" s="4">
        <v>80000</v>
      </c>
    </row>
    <row r="21" spans="1:6" x14ac:dyDescent="0.25">
      <c r="A21" s="3" t="s">
        <v>12</v>
      </c>
      <c r="B21" s="4">
        <v>70000</v>
      </c>
      <c r="C21" s="2"/>
      <c r="E21" s="3" t="s">
        <v>15</v>
      </c>
      <c r="F21" s="4">
        <v>90000</v>
      </c>
    </row>
    <row r="22" spans="1:6" x14ac:dyDescent="0.25">
      <c r="A22" s="3" t="s">
        <v>13</v>
      </c>
      <c r="B22" s="4">
        <v>80000</v>
      </c>
      <c r="C22" s="2"/>
      <c r="E22" s="3" t="s">
        <v>16</v>
      </c>
      <c r="F22" s="4">
        <v>100000</v>
      </c>
    </row>
    <row r="23" spans="1:6" x14ac:dyDescent="0.25">
      <c r="A23" s="3" t="s">
        <v>14</v>
      </c>
      <c r="B23" s="4">
        <v>90000</v>
      </c>
      <c r="C23" s="2"/>
      <c r="E23" s="3" t="s">
        <v>17</v>
      </c>
      <c r="F23" s="4">
        <v>110000</v>
      </c>
    </row>
    <row r="24" spans="1:6" x14ac:dyDescent="0.25">
      <c r="A24" s="3" t="s">
        <v>15</v>
      </c>
      <c r="B24" s="4">
        <v>100000</v>
      </c>
      <c r="C24" s="2"/>
      <c r="E24" s="3" t="s">
        <v>18</v>
      </c>
      <c r="F24" s="4">
        <v>120000</v>
      </c>
    </row>
    <row r="25" spans="1:6" x14ac:dyDescent="0.25">
      <c r="A25" s="3" t="s">
        <v>16</v>
      </c>
      <c r="B25" s="4">
        <v>110000</v>
      </c>
      <c r="C25" s="2"/>
    </row>
    <row r="26" spans="1:6" x14ac:dyDescent="0.25">
      <c r="A26" s="3" t="s">
        <v>17</v>
      </c>
      <c r="B26" s="4">
        <v>120000</v>
      </c>
      <c r="C26" s="2"/>
    </row>
    <row r="27" spans="1:6" x14ac:dyDescent="0.25">
      <c r="A27" s="3" t="s">
        <v>18</v>
      </c>
      <c r="B27" s="2"/>
      <c r="C27" s="2"/>
    </row>
    <row r="28" spans="1:6" x14ac:dyDescent="0.25">
      <c r="A28" s="2"/>
    </row>
    <row r="29" spans="1:6" s="6" customFormat="1" x14ac:dyDescent="0.25"/>
    <row r="31" spans="1:6" ht="18.75" x14ac:dyDescent="0.3">
      <c r="A31" s="7" t="s">
        <v>24</v>
      </c>
      <c r="B31" t="s">
        <v>47</v>
      </c>
    </row>
    <row r="32" spans="1:6" x14ac:dyDescent="0.25">
      <c r="B32" t="s">
        <v>48</v>
      </c>
    </row>
    <row r="34" spans="1:7" x14ac:dyDescent="0.25">
      <c r="B34" s="5" t="s">
        <v>6</v>
      </c>
      <c r="C34" s="5" t="s">
        <v>20</v>
      </c>
      <c r="E34" s="5" t="s">
        <v>25</v>
      </c>
      <c r="G34" s="5" t="s">
        <v>26</v>
      </c>
    </row>
    <row r="35" spans="1:7" x14ac:dyDescent="0.25">
      <c r="A35" t="s">
        <v>27</v>
      </c>
      <c r="B35" s="13" t="s">
        <v>7</v>
      </c>
      <c r="C35" s="14" t="s">
        <v>29</v>
      </c>
      <c r="E35">
        <f t="shared" ref="E35:E46" si="0">C35*2</f>
        <v>20000</v>
      </c>
      <c r="G35">
        <f>C36*2</f>
        <v>40000</v>
      </c>
    </row>
    <row r="36" spans="1:7" x14ac:dyDescent="0.25">
      <c r="A36" t="s">
        <v>28</v>
      </c>
      <c r="B36" s="9" t="s">
        <v>8</v>
      </c>
      <c r="C36" s="10">
        <v>20000</v>
      </c>
      <c r="E36">
        <f t="shared" si="0"/>
        <v>40000</v>
      </c>
      <c r="G36">
        <f t="shared" ref="G36:G47" si="1">C37*2</f>
        <v>60000</v>
      </c>
    </row>
    <row r="37" spans="1:7" x14ac:dyDescent="0.25">
      <c r="A37" t="s">
        <v>30</v>
      </c>
      <c r="B37" s="9" t="s">
        <v>9</v>
      </c>
      <c r="C37" s="10">
        <v>30000</v>
      </c>
      <c r="E37">
        <f t="shared" si="0"/>
        <v>60000</v>
      </c>
      <c r="G37">
        <f t="shared" si="1"/>
        <v>80000</v>
      </c>
    </row>
    <row r="38" spans="1:7" x14ac:dyDescent="0.25">
      <c r="B38" s="9" t="s">
        <v>10</v>
      </c>
      <c r="C38" s="10">
        <v>40000</v>
      </c>
      <c r="E38">
        <f t="shared" si="0"/>
        <v>80000</v>
      </c>
      <c r="G38">
        <f t="shared" si="1"/>
        <v>100000</v>
      </c>
    </row>
    <row r="39" spans="1:7" x14ac:dyDescent="0.25">
      <c r="B39" s="9" t="s">
        <v>11</v>
      </c>
      <c r="C39" s="10">
        <v>50000</v>
      </c>
      <c r="E39">
        <f t="shared" si="0"/>
        <v>100000</v>
      </c>
      <c r="G39">
        <f t="shared" si="1"/>
        <v>120000</v>
      </c>
    </row>
    <row r="40" spans="1:7" x14ac:dyDescent="0.25">
      <c r="B40" s="9" t="s">
        <v>12</v>
      </c>
      <c r="C40" s="10">
        <v>60000</v>
      </c>
      <c r="E40">
        <f t="shared" si="0"/>
        <v>120000</v>
      </c>
      <c r="G40">
        <f t="shared" si="1"/>
        <v>140000</v>
      </c>
    </row>
    <row r="41" spans="1:7" x14ac:dyDescent="0.25">
      <c r="B41" s="9" t="s">
        <v>13</v>
      </c>
      <c r="C41" s="10">
        <v>70000</v>
      </c>
      <c r="E41">
        <f t="shared" si="0"/>
        <v>140000</v>
      </c>
      <c r="G41">
        <f t="shared" si="1"/>
        <v>160000</v>
      </c>
    </row>
    <row r="42" spans="1:7" x14ac:dyDescent="0.25">
      <c r="B42" s="9" t="s">
        <v>14</v>
      </c>
      <c r="C42" s="10">
        <v>80000</v>
      </c>
      <c r="E42">
        <f t="shared" si="0"/>
        <v>160000</v>
      </c>
      <c r="G42">
        <f t="shared" si="1"/>
        <v>180000</v>
      </c>
    </row>
    <row r="43" spans="1:7" x14ac:dyDescent="0.25">
      <c r="B43" s="9" t="s">
        <v>15</v>
      </c>
      <c r="C43" s="10">
        <v>90000</v>
      </c>
      <c r="E43">
        <f t="shared" si="0"/>
        <v>180000</v>
      </c>
      <c r="G43">
        <f t="shared" si="1"/>
        <v>200000</v>
      </c>
    </row>
    <row r="44" spans="1:7" x14ac:dyDescent="0.25">
      <c r="B44" s="9" t="s">
        <v>16</v>
      </c>
      <c r="C44" s="10">
        <v>100000</v>
      </c>
      <c r="E44">
        <f t="shared" si="0"/>
        <v>200000</v>
      </c>
      <c r="G44">
        <f t="shared" si="1"/>
        <v>220000</v>
      </c>
    </row>
    <row r="45" spans="1:7" x14ac:dyDescent="0.25">
      <c r="B45" s="9" t="s">
        <v>17</v>
      </c>
      <c r="C45" s="10">
        <v>110000</v>
      </c>
      <c r="E45">
        <f t="shared" si="0"/>
        <v>220000</v>
      </c>
      <c r="G45">
        <f t="shared" si="1"/>
        <v>240000</v>
      </c>
    </row>
    <row r="46" spans="1:7" x14ac:dyDescent="0.25">
      <c r="B46" s="11" t="s">
        <v>18</v>
      </c>
      <c r="C46" s="12">
        <v>120000</v>
      </c>
      <c r="E46">
        <f t="shared" si="0"/>
        <v>240000</v>
      </c>
      <c r="G46">
        <f t="shared" si="1"/>
        <v>0</v>
      </c>
    </row>
    <row r="47" spans="1:7" x14ac:dyDescent="0.25">
      <c r="G47">
        <f t="shared" si="1"/>
        <v>0</v>
      </c>
    </row>
    <row r="49" spans="1:10" x14ac:dyDescent="0.25">
      <c r="G49" s="24"/>
    </row>
    <row r="50" spans="1:10" x14ac:dyDescent="0.25">
      <c r="A50" t="s">
        <v>31</v>
      </c>
      <c r="B50" s="21" t="s">
        <v>32</v>
      </c>
      <c r="C50" s="22"/>
      <c r="D50" s="23" t="s">
        <v>33</v>
      </c>
      <c r="G50" s="24"/>
      <c r="I50" t="s">
        <v>36</v>
      </c>
      <c r="J50" t="s">
        <v>36</v>
      </c>
    </row>
    <row r="51" spans="1:10" x14ac:dyDescent="0.25">
      <c r="A51" t="s">
        <v>34</v>
      </c>
      <c r="B51" s="15">
        <v>1</v>
      </c>
      <c r="C51" s="16"/>
      <c r="D51" s="17">
        <v>1</v>
      </c>
      <c r="G51" s="24"/>
    </row>
    <row r="52" spans="1:10" x14ac:dyDescent="0.25">
      <c r="A52" t="s">
        <v>35</v>
      </c>
      <c r="B52" s="15">
        <v>2</v>
      </c>
      <c r="C52" s="16"/>
      <c r="D52" s="17">
        <v>2</v>
      </c>
      <c r="G52" s="24"/>
      <c r="I52" t="s">
        <v>37</v>
      </c>
      <c r="J52" t="s">
        <v>37</v>
      </c>
    </row>
    <row r="53" spans="1:10" x14ac:dyDescent="0.25">
      <c r="B53" s="15">
        <v>3</v>
      </c>
      <c r="C53" s="16"/>
      <c r="D53" s="17">
        <v>4</v>
      </c>
      <c r="G53" s="24"/>
      <c r="I53" t="s">
        <v>38</v>
      </c>
      <c r="J53" t="s">
        <v>38</v>
      </c>
    </row>
    <row r="54" spans="1:10" x14ac:dyDescent="0.25">
      <c r="A54" t="s">
        <v>43</v>
      </c>
      <c r="B54" s="15">
        <v>4</v>
      </c>
      <c r="C54" s="16"/>
      <c r="D54" s="17">
        <v>8</v>
      </c>
      <c r="G54" s="24"/>
      <c r="I54" t="s">
        <v>39</v>
      </c>
      <c r="J54" t="s">
        <v>39</v>
      </c>
    </row>
    <row r="55" spans="1:10" x14ac:dyDescent="0.25">
      <c r="A55" t="s">
        <v>44</v>
      </c>
      <c r="B55" s="15">
        <v>5</v>
      </c>
      <c r="C55" s="16"/>
      <c r="D55" s="17">
        <v>16</v>
      </c>
      <c r="G55" s="24"/>
      <c r="I55" t="s">
        <v>40</v>
      </c>
      <c r="J55" t="s">
        <v>40</v>
      </c>
    </row>
    <row r="56" spans="1:10" x14ac:dyDescent="0.25">
      <c r="B56" s="15">
        <v>6</v>
      </c>
      <c r="C56" s="16"/>
      <c r="D56" s="17">
        <v>32</v>
      </c>
      <c r="G56" s="24"/>
      <c r="I56" t="s">
        <v>41</v>
      </c>
      <c r="J56" t="s">
        <v>41</v>
      </c>
    </row>
    <row r="57" spans="1:10" x14ac:dyDescent="0.25">
      <c r="B57" s="15">
        <v>7</v>
      </c>
      <c r="C57" s="16"/>
      <c r="D57" s="17">
        <v>64</v>
      </c>
      <c r="G57" s="24"/>
      <c r="I57" t="s">
        <v>42</v>
      </c>
      <c r="J57" t="s">
        <v>37</v>
      </c>
    </row>
    <row r="58" spans="1:10" x14ac:dyDescent="0.25">
      <c r="B58" s="15">
        <v>8</v>
      </c>
      <c r="C58" s="16"/>
      <c r="D58" s="17">
        <v>128</v>
      </c>
      <c r="G58" s="24"/>
      <c r="I58" t="s">
        <v>45</v>
      </c>
      <c r="J58" t="s">
        <v>38</v>
      </c>
    </row>
    <row r="59" spans="1:10" x14ac:dyDescent="0.25">
      <c r="B59" s="15">
        <v>9</v>
      </c>
      <c r="C59" s="16"/>
      <c r="D59" s="17">
        <v>256</v>
      </c>
      <c r="G59" s="24"/>
      <c r="I59" t="s">
        <v>37</v>
      </c>
      <c r="J59" t="s">
        <v>39</v>
      </c>
    </row>
    <row r="60" spans="1:10" x14ac:dyDescent="0.25">
      <c r="B60" s="15">
        <v>10</v>
      </c>
      <c r="C60" s="16"/>
      <c r="D60" s="17">
        <v>512</v>
      </c>
      <c r="G60" s="24"/>
      <c r="I60" t="s">
        <v>38</v>
      </c>
      <c r="J60" t="s">
        <v>40</v>
      </c>
    </row>
    <row r="61" spans="1:10" x14ac:dyDescent="0.25">
      <c r="B61" s="15">
        <v>11</v>
      </c>
      <c r="C61" s="16"/>
      <c r="D61" s="17">
        <v>1024</v>
      </c>
      <c r="G61" s="24"/>
      <c r="I61" t="s">
        <v>39</v>
      </c>
      <c r="J61" t="s">
        <v>41</v>
      </c>
    </row>
    <row r="62" spans="1:10" x14ac:dyDescent="0.25">
      <c r="B62" s="15">
        <v>12</v>
      </c>
      <c r="C62" s="16"/>
      <c r="D62" s="17">
        <v>2048</v>
      </c>
      <c r="G62" s="24"/>
      <c r="I62" t="s">
        <v>40</v>
      </c>
      <c r="J62" t="s">
        <v>37</v>
      </c>
    </row>
    <row r="63" spans="1:10" x14ac:dyDescent="0.25">
      <c r="B63" s="15">
        <v>13</v>
      </c>
      <c r="C63" s="16"/>
      <c r="D63" s="17">
        <v>4096</v>
      </c>
      <c r="G63" s="24"/>
    </row>
    <row r="64" spans="1:10" x14ac:dyDescent="0.25">
      <c r="B64" s="15">
        <v>14</v>
      </c>
      <c r="C64" s="16"/>
      <c r="D64" s="17">
        <v>8192</v>
      </c>
      <c r="G64" s="24"/>
    </row>
    <row r="65" spans="1:9" x14ac:dyDescent="0.25">
      <c r="B65" s="15">
        <v>15</v>
      </c>
      <c r="C65" s="16"/>
      <c r="D65" s="17">
        <v>16384</v>
      </c>
      <c r="G65" s="24"/>
    </row>
    <row r="66" spans="1:9" x14ac:dyDescent="0.25">
      <c r="B66" s="18">
        <v>16</v>
      </c>
      <c r="C66" s="19"/>
      <c r="D66" s="20">
        <v>32768</v>
      </c>
    </row>
    <row r="69" spans="1:9" s="6" customFormat="1" x14ac:dyDescent="0.25"/>
    <row r="71" spans="1:9" ht="18.75" x14ac:dyDescent="0.3">
      <c r="A71" s="7" t="s">
        <v>46</v>
      </c>
      <c r="B71" t="s">
        <v>49</v>
      </c>
    </row>
    <row r="74" spans="1:9" x14ac:dyDescent="0.25">
      <c r="A74" t="s">
        <v>84</v>
      </c>
      <c r="B74" t="s">
        <v>50</v>
      </c>
      <c r="C74" t="s">
        <v>51</v>
      </c>
      <c r="D74" t="s">
        <v>52</v>
      </c>
      <c r="E74" t="s">
        <v>53</v>
      </c>
      <c r="F74" t="s">
        <v>54</v>
      </c>
    </row>
    <row r="75" spans="1:9" x14ac:dyDescent="0.25">
      <c r="A75" t="s">
        <v>85</v>
      </c>
      <c r="B75" t="s">
        <v>55</v>
      </c>
      <c r="C75" s="25">
        <v>41804</v>
      </c>
      <c r="D75" t="s">
        <v>67</v>
      </c>
      <c r="E75">
        <v>238</v>
      </c>
      <c r="F75" t="s">
        <v>70</v>
      </c>
    </row>
    <row r="76" spans="1:9" x14ac:dyDescent="0.25">
      <c r="B76" t="s">
        <v>56</v>
      </c>
      <c r="C76" s="25">
        <v>41855</v>
      </c>
      <c r="D76" t="s">
        <v>67</v>
      </c>
      <c r="E76">
        <v>743</v>
      </c>
      <c r="F76" t="s">
        <v>71</v>
      </c>
    </row>
    <row r="77" spans="1:9" x14ac:dyDescent="0.25">
      <c r="B77" t="s">
        <v>57</v>
      </c>
      <c r="C77" s="25">
        <v>41906</v>
      </c>
      <c r="D77" t="s">
        <v>67</v>
      </c>
      <c r="E77">
        <v>151</v>
      </c>
      <c r="F77" t="s">
        <v>72</v>
      </c>
    </row>
    <row r="78" spans="1:9" x14ac:dyDescent="0.25">
      <c r="B78" t="s">
        <v>58</v>
      </c>
      <c r="C78" s="25">
        <v>41957</v>
      </c>
      <c r="D78" t="s">
        <v>67</v>
      </c>
      <c r="E78">
        <v>156</v>
      </c>
      <c r="F78" t="s">
        <v>73</v>
      </c>
    </row>
    <row r="79" spans="1:9" x14ac:dyDescent="0.25">
      <c r="B79" t="s">
        <v>60</v>
      </c>
      <c r="C79" s="25">
        <v>42008</v>
      </c>
      <c r="D79" t="s">
        <v>68</v>
      </c>
      <c r="E79">
        <v>147</v>
      </c>
      <c r="F79" t="s">
        <v>74</v>
      </c>
      <c r="H79" t="s">
        <v>83</v>
      </c>
      <c r="I79">
        <f>AVERAGE(Table3[Amount])</f>
        <v>356.92307692307691</v>
      </c>
    </row>
    <row r="80" spans="1:9" x14ac:dyDescent="0.25">
      <c r="B80" t="s">
        <v>59</v>
      </c>
      <c r="C80" s="25">
        <v>42059</v>
      </c>
      <c r="D80" t="s">
        <v>69</v>
      </c>
      <c r="E80">
        <v>814</v>
      </c>
      <c r="F80" t="s">
        <v>75</v>
      </c>
    </row>
    <row r="81" spans="1:6" x14ac:dyDescent="0.25">
      <c r="B81" t="s">
        <v>61</v>
      </c>
      <c r="C81" s="25">
        <v>42110</v>
      </c>
      <c r="D81" t="s">
        <v>68</v>
      </c>
      <c r="E81">
        <v>142</v>
      </c>
      <c r="F81" t="s">
        <v>76</v>
      </c>
    </row>
    <row r="82" spans="1:6" x14ac:dyDescent="0.25">
      <c r="B82" t="s">
        <v>62</v>
      </c>
      <c r="C82" s="25">
        <v>42161</v>
      </c>
      <c r="D82" t="s">
        <v>69</v>
      </c>
      <c r="E82">
        <v>144</v>
      </c>
      <c r="F82" t="s">
        <v>77</v>
      </c>
    </row>
    <row r="83" spans="1:6" x14ac:dyDescent="0.25">
      <c r="B83" t="s">
        <v>63</v>
      </c>
      <c r="C83" s="25">
        <v>42212</v>
      </c>
      <c r="D83" t="s">
        <v>68</v>
      </c>
      <c r="E83">
        <v>898</v>
      </c>
      <c r="F83" t="s">
        <v>78</v>
      </c>
    </row>
    <row r="84" spans="1:6" x14ac:dyDescent="0.25">
      <c r="B84" t="s">
        <v>64</v>
      </c>
      <c r="C84" s="25">
        <v>42263</v>
      </c>
      <c r="D84" t="s">
        <v>69</v>
      </c>
      <c r="E84">
        <v>524</v>
      </c>
      <c r="F84" t="s">
        <v>79</v>
      </c>
    </row>
    <row r="85" spans="1:6" x14ac:dyDescent="0.25">
      <c r="B85" t="s">
        <v>65</v>
      </c>
      <c r="C85" s="25">
        <v>42314</v>
      </c>
      <c r="D85" t="s">
        <v>68</v>
      </c>
      <c r="E85">
        <v>214</v>
      </c>
      <c r="F85" t="s">
        <v>80</v>
      </c>
    </row>
    <row r="86" spans="1:6" x14ac:dyDescent="0.25">
      <c r="B86" t="s">
        <v>66</v>
      </c>
      <c r="C86" s="25">
        <v>42365</v>
      </c>
      <c r="D86" t="s">
        <v>69</v>
      </c>
      <c r="E86">
        <v>235</v>
      </c>
      <c r="F86" t="s">
        <v>81</v>
      </c>
    </row>
    <row r="87" spans="1:6" x14ac:dyDescent="0.25">
      <c r="B87" t="s">
        <v>86</v>
      </c>
      <c r="C87" s="25">
        <v>42366</v>
      </c>
      <c r="D87" t="s">
        <v>68</v>
      </c>
      <c r="E87">
        <v>234</v>
      </c>
      <c r="F87" t="s">
        <v>82</v>
      </c>
    </row>
    <row r="90" spans="1:6" x14ac:dyDescent="0.25">
      <c r="A90" t="s">
        <v>87</v>
      </c>
      <c r="B90" t="s">
        <v>105</v>
      </c>
    </row>
    <row r="92" spans="1:6" x14ac:dyDescent="0.25">
      <c r="A92" t="s">
        <v>88</v>
      </c>
      <c r="B92" t="s">
        <v>94</v>
      </c>
      <c r="C92" t="s">
        <v>95</v>
      </c>
    </row>
    <row r="93" spans="1:6" x14ac:dyDescent="0.25">
      <c r="A93" s="26" t="s">
        <v>89</v>
      </c>
      <c r="B93" t="s">
        <v>96</v>
      </c>
      <c r="C93" t="s">
        <v>100</v>
      </c>
    </row>
    <row r="94" spans="1:6" x14ac:dyDescent="0.25">
      <c r="A94" s="26" t="s">
        <v>90</v>
      </c>
      <c r="B94" t="s">
        <v>56</v>
      </c>
      <c r="C94" t="s">
        <v>101</v>
      </c>
    </row>
    <row r="95" spans="1:6" x14ac:dyDescent="0.25">
      <c r="A95" s="26" t="s">
        <v>91</v>
      </c>
      <c r="B95" t="s">
        <v>97</v>
      </c>
      <c r="C95" t="s">
        <v>102</v>
      </c>
    </row>
    <row r="96" spans="1:6" x14ac:dyDescent="0.25">
      <c r="A96" s="26" t="s">
        <v>92</v>
      </c>
      <c r="B96" t="s">
        <v>98</v>
      </c>
      <c r="C96" t="s">
        <v>103</v>
      </c>
    </row>
    <row r="97" spans="1:8" x14ac:dyDescent="0.25">
      <c r="A97" s="26" t="s">
        <v>93</v>
      </c>
      <c r="B97" t="s">
        <v>99</v>
      </c>
      <c r="C97" t="s">
        <v>104</v>
      </c>
    </row>
    <row r="101" spans="1:8" x14ac:dyDescent="0.25">
      <c r="A101" t="s">
        <v>119</v>
      </c>
      <c r="B101" t="s">
        <v>109</v>
      </c>
      <c r="C101" t="s">
        <v>121</v>
      </c>
      <c r="D101" t="s">
        <v>122</v>
      </c>
      <c r="E101" t="s">
        <v>123</v>
      </c>
      <c r="H101" t="s">
        <v>118</v>
      </c>
    </row>
    <row r="102" spans="1:8" x14ac:dyDescent="0.25">
      <c r="A102" t="s">
        <v>120</v>
      </c>
      <c r="B102" t="s">
        <v>110</v>
      </c>
      <c r="C102">
        <v>15</v>
      </c>
      <c r="D102">
        <v>48</v>
      </c>
      <c r="E102">
        <f>C102*D102</f>
        <v>720</v>
      </c>
      <c r="H102" t="s">
        <v>106</v>
      </c>
    </row>
    <row r="103" spans="1:8" x14ac:dyDescent="0.25">
      <c r="B103" t="s">
        <v>111</v>
      </c>
      <c r="C103">
        <v>20</v>
      </c>
      <c r="D103">
        <v>18</v>
      </c>
      <c r="E103">
        <f t="shared" ref="E103:E109" si="2">C103*D103</f>
        <v>360</v>
      </c>
      <c r="H103" t="s">
        <v>107</v>
      </c>
    </row>
    <row r="104" spans="1:8" x14ac:dyDescent="0.25">
      <c r="A104" t="s">
        <v>124</v>
      </c>
      <c r="B104" t="s">
        <v>112</v>
      </c>
      <c r="C104">
        <v>21</v>
      </c>
      <c r="D104">
        <v>43</v>
      </c>
      <c r="E104">
        <f t="shared" si="2"/>
        <v>903</v>
      </c>
      <c r="H104" t="s">
        <v>108</v>
      </c>
    </row>
    <row r="105" spans="1:8" x14ac:dyDescent="0.25">
      <c r="A105" t="s">
        <v>125</v>
      </c>
      <c r="B105" t="s">
        <v>113</v>
      </c>
      <c r="C105">
        <v>51</v>
      </c>
      <c r="D105">
        <v>41</v>
      </c>
      <c r="E105">
        <f t="shared" si="2"/>
        <v>2091</v>
      </c>
      <c r="H105" t="s">
        <v>106</v>
      </c>
    </row>
    <row r="106" spans="1:8" x14ac:dyDescent="0.25">
      <c r="B106" t="s">
        <v>114</v>
      </c>
      <c r="C106">
        <v>18</v>
      </c>
      <c r="D106">
        <v>21</v>
      </c>
      <c r="E106">
        <f t="shared" si="2"/>
        <v>378</v>
      </c>
      <c r="H106" t="s">
        <v>107</v>
      </c>
    </row>
    <row r="107" spans="1:8" x14ac:dyDescent="0.25">
      <c r="B107" t="s">
        <v>115</v>
      </c>
      <c r="C107">
        <v>16</v>
      </c>
      <c r="D107">
        <v>35</v>
      </c>
      <c r="E107">
        <f t="shared" si="2"/>
        <v>560</v>
      </c>
      <c r="H107" t="s">
        <v>108</v>
      </c>
    </row>
    <row r="108" spans="1:8" x14ac:dyDescent="0.25">
      <c r="B108" t="s">
        <v>116</v>
      </c>
      <c r="C108">
        <v>68</v>
      </c>
      <c r="D108">
        <v>14</v>
      </c>
      <c r="E108">
        <f t="shared" si="2"/>
        <v>952</v>
      </c>
      <c r="H108" t="s">
        <v>106</v>
      </c>
    </row>
    <row r="109" spans="1:8" x14ac:dyDescent="0.25">
      <c r="B109" t="s">
        <v>117</v>
      </c>
      <c r="C109">
        <v>21</v>
      </c>
      <c r="D109">
        <v>81</v>
      </c>
      <c r="E109">
        <f t="shared" si="2"/>
        <v>1701</v>
      </c>
      <c r="H109" t="s">
        <v>107</v>
      </c>
    </row>
    <row r="128" s="6" customFormat="1" x14ac:dyDescent="0.25"/>
    <row r="130" spans="1:8" ht="18.75" x14ac:dyDescent="0.3">
      <c r="A130" s="7" t="s">
        <v>126</v>
      </c>
      <c r="B130" t="s">
        <v>127</v>
      </c>
    </row>
    <row r="132" spans="1:8" x14ac:dyDescent="0.25">
      <c r="B132" s="27" t="s">
        <v>128</v>
      </c>
      <c r="C132" s="27" t="s">
        <v>121</v>
      </c>
      <c r="D132" s="27" t="s">
        <v>122</v>
      </c>
      <c r="E132" s="27" t="s">
        <v>123</v>
      </c>
    </row>
    <row r="133" spans="1:8" x14ac:dyDescent="0.25">
      <c r="A133" t="s">
        <v>129</v>
      </c>
      <c r="B133" s="27" t="s">
        <v>110</v>
      </c>
      <c r="C133" s="27">
        <v>15</v>
      </c>
      <c r="D133" s="27">
        <v>48</v>
      </c>
      <c r="E133" s="27">
        <f>C133*D133</f>
        <v>720</v>
      </c>
    </row>
    <row r="134" spans="1:8" x14ac:dyDescent="0.25">
      <c r="B134" s="27" t="s">
        <v>111</v>
      </c>
      <c r="C134" s="27">
        <v>20</v>
      </c>
      <c r="D134" s="27">
        <v>18</v>
      </c>
      <c r="E134" s="27">
        <f t="shared" ref="E134:E140" si="3">C134*D134</f>
        <v>360</v>
      </c>
    </row>
    <row r="135" spans="1:8" x14ac:dyDescent="0.25">
      <c r="A135" t="s">
        <v>132</v>
      </c>
      <c r="B135" s="27" t="s">
        <v>112</v>
      </c>
      <c r="C135" s="27">
        <v>21</v>
      </c>
      <c r="D135" s="27">
        <v>43</v>
      </c>
      <c r="E135" s="27">
        <f t="shared" si="3"/>
        <v>903</v>
      </c>
    </row>
    <row r="136" spans="1:8" x14ac:dyDescent="0.25">
      <c r="A136" t="s">
        <v>138</v>
      </c>
      <c r="B136" s="27" t="s">
        <v>113</v>
      </c>
      <c r="C136" s="27">
        <v>51</v>
      </c>
      <c r="D136" s="27">
        <v>41</v>
      </c>
      <c r="E136" s="27">
        <f t="shared" si="3"/>
        <v>2091</v>
      </c>
    </row>
    <row r="137" spans="1:8" x14ac:dyDescent="0.25">
      <c r="A137" t="s">
        <v>139</v>
      </c>
      <c r="B137" s="27" t="s">
        <v>114</v>
      </c>
      <c r="C137" s="27">
        <v>18</v>
      </c>
      <c r="D137" s="27">
        <v>21</v>
      </c>
      <c r="E137" s="27">
        <f t="shared" si="3"/>
        <v>378</v>
      </c>
    </row>
    <row r="138" spans="1:8" x14ac:dyDescent="0.25">
      <c r="B138" s="27" t="s">
        <v>115</v>
      </c>
      <c r="C138" s="27">
        <v>16</v>
      </c>
      <c r="D138" s="27">
        <v>35</v>
      </c>
      <c r="E138" s="27">
        <f t="shared" si="3"/>
        <v>560</v>
      </c>
    </row>
    <row r="139" spans="1:8" x14ac:dyDescent="0.25">
      <c r="B139" s="27" t="s">
        <v>116</v>
      </c>
      <c r="C139" s="27">
        <v>68</v>
      </c>
      <c r="D139" s="27">
        <v>14</v>
      </c>
      <c r="E139" s="27">
        <f t="shared" si="3"/>
        <v>952</v>
      </c>
    </row>
    <row r="140" spans="1:8" x14ac:dyDescent="0.25">
      <c r="B140" s="27" t="s">
        <v>117</v>
      </c>
      <c r="C140" s="27">
        <v>21</v>
      </c>
      <c r="D140" s="27">
        <v>81</v>
      </c>
      <c r="E140" s="27">
        <f t="shared" si="3"/>
        <v>1701</v>
      </c>
    </row>
    <row r="143" spans="1:8" x14ac:dyDescent="0.25">
      <c r="A143" t="s">
        <v>130</v>
      </c>
      <c r="B143" s="28" t="s">
        <v>128</v>
      </c>
      <c r="C143" s="28" t="s">
        <v>121</v>
      </c>
      <c r="D143" s="28" t="s">
        <v>122</v>
      </c>
      <c r="E143" s="28" t="s">
        <v>123</v>
      </c>
      <c r="F143" s="28" t="s">
        <v>131</v>
      </c>
      <c r="H143" s="29">
        <v>0.2</v>
      </c>
    </row>
    <row r="144" spans="1:8" x14ac:dyDescent="0.25">
      <c r="B144" s="28" t="s">
        <v>110</v>
      </c>
      <c r="C144" s="28">
        <v>15</v>
      </c>
      <c r="D144" s="28">
        <v>48</v>
      </c>
      <c r="E144" s="28">
        <f>C144*D144</f>
        <v>720</v>
      </c>
      <c r="F144" s="28">
        <f>E144*$H$143</f>
        <v>144</v>
      </c>
    </row>
    <row r="145" spans="1:12" x14ac:dyDescent="0.25">
      <c r="A145" t="s">
        <v>133</v>
      </c>
      <c r="B145" s="28" t="s">
        <v>111</v>
      </c>
      <c r="C145" s="28">
        <v>20</v>
      </c>
      <c r="D145" s="28">
        <v>18</v>
      </c>
      <c r="E145" s="28">
        <f t="shared" ref="E145:E151" si="4">C145*D145</f>
        <v>360</v>
      </c>
      <c r="F145" s="28">
        <f t="shared" ref="F145:F151" si="5">E145*$H$143</f>
        <v>72</v>
      </c>
    </row>
    <row r="146" spans="1:12" x14ac:dyDescent="0.25">
      <c r="A146" t="s">
        <v>134</v>
      </c>
      <c r="B146" s="28" t="s">
        <v>112</v>
      </c>
      <c r="C146" s="28">
        <v>21</v>
      </c>
      <c r="D146" s="28">
        <v>43</v>
      </c>
      <c r="E146" s="28">
        <f t="shared" si="4"/>
        <v>903</v>
      </c>
      <c r="F146" s="28">
        <f t="shared" si="5"/>
        <v>180.60000000000002</v>
      </c>
    </row>
    <row r="147" spans="1:12" x14ac:dyDescent="0.25">
      <c r="A147" t="s">
        <v>135</v>
      </c>
      <c r="B147" s="28" t="s">
        <v>113</v>
      </c>
      <c r="C147" s="28">
        <v>51</v>
      </c>
      <c r="D147" s="28">
        <v>41</v>
      </c>
      <c r="E147" s="28">
        <f t="shared" si="4"/>
        <v>2091</v>
      </c>
      <c r="F147" s="28">
        <f t="shared" si="5"/>
        <v>418.20000000000005</v>
      </c>
    </row>
    <row r="148" spans="1:12" x14ac:dyDescent="0.25">
      <c r="A148" t="s">
        <v>136</v>
      </c>
      <c r="B148" s="28" t="s">
        <v>114</v>
      </c>
      <c r="C148" s="28">
        <v>18</v>
      </c>
      <c r="D148" s="28">
        <v>21</v>
      </c>
      <c r="E148" s="28">
        <f t="shared" si="4"/>
        <v>378</v>
      </c>
      <c r="F148" s="28">
        <f t="shared" si="5"/>
        <v>75.600000000000009</v>
      </c>
    </row>
    <row r="149" spans="1:12" x14ac:dyDescent="0.25">
      <c r="A149" t="s">
        <v>137</v>
      </c>
      <c r="B149" s="28" t="s">
        <v>115</v>
      </c>
      <c r="C149" s="28">
        <v>16</v>
      </c>
      <c r="D149" s="28">
        <v>35</v>
      </c>
      <c r="E149" s="28">
        <f t="shared" si="4"/>
        <v>560</v>
      </c>
      <c r="F149" s="28">
        <f t="shared" si="5"/>
        <v>112</v>
      </c>
    </row>
    <row r="150" spans="1:12" x14ac:dyDescent="0.25">
      <c r="B150" s="28" t="s">
        <v>116</v>
      </c>
      <c r="C150" s="28">
        <v>68</v>
      </c>
      <c r="D150" s="28">
        <v>14</v>
      </c>
      <c r="E150" s="28">
        <f t="shared" si="4"/>
        <v>952</v>
      </c>
      <c r="F150" s="28">
        <f t="shared" si="5"/>
        <v>190.4</v>
      </c>
    </row>
    <row r="151" spans="1:12" x14ac:dyDescent="0.25">
      <c r="B151" s="28" t="s">
        <v>117</v>
      </c>
      <c r="C151" s="28">
        <v>21</v>
      </c>
      <c r="D151" s="28">
        <v>81</v>
      </c>
      <c r="E151" s="28">
        <f t="shared" si="4"/>
        <v>1701</v>
      </c>
      <c r="F151" s="28">
        <f t="shared" si="5"/>
        <v>340.20000000000005</v>
      </c>
    </row>
    <row r="154" spans="1:12" x14ac:dyDescent="0.25">
      <c r="J154" t="s">
        <v>146</v>
      </c>
    </row>
    <row r="155" spans="1:12" x14ac:dyDescent="0.25">
      <c r="A155" t="s">
        <v>140</v>
      </c>
      <c r="B155" s="30" t="s">
        <v>128</v>
      </c>
      <c r="C155" s="30" t="s">
        <v>121</v>
      </c>
      <c r="D155" s="30" t="s">
        <v>122</v>
      </c>
      <c r="E155" s="30" t="s">
        <v>123</v>
      </c>
      <c r="F155" s="30" t="s">
        <v>141</v>
      </c>
      <c r="G155" s="30" t="s">
        <v>142</v>
      </c>
      <c r="H155" s="30" t="s">
        <v>143</v>
      </c>
      <c r="J155" s="30" t="s">
        <v>144</v>
      </c>
      <c r="K155" s="30" t="s">
        <v>145</v>
      </c>
      <c r="L155" s="30" t="s">
        <v>145</v>
      </c>
    </row>
    <row r="156" spans="1:12" x14ac:dyDescent="0.25">
      <c r="B156" s="30" t="s">
        <v>110</v>
      </c>
      <c r="C156" s="30">
        <v>15</v>
      </c>
      <c r="D156" s="30">
        <v>15</v>
      </c>
      <c r="E156" s="30">
        <v>225</v>
      </c>
      <c r="F156" s="37">
        <f>$E156*J$156</f>
        <v>22.5</v>
      </c>
      <c r="G156" s="39">
        <f t="shared" ref="G156:H156" si="6">$E156*K$156</f>
        <v>33.75</v>
      </c>
      <c r="H156" s="38">
        <f t="shared" si="6"/>
        <v>45</v>
      </c>
      <c r="J156" s="31">
        <v>0.1</v>
      </c>
      <c r="K156" s="31">
        <v>0.15</v>
      </c>
      <c r="L156" s="31">
        <v>0.2</v>
      </c>
    </row>
    <row r="157" spans="1:12" x14ac:dyDescent="0.25">
      <c r="A157" t="s">
        <v>147</v>
      </c>
      <c r="B157" s="30" t="s">
        <v>111</v>
      </c>
      <c r="C157" s="30">
        <v>20</v>
      </c>
      <c r="D157" s="30">
        <v>20</v>
      </c>
      <c r="E157" s="30">
        <f t="shared" ref="E157:E163" si="7">C157*D157</f>
        <v>400</v>
      </c>
      <c r="F157" s="37">
        <f t="shared" ref="F157:F163" si="8">$E157*J$156</f>
        <v>40</v>
      </c>
      <c r="G157" s="39">
        <f t="shared" ref="G157:G163" si="9">$E157*K$156</f>
        <v>60</v>
      </c>
      <c r="H157" s="38">
        <f t="shared" ref="H157:H163" si="10">$E157*L$156</f>
        <v>80</v>
      </c>
      <c r="J157" s="32"/>
    </row>
    <row r="158" spans="1:12" x14ac:dyDescent="0.25">
      <c r="A158" t="s">
        <v>148</v>
      </c>
      <c r="B158" s="30" t="s">
        <v>112</v>
      </c>
      <c r="C158" s="30">
        <v>12</v>
      </c>
      <c r="D158" s="30">
        <v>18</v>
      </c>
      <c r="E158" s="30">
        <f t="shared" si="7"/>
        <v>216</v>
      </c>
      <c r="F158" s="37">
        <f t="shared" si="8"/>
        <v>21.6</v>
      </c>
      <c r="G158" s="39">
        <f t="shared" si="9"/>
        <v>32.4</v>
      </c>
      <c r="H158" s="38">
        <f t="shared" si="10"/>
        <v>43.2</v>
      </c>
      <c r="J158" s="32"/>
    </row>
    <row r="159" spans="1:12" x14ac:dyDescent="0.25">
      <c r="A159" t="s">
        <v>149</v>
      </c>
      <c r="B159" s="30" t="s">
        <v>113</v>
      </c>
      <c r="C159" s="30">
        <v>18</v>
      </c>
      <c r="D159" s="30">
        <v>8</v>
      </c>
      <c r="E159" s="30">
        <f t="shared" si="7"/>
        <v>144</v>
      </c>
      <c r="F159" s="37">
        <f t="shared" si="8"/>
        <v>14.4</v>
      </c>
      <c r="G159" s="39">
        <f t="shared" si="9"/>
        <v>21.599999999999998</v>
      </c>
      <c r="H159" s="38">
        <f t="shared" si="10"/>
        <v>28.8</v>
      </c>
      <c r="J159" s="33"/>
    </row>
    <row r="160" spans="1:12" x14ac:dyDescent="0.25">
      <c r="A160" t="s">
        <v>150</v>
      </c>
      <c r="B160" s="30" t="s">
        <v>114</v>
      </c>
      <c r="C160" s="30">
        <v>8</v>
      </c>
      <c r="D160" s="30">
        <v>10</v>
      </c>
      <c r="E160" s="30">
        <f t="shared" si="7"/>
        <v>80</v>
      </c>
      <c r="F160" s="37">
        <f t="shared" si="8"/>
        <v>8</v>
      </c>
      <c r="G160" s="39">
        <f t="shared" si="9"/>
        <v>12</v>
      </c>
      <c r="H160" s="38">
        <f t="shared" si="10"/>
        <v>16</v>
      </c>
      <c r="J160" s="32"/>
    </row>
    <row r="161" spans="1:10" x14ac:dyDescent="0.25">
      <c r="B161" s="30" t="s">
        <v>115</v>
      </c>
      <c r="C161" s="30">
        <v>10</v>
      </c>
      <c r="D161" s="30">
        <v>20</v>
      </c>
      <c r="E161" s="30">
        <f t="shared" si="7"/>
        <v>200</v>
      </c>
      <c r="F161" s="37">
        <f t="shared" si="8"/>
        <v>20</v>
      </c>
      <c r="G161" s="39">
        <f t="shared" si="9"/>
        <v>30</v>
      </c>
      <c r="H161" s="38">
        <f t="shared" si="10"/>
        <v>40</v>
      </c>
      <c r="J161" s="32"/>
    </row>
    <row r="162" spans="1:10" x14ac:dyDescent="0.25">
      <c r="B162" s="30" t="s">
        <v>116</v>
      </c>
      <c r="C162" s="30">
        <v>20</v>
      </c>
      <c r="D162" s="30">
        <v>10</v>
      </c>
      <c r="E162" s="30">
        <f t="shared" si="7"/>
        <v>200</v>
      </c>
      <c r="F162" s="37">
        <f t="shared" si="8"/>
        <v>20</v>
      </c>
      <c r="G162" s="39">
        <f t="shared" si="9"/>
        <v>30</v>
      </c>
      <c r="H162" s="38">
        <f t="shared" si="10"/>
        <v>40</v>
      </c>
      <c r="J162" s="33"/>
    </row>
    <row r="163" spans="1:10" x14ac:dyDescent="0.25">
      <c r="B163" s="30" t="s">
        <v>117</v>
      </c>
      <c r="C163" s="30">
        <v>21</v>
      </c>
      <c r="D163" s="30">
        <v>81</v>
      </c>
      <c r="E163" s="30">
        <f t="shared" si="7"/>
        <v>1701</v>
      </c>
      <c r="F163" s="37">
        <f t="shared" si="8"/>
        <v>170.10000000000002</v>
      </c>
      <c r="G163" s="39">
        <f t="shared" si="9"/>
        <v>255.14999999999998</v>
      </c>
      <c r="H163" s="38">
        <f t="shared" si="10"/>
        <v>340.20000000000005</v>
      </c>
    </row>
    <row r="166" spans="1:10" x14ac:dyDescent="0.25">
      <c r="A166" s="34" t="s">
        <v>151</v>
      </c>
      <c r="B166" s="35" t="s">
        <v>121</v>
      </c>
      <c r="C166" s="35" t="s">
        <v>122</v>
      </c>
      <c r="D166" s="35" t="s">
        <v>123</v>
      </c>
    </row>
    <row r="167" spans="1:10" x14ac:dyDescent="0.25">
      <c r="A167" t="s">
        <v>152</v>
      </c>
      <c r="B167" s="35">
        <v>15</v>
      </c>
      <c r="C167" s="35">
        <v>15</v>
      </c>
      <c r="D167" s="36">
        <v>225</v>
      </c>
    </row>
    <row r="168" spans="1:10" x14ac:dyDescent="0.25">
      <c r="B168" s="35">
        <v>20</v>
      </c>
      <c r="C168" s="35">
        <v>20</v>
      </c>
      <c r="D168" s="36">
        <f t="shared" ref="D168:D174" si="11">B168*C168</f>
        <v>400</v>
      </c>
    </row>
    <row r="169" spans="1:10" x14ac:dyDescent="0.25">
      <c r="B169" s="35">
        <v>12</v>
      </c>
      <c r="C169" s="35">
        <v>18</v>
      </c>
      <c r="D169" s="36">
        <f t="shared" si="11"/>
        <v>216</v>
      </c>
    </row>
    <row r="170" spans="1:10" x14ac:dyDescent="0.25">
      <c r="B170" s="35">
        <v>18</v>
      </c>
      <c r="C170" s="35">
        <v>8</v>
      </c>
      <c r="D170" s="36">
        <f t="shared" si="11"/>
        <v>144</v>
      </c>
    </row>
    <row r="171" spans="1:10" x14ac:dyDescent="0.25">
      <c r="B171" s="35">
        <v>8</v>
      </c>
      <c r="C171" s="35">
        <v>10</v>
      </c>
      <c r="D171" s="36">
        <f t="shared" si="11"/>
        <v>80</v>
      </c>
    </row>
    <row r="172" spans="1:10" x14ac:dyDescent="0.25">
      <c r="B172" s="35">
        <v>10</v>
      </c>
      <c r="C172" s="35">
        <v>20</v>
      </c>
      <c r="D172" s="36">
        <f t="shared" si="11"/>
        <v>200</v>
      </c>
    </row>
    <row r="173" spans="1:10" x14ac:dyDescent="0.25">
      <c r="B173" s="35">
        <v>20</v>
      </c>
      <c r="C173" s="35">
        <v>10</v>
      </c>
      <c r="D173" s="36">
        <f t="shared" si="11"/>
        <v>200</v>
      </c>
    </row>
    <row r="174" spans="1:10" x14ac:dyDescent="0.25">
      <c r="B174" s="35">
        <v>14</v>
      </c>
      <c r="C174" s="35">
        <v>14</v>
      </c>
      <c r="D174" s="36">
        <f t="shared" si="11"/>
        <v>196</v>
      </c>
    </row>
    <row r="177" spans="1:7" s="6" customFormat="1" x14ac:dyDescent="0.25"/>
    <row r="179" spans="1:7" ht="18.75" x14ac:dyDescent="0.3">
      <c r="A179" s="7" t="s">
        <v>153</v>
      </c>
      <c r="B179" t="s">
        <v>154</v>
      </c>
    </row>
    <row r="182" spans="1:7" x14ac:dyDescent="0.25">
      <c r="A182" t="s">
        <v>155</v>
      </c>
      <c r="B182" t="s">
        <v>20</v>
      </c>
      <c r="C182" s="40">
        <v>-25000</v>
      </c>
    </row>
    <row r="183" spans="1:7" x14ac:dyDescent="0.25">
      <c r="A183" t="s">
        <v>156</v>
      </c>
    </row>
    <row r="185" spans="1:7" x14ac:dyDescent="0.25">
      <c r="A185" t="s">
        <v>157</v>
      </c>
      <c r="B185" s="41"/>
      <c r="C185" s="42" t="s">
        <v>158</v>
      </c>
      <c r="E185" t="s">
        <v>159</v>
      </c>
      <c r="G185" t="s">
        <v>160</v>
      </c>
    </row>
    <row r="186" spans="1:7" x14ac:dyDescent="0.25">
      <c r="A186" s="42">
        <v>44820</v>
      </c>
      <c r="C186" s="43">
        <v>0.23333333333333331</v>
      </c>
      <c r="E186" s="44">
        <v>0.1278</v>
      </c>
      <c r="G186" s="45">
        <v>7977706107</v>
      </c>
    </row>
    <row r="190" spans="1:7" x14ac:dyDescent="0.25">
      <c r="A190" t="s">
        <v>162</v>
      </c>
      <c r="B190" t="s">
        <v>161</v>
      </c>
      <c r="C190" s="46">
        <v>1651616</v>
      </c>
      <c r="E190" s="47">
        <v>12.3</v>
      </c>
      <c r="G190" s="48"/>
    </row>
    <row r="191" spans="1:7" x14ac:dyDescent="0.25">
      <c r="A191" t="s">
        <v>163</v>
      </c>
      <c r="C191" s="46">
        <v>16451</v>
      </c>
      <c r="E191" s="47">
        <v>1.1000000000000001</v>
      </c>
    </row>
    <row r="192" spans="1:7" x14ac:dyDescent="0.25">
      <c r="C192" s="46">
        <v>141174</v>
      </c>
      <c r="E192" s="47">
        <v>14</v>
      </c>
    </row>
    <row r="193" spans="1:5" x14ac:dyDescent="0.25">
      <c r="A193" t="s">
        <v>164</v>
      </c>
      <c r="C193" s="46">
        <v>174167</v>
      </c>
      <c r="E193" s="47">
        <v>14</v>
      </c>
    </row>
    <row r="194" spans="1:5" x14ac:dyDescent="0.25">
      <c r="A194" t="s">
        <v>165</v>
      </c>
      <c r="C194" s="46">
        <v>17414</v>
      </c>
      <c r="E194" s="47">
        <v>816</v>
      </c>
    </row>
    <row r="195" spans="1:5" x14ac:dyDescent="0.25">
      <c r="C195" s="46">
        <v>947141</v>
      </c>
      <c r="E195" s="47">
        <v>161</v>
      </c>
    </row>
    <row r="196" spans="1:5" x14ac:dyDescent="0.25">
      <c r="A196" t="s">
        <v>166</v>
      </c>
      <c r="C196" s="46"/>
    </row>
    <row r="197" spans="1:5" x14ac:dyDescent="0.25">
      <c r="A197" t="s">
        <v>167</v>
      </c>
      <c r="C197" s="46"/>
    </row>
    <row r="198" spans="1:5" x14ac:dyDescent="0.25">
      <c r="C198" s="49">
        <v>14</v>
      </c>
    </row>
    <row r="199" spans="1:5" x14ac:dyDescent="0.25">
      <c r="A199" t="s">
        <v>168</v>
      </c>
      <c r="C199" s="49">
        <v>14</v>
      </c>
    </row>
    <row r="200" spans="1:5" x14ac:dyDescent="0.25">
      <c r="A200" t="s">
        <v>169</v>
      </c>
      <c r="C200" s="49">
        <v>555</v>
      </c>
    </row>
    <row r="201" spans="1:5" x14ac:dyDescent="0.25">
      <c r="C201" s="49">
        <v>14561</v>
      </c>
    </row>
    <row r="202" spans="1:5" x14ac:dyDescent="0.25">
      <c r="C202" s="49">
        <v>11</v>
      </c>
    </row>
    <row r="203" spans="1:5" x14ac:dyDescent="0.25">
      <c r="C203" s="49">
        <v>214</v>
      </c>
    </row>
    <row r="204" spans="1:5" x14ac:dyDescent="0.25">
      <c r="C204" s="49"/>
    </row>
    <row r="205" spans="1:5" x14ac:dyDescent="0.25">
      <c r="C205" s="49"/>
    </row>
    <row r="206" spans="1:5" s="6" customFormat="1" x14ac:dyDescent="0.25"/>
    <row r="208" spans="1:5" ht="18.75" x14ac:dyDescent="0.3">
      <c r="A208" s="7" t="s">
        <v>170</v>
      </c>
      <c r="B208" t="s">
        <v>172</v>
      </c>
    </row>
    <row r="209" spans="2:8" x14ac:dyDescent="0.25">
      <c r="B209" t="s">
        <v>173</v>
      </c>
    </row>
    <row r="211" spans="2:8" x14ac:dyDescent="0.25">
      <c r="B211">
        <v>0</v>
      </c>
      <c r="C211">
        <v>0</v>
      </c>
      <c r="D211">
        <f>B211*C211</f>
        <v>0</v>
      </c>
      <c r="F211" t="s">
        <v>174</v>
      </c>
      <c r="H211" t="s">
        <v>175</v>
      </c>
    </row>
    <row r="212" spans="2:8" x14ac:dyDescent="0.25">
      <c r="B212">
        <v>0</v>
      </c>
      <c r="C212">
        <v>1</v>
      </c>
      <c r="D212">
        <f t="shared" ref="D212:D214" si="12">B212*C212</f>
        <v>0</v>
      </c>
      <c r="H212" t="b">
        <f>AND(TRUE,FALSE)</f>
        <v>0</v>
      </c>
    </row>
    <row r="213" spans="2:8" x14ac:dyDescent="0.25">
      <c r="B213">
        <v>1</v>
      </c>
      <c r="C213">
        <v>0</v>
      </c>
      <c r="D213">
        <f t="shared" si="12"/>
        <v>0</v>
      </c>
      <c r="H213" t="b">
        <f>AND(TRUE,TRUE)</f>
        <v>1</v>
      </c>
    </row>
    <row r="214" spans="2:8" x14ac:dyDescent="0.25">
      <c r="B214">
        <v>1</v>
      </c>
      <c r="C214">
        <v>1</v>
      </c>
      <c r="D214">
        <f t="shared" si="12"/>
        <v>1</v>
      </c>
      <c r="H214" t="b">
        <f>AND(10&gt;20,20&lt;10)</f>
        <v>0</v>
      </c>
    </row>
    <row r="217" spans="2:8" x14ac:dyDescent="0.25">
      <c r="B217">
        <v>0</v>
      </c>
      <c r="C217">
        <v>0</v>
      </c>
      <c r="D217">
        <f>B217+C217</f>
        <v>0</v>
      </c>
      <c r="F217" t="s">
        <v>171</v>
      </c>
    </row>
    <row r="218" spans="2:8" x14ac:dyDescent="0.25">
      <c r="B218">
        <v>0</v>
      </c>
      <c r="C218">
        <v>1</v>
      </c>
      <c r="D218">
        <f t="shared" ref="D218:D220" si="13">B218+C218</f>
        <v>1</v>
      </c>
    </row>
    <row r="219" spans="2:8" x14ac:dyDescent="0.25">
      <c r="B219">
        <v>1</v>
      </c>
      <c r="C219">
        <v>0</v>
      </c>
      <c r="D219">
        <f t="shared" si="13"/>
        <v>1</v>
      </c>
    </row>
    <row r="220" spans="2:8" x14ac:dyDescent="0.25">
      <c r="B220">
        <v>1</v>
      </c>
      <c r="C220">
        <v>1</v>
      </c>
      <c r="D220">
        <f t="shared" si="13"/>
        <v>2</v>
      </c>
    </row>
    <row r="222" spans="2:8" x14ac:dyDescent="0.25">
      <c r="B222">
        <v>0</v>
      </c>
      <c r="C222">
        <v>0</v>
      </c>
      <c r="D222" t="b">
        <f>NOT(B222)</f>
        <v>1</v>
      </c>
      <c r="F222" t="s">
        <v>176</v>
      </c>
    </row>
    <row r="223" spans="2:8" x14ac:dyDescent="0.25">
      <c r="B223">
        <v>0</v>
      </c>
      <c r="C223">
        <v>1</v>
      </c>
      <c r="D223" t="b">
        <f t="shared" ref="D223:D225" si="14">NOT(B223)</f>
        <v>1</v>
      </c>
    </row>
    <row r="224" spans="2:8" x14ac:dyDescent="0.25">
      <c r="B224">
        <v>1</v>
      </c>
      <c r="C224">
        <v>0</v>
      </c>
      <c r="D224" t="b">
        <f t="shared" si="14"/>
        <v>0</v>
      </c>
    </row>
    <row r="225" spans="1:5" x14ac:dyDescent="0.25">
      <c r="B225">
        <v>1</v>
      </c>
      <c r="C225">
        <v>1</v>
      </c>
      <c r="D225" t="b">
        <f t="shared" si="14"/>
        <v>0</v>
      </c>
    </row>
    <row r="227" spans="1:5" x14ac:dyDescent="0.25">
      <c r="A227" t="s">
        <v>177</v>
      </c>
    </row>
    <row r="228" spans="1:5" x14ac:dyDescent="0.25">
      <c r="A228" t="s">
        <v>180</v>
      </c>
      <c r="B228" t="b">
        <f>ISERROR(10&lt;30)</f>
        <v>0</v>
      </c>
    </row>
    <row r="230" spans="1:5" x14ac:dyDescent="0.25">
      <c r="A230" t="s">
        <v>179</v>
      </c>
      <c r="B230" t="str">
        <f>IFERROR(10/0,"Please check")</f>
        <v>Please check</v>
      </c>
    </row>
    <row r="231" spans="1:5" x14ac:dyDescent="0.25">
      <c r="B231" t="b">
        <f>IFERROR(10&lt;0,0)</f>
        <v>0</v>
      </c>
    </row>
    <row r="233" spans="1:5" x14ac:dyDescent="0.25">
      <c r="A233" t="s">
        <v>178</v>
      </c>
      <c r="B233" t="b">
        <f>ISBLANK(D237)</f>
        <v>1</v>
      </c>
    </row>
    <row r="234" spans="1:5" x14ac:dyDescent="0.25">
      <c r="B234" t="b">
        <f>ISBLANK(A233)</f>
        <v>0</v>
      </c>
    </row>
    <row r="235" spans="1:5" x14ac:dyDescent="0.25">
      <c r="E235">
        <v>48</v>
      </c>
    </row>
    <row r="236" spans="1:5" x14ac:dyDescent="0.25">
      <c r="A236" t="s">
        <v>181</v>
      </c>
      <c r="B236" t="b">
        <f>ISODD(E235)</f>
        <v>0</v>
      </c>
    </row>
    <row r="238" spans="1:5" x14ac:dyDescent="0.25">
      <c r="A238" t="s">
        <v>182</v>
      </c>
      <c r="B238" t="b">
        <f>ISEVEN(E235)</f>
        <v>1</v>
      </c>
    </row>
    <row r="240" spans="1:5" x14ac:dyDescent="0.25">
      <c r="A240" t="s">
        <v>183</v>
      </c>
      <c r="B240" t="b">
        <f>ISTEXT(E235)</f>
        <v>0</v>
      </c>
    </row>
    <row r="241" spans="1:3" x14ac:dyDescent="0.25">
      <c r="B241" t="b">
        <f>ISTEXT(A233)</f>
        <v>1</v>
      </c>
    </row>
    <row r="243" spans="1:3" x14ac:dyDescent="0.25">
      <c r="A243" t="s">
        <v>184</v>
      </c>
      <c r="B243" t="b">
        <f>ISNA(A244)</f>
        <v>1</v>
      </c>
    </row>
    <row r="244" spans="1:3" x14ac:dyDescent="0.25">
      <c r="A244" t="e">
        <v>#N/A</v>
      </c>
    </row>
    <row r="246" spans="1:3" s="6" customFormat="1" x14ac:dyDescent="0.25"/>
    <row r="248" spans="1:3" ht="18.75" x14ac:dyDescent="0.3">
      <c r="A248" s="7" t="s">
        <v>185</v>
      </c>
      <c r="B248" t="s">
        <v>186</v>
      </c>
    </row>
    <row r="250" spans="1:3" x14ac:dyDescent="0.25">
      <c r="A250" t="s">
        <v>187</v>
      </c>
      <c r="C250">
        <f>INT(23.14)</f>
        <v>23</v>
      </c>
    </row>
    <row r="251" spans="1:3" x14ac:dyDescent="0.25">
      <c r="C251">
        <f>INT(45.98)</f>
        <v>45</v>
      </c>
    </row>
    <row r="253" spans="1:3" x14ac:dyDescent="0.25">
      <c r="A253" t="s">
        <v>188</v>
      </c>
      <c r="C253">
        <f>MOD(10,2)</f>
        <v>0</v>
      </c>
    </row>
    <row r="254" spans="1:3" x14ac:dyDescent="0.25">
      <c r="C254">
        <f>MOD(10,-4)</f>
        <v>-2</v>
      </c>
    </row>
    <row r="255" spans="1:3" x14ac:dyDescent="0.25">
      <c r="C255">
        <f>MOD(10,9)</f>
        <v>1</v>
      </c>
    </row>
    <row r="256" spans="1:3" x14ac:dyDescent="0.25">
      <c r="C256">
        <f>MOD(10,8)</f>
        <v>2</v>
      </c>
    </row>
    <row r="257" spans="1:6" x14ac:dyDescent="0.25">
      <c r="C257">
        <f>MOD("10","5")</f>
        <v>0</v>
      </c>
    </row>
    <row r="259" spans="1:6" x14ac:dyDescent="0.25">
      <c r="A259" t="s">
        <v>189</v>
      </c>
      <c r="C259">
        <f ca="1">RAND()</f>
        <v>0.16886258124987596</v>
      </c>
      <c r="D259">
        <f ca="1">RAND()</f>
        <v>0.41785374800115982</v>
      </c>
    </row>
    <row r="260" spans="1:6" x14ac:dyDescent="0.25">
      <c r="A260" t="s">
        <v>190</v>
      </c>
      <c r="C260">
        <f t="shared" ref="C260:D263" ca="1" si="15">RAND()</f>
        <v>0.92822018524136263</v>
      </c>
      <c r="D260">
        <f ca="1">RAND()</f>
        <v>0.41720544348928001</v>
      </c>
      <c r="F260" t="s">
        <v>195</v>
      </c>
    </row>
    <row r="261" spans="1:6" x14ac:dyDescent="0.25">
      <c r="C261">
        <f t="shared" ca="1" si="15"/>
        <v>0.66620406991517389</v>
      </c>
      <c r="D261">
        <f ca="1">RAND()</f>
        <v>0.3661464698210487</v>
      </c>
    </row>
    <row r="262" spans="1:6" x14ac:dyDescent="0.25">
      <c r="A262" t="s">
        <v>191</v>
      </c>
      <c r="C262">
        <f t="shared" ca="1" si="15"/>
        <v>0.80870792246648548</v>
      </c>
      <c r="D262">
        <f t="shared" ca="1" si="15"/>
        <v>9.8313876599161576E-2</v>
      </c>
    </row>
    <row r="263" spans="1:6" x14ac:dyDescent="0.25">
      <c r="C263">
        <f t="shared" ca="1" si="15"/>
        <v>0.8481141313927949</v>
      </c>
      <c r="D263">
        <f ca="1">RAND()</f>
        <v>0.2591052674437988</v>
      </c>
    </row>
    <row r="264" spans="1:6" x14ac:dyDescent="0.25">
      <c r="A264" t="s">
        <v>194</v>
      </c>
    </row>
    <row r="265" spans="1:6" x14ac:dyDescent="0.25">
      <c r="A265" t="s">
        <v>192</v>
      </c>
    </row>
    <row r="267" spans="1:6" x14ac:dyDescent="0.25">
      <c r="A267" t="s">
        <v>193</v>
      </c>
      <c r="C267">
        <f ca="1">RANDBETWEEN(10,140)</f>
        <v>29</v>
      </c>
      <c r="D267">
        <f ca="1">RANDBETWEEN(10,140)</f>
        <v>16</v>
      </c>
    </row>
    <row r="268" spans="1:6" x14ac:dyDescent="0.25">
      <c r="C268">
        <f t="shared" ref="C268:C274" ca="1" si="16">RANDBETWEEN(10,140)</f>
        <v>64</v>
      </c>
      <c r="D268">
        <f t="shared" ref="C268:D274" ca="1" si="17">RANDBETWEEN(10,36)</f>
        <v>20</v>
      </c>
    </row>
    <row r="269" spans="1:6" x14ac:dyDescent="0.25">
      <c r="C269">
        <f t="shared" ca="1" si="16"/>
        <v>47</v>
      </c>
      <c r="D269">
        <f t="shared" ca="1" si="17"/>
        <v>14</v>
      </c>
    </row>
    <row r="270" spans="1:6" x14ac:dyDescent="0.25">
      <c r="C270">
        <f t="shared" ca="1" si="16"/>
        <v>90</v>
      </c>
      <c r="D270">
        <f t="shared" ca="1" si="17"/>
        <v>28</v>
      </c>
    </row>
    <row r="271" spans="1:6" x14ac:dyDescent="0.25">
      <c r="C271">
        <f t="shared" ca="1" si="16"/>
        <v>94</v>
      </c>
      <c r="D271">
        <f t="shared" ca="1" si="17"/>
        <v>35</v>
      </c>
    </row>
    <row r="272" spans="1:6" x14ac:dyDescent="0.25">
      <c r="C272">
        <f t="shared" ca="1" si="16"/>
        <v>45</v>
      </c>
      <c r="D272">
        <f t="shared" ca="1" si="17"/>
        <v>28</v>
      </c>
    </row>
    <row r="273" spans="1:4" x14ac:dyDescent="0.25">
      <c r="C273">
        <f t="shared" ca="1" si="16"/>
        <v>27</v>
      </c>
      <c r="D273">
        <f t="shared" ca="1" si="17"/>
        <v>34</v>
      </c>
    </row>
    <row r="274" spans="1:4" x14ac:dyDescent="0.25">
      <c r="C274">
        <f t="shared" ca="1" si="16"/>
        <v>138</v>
      </c>
      <c r="D274">
        <f ca="1">RANDBETWEEN(10,36)</f>
        <v>13</v>
      </c>
    </row>
    <row r="276" spans="1:4" x14ac:dyDescent="0.25">
      <c r="A276" t="s">
        <v>196</v>
      </c>
      <c r="C276">
        <f>ROUND(24.54,0)</f>
        <v>25</v>
      </c>
    </row>
    <row r="279" spans="1:4" s="6" customFormat="1" x14ac:dyDescent="0.25"/>
    <row r="280" spans="1:4" ht="31.5" x14ac:dyDescent="0.5">
      <c r="A280" s="50" t="s">
        <v>199</v>
      </c>
    </row>
    <row r="281" spans="1:4" ht="18.75" x14ac:dyDescent="0.3">
      <c r="A281" s="7" t="s">
        <v>197</v>
      </c>
      <c r="B281" t="s">
        <v>198</v>
      </c>
    </row>
    <row r="283" spans="1:4" x14ac:dyDescent="0.25">
      <c r="A283" t="s">
        <v>201</v>
      </c>
      <c r="B283">
        <v>10</v>
      </c>
    </row>
    <row r="284" spans="1:4" x14ac:dyDescent="0.25">
      <c r="B284">
        <v>20</v>
      </c>
      <c r="D284">
        <f>SUM(B283:B289)</f>
        <v>280</v>
      </c>
    </row>
    <row r="285" spans="1:4" x14ac:dyDescent="0.25">
      <c r="B285">
        <v>30</v>
      </c>
      <c r="D285">
        <f>SUM(B283:B291)</f>
        <v>370</v>
      </c>
    </row>
    <row r="286" spans="1:4" x14ac:dyDescent="0.25">
      <c r="B286">
        <v>40</v>
      </c>
    </row>
    <row r="287" spans="1:4" x14ac:dyDescent="0.25">
      <c r="B287">
        <v>50</v>
      </c>
    </row>
    <row r="288" spans="1:4" x14ac:dyDescent="0.25">
      <c r="B288">
        <v>60</v>
      </c>
    </row>
    <row r="289" spans="1:7" x14ac:dyDescent="0.25">
      <c r="B289">
        <v>70</v>
      </c>
    </row>
    <row r="290" spans="1:7" x14ac:dyDescent="0.25">
      <c r="B290" t="s">
        <v>200</v>
      </c>
    </row>
    <row r="291" spans="1:7" x14ac:dyDescent="0.25">
      <c r="B291">
        <v>90</v>
      </c>
    </row>
    <row r="293" spans="1:7" x14ac:dyDescent="0.25">
      <c r="A293" t="s">
        <v>202</v>
      </c>
      <c r="B293" t="s">
        <v>203</v>
      </c>
      <c r="C293" t="s">
        <v>204</v>
      </c>
      <c r="D293" t="s">
        <v>210</v>
      </c>
    </row>
    <row r="294" spans="1:7" x14ac:dyDescent="0.25">
      <c r="A294" t="s">
        <v>223</v>
      </c>
      <c r="C294" t="s">
        <v>205</v>
      </c>
      <c r="D294">
        <v>20</v>
      </c>
    </row>
    <row r="295" spans="1:7" x14ac:dyDescent="0.25">
      <c r="C295" t="s">
        <v>206</v>
      </c>
      <c r="D295">
        <v>30</v>
      </c>
      <c r="G295">
        <f>SUM(D295:D298)</f>
        <v>210</v>
      </c>
    </row>
    <row r="296" spans="1:7" x14ac:dyDescent="0.25">
      <c r="C296" t="s">
        <v>207</v>
      </c>
      <c r="D296">
        <v>40</v>
      </c>
    </row>
    <row r="297" spans="1:7" x14ac:dyDescent="0.25">
      <c r="A297" t="s">
        <v>211</v>
      </c>
      <c r="C297" t="s">
        <v>208</v>
      </c>
      <c r="D297">
        <v>50</v>
      </c>
    </row>
    <row r="298" spans="1:7" x14ac:dyDescent="0.25">
      <c r="A298" t="s">
        <v>212</v>
      </c>
      <c r="C298" t="s">
        <v>209</v>
      </c>
      <c r="D298">
        <v>90</v>
      </c>
    </row>
    <row r="300" spans="1:7" x14ac:dyDescent="0.25">
      <c r="A300" t="s">
        <v>213</v>
      </c>
      <c r="C300">
        <f>SUMIF(D294:D298,"&gt;20")</f>
        <v>210</v>
      </c>
      <c r="E300">
        <f>SUMIF(C294:C298,"*a*",D294:D298)</f>
        <v>180</v>
      </c>
    </row>
    <row r="301" spans="1:7" x14ac:dyDescent="0.25">
      <c r="A301" t="s">
        <v>214</v>
      </c>
    </row>
    <row r="302" spans="1:7" x14ac:dyDescent="0.25">
      <c r="D302">
        <f>SUMIF(C294:C298,"*R*",D294:D298)</f>
        <v>210</v>
      </c>
    </row>
    <row r="303" spans="1:7" x14ac:dyDescent="0.25">
      <c r="A303" t="s">
        <v>215</v>
      </c>
    </row>
    <row r="304" spans="1:7" x14ac:dyDescent="0.25">
      <c r="A304" t="s">
        <v>216</v>
      </c>
    </row>
    <row r="305" spans="1:5" x14ac:dyDescent="0.25">
      <c r="A305" t="s">
        <v>217</v>
      </c>
      <c r="C305">
        <f>SUMIFS(D294:D298,D294:D298,"&gt;20",D294:D298,"&lt;90")</f>
        <v>120</v>
      </c>
    </row>
    <row r="307" spans="1:5" x14ac:dyDescent="0.25">
      <c r="A307" t="s">
        <v>218</v>
      </c>
    </row>
    <row r="310" spans="1:5" x14ac:dyDescent="0.25">
      <c r="A310" t="s">
        <v>219</v>
      </c>
      <c r="C310">
        <v>10</v>
      </c>
      <c r="D310">
        <v>20</v>
      </c>
      <c r="E310">
        <f>C310*D310</f>
        <v>200</v>
      </c>
    </row>
    <row r="311" spans="1:5" x14ac:dyDescent="0.25">
      <c r="A311" t="s">
        <v>220</v>
      </c>
      <c r="C311">
        <v>20</v>
      </c>
      <c r="D311">
        <v>40</v>
      </c>
      <c r="E311">
        <f t="shared" ref="E311:E314" si="18">C311*D311</f>
        <v>800</v>
      </c>
    </row>
    <row r="312" spans="1:5" x14ac:dyDescent="0.25">
      <c r="C312">
        <v>30</v>
      </c>
      <c r="D312">
        <v>60</v>
      </c>
      <c r="E312">
        <f t="shared" si="18"/>
        <v>1800</v>
      </c>
    </row>
    <row r="313" spans="1:5" x14ac:dyDescent="0.25">
      <c r="C313">
        <v>40</v>
      </c>
      <c r="D313">
        <v>80</v>
      </c>
      <c r="E313">
        <f t="shared" si="18"/>
        <v>3200</v>
      </c>
    </row>
    <row r="314" spans="1:5" x14ac:dyDescent="0.25">
      <c r="C314">
        <v>50</v>
      </c>
      <c r="D314">
        <v>100</v>
      </c>
      <c r="E314">
        <f t="shared" si="18"/>
        <v>5000</v>
      </c>
    </row>
    <row r="315" spans="1:5" x14ac:dyDescent="0.25">
      <c r="E315">
        <f>SUM(E310:E314)</f>
        <v>11000</v>
      </c>
    </row>
    <row r="316" spans="1:5" x14ac:dyDescent="0.25">
      <c r="A316" t="s">
        <v>222</v>
      </c>
    </row>
    <row r="317" spans="1:5" x14ac:dyDescent="0.25">
      <c r="A317" t="s">
        <v>221</v>
      </c>
      <c r="C317">
        <f>SUMPRODUCT(C310:C314,D310:D314)</f>
        <v>11000</v>
      </c>
    </row>
    <row r="318" spans="1:5" x14ac:dyDescent="0.25">
      <c r="C318">
        <f>SUMPRODUCT(C310:E310,C311:E311)</f>
        <v>161000</v>
      </c>
    </row>
    <row r="320" spans="1:5" s="6" customFormat="1" x14ac:dyDescent="0.25"/>
    <row r="322" spans="4:4" s="6" customFormat="1" x14ac:dyDescent="0.25"/>
    <row r="324" spans="4:4" s="6" customFormat="1" x14ac:dyDescent="0.25"/>
    <row r="325" spans="4:4" x14ac:dyDescent="0.25">
      <c r="D325" t="s">
        <v>224</v>
      </c>
    </row>
  </sheetData>
  <phoneticPr fontId="1" type="noConversion"/>
  <conditionalFormatting sqref="E102:E109">
    <cfRule type="dataBar" priority="1">
      <dataBar>
        <cfvo type="min"/>
        <cfvo type="max"/>
        <color rgb="FF638EC6"/>
      </dataBar>
      <extLst>
        <ext xmlns:x14="http://schemas.microsoft.com/office/spreadsheetml/2009/9/main" uri="{B025F937-C7B1-47D3-B67F-A62EFF666E3E}">
          <x14:id>{1F4B8CC2-095B-48B3-82DD-C7DAE26CB237}</x14:id>
        </ext>
      </extLst>
    </cfRule>
  </conditionalFormatting>
  <hyperlinks>
    <hyperlink ref="A93" r:id="rId1" xr:uid="{FE02AA96-348C-49A7-B470-C4B81AE7E7A8}"/>
    <hyperlink ref="A94" r:id="rId2" xr:uid="{90C800BD-F4DA-4C71-8C12-0202E51D9D2D}"/>
    <hyperlink ref="A95" r:id="rId3" xr:uid="{06D1F3A3-7D0D-4F63-B7BC-77A6B1AC5A86}"/>
    <hyperlink ref="A96" r:id="rId4" xr:uid="{E0168C54-D2A0-426C-84FE-F1DCAC48FBD9}"/>
    <hyperlink ref="A97" r:id="rId5" xr:uid="{4104EFC9-D5DD-483F-8AB8-CA925FD017C8}"/>
  </hyperlinks>
  <pageMargins left="0.7" right="0.7" top="0.75" bottom="0.75" header="0.3" footer="0.3"/>
  <pageSetup orientation="portrait" r:id="rId6"/>
  <drawing r:id="rId7"/>
  <legacyDrawing r:id="rId8"/>
  <tableParts count="2">
    <tablePart r:id="rId9"/>
    <tablePart r:id="rId10"/>
  </tableParts>
  <extLst>
    <ext xmlns:x14="http://schemas.microsoft.com/office/spreadsheetml/2009/9/main" uri="{78C0D931-6437-407d-A8EE-F0AAD7539E65}">
      <x14:conditionalFormattings>
        <x14:conditionalFormatting xmlns:xm="http://schemas.microsoft.com/office/excel/2006/main">
          <x14:cfRule type="dataBar" id="{1F4B8CC2-095B-48B3-82DD-C7DAE26CB237}">
            <x14:dataBar minLength="0" maxLength="100" gradient="0">
              <x14:cfvo type="autoMin"/>
              <x14:cfvo type="autoMax"/>
              <x14:negativeFillColor rgb="FFFF0000"/>
              <x14:axisColor rgb="FF000000"/>
            </x14:dataBar>
          </x14:cfRule>
          <xm:sqref>E102:E109</xm:sqref>
        </x14:conditionalFormatting>
      </x14:conditionalFormattings>
    </ext>
    <ext xmlns:x15="http://schemas.microsoft.com/office/spreadsheetml/2010/11/main" uri="{3A4CF648-6AED-40f4-86FF-DC5316D8AED3}">
      <x14:slicerList xmlns:x14="http://schemas.microsoft.com/office/spreadsheetml/2009/9/main">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Excel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2022-05-18T18:13:24Z</dcterms:created>
  <dcterms:modified xsi:type="dcterms:W3CDTF">2022-05-19T22:45:30Z</dcterms:modified>
</cp:coreProperties>
</file>