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Coding\Python\Excel Project\"/>
    </mc:Choice>
  </mc:AlternateContent>
  <xr:revisionPtr revIDLastSave="0" documentId="13_ncr:1_{1643369B-A2F9-4508-AD7D-5EBC6E2048E7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2" i="1"/>
  <c r="AA2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3" i="1"/>
  <c r="AA4" i="1"/>
  <c r="AA5" i="1"/>
  <c r="AA6" i="1"/>
  <c r="AA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2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11" i="1"/>
  <c r="H12" i="1"/>
  <c r="H13" i="1"/>
  <c r="H14" i="1"/>
  <c r="H15" i="1"/>
  <c r="H16" i="1"/>
  <c r="H17" i="1"/>
  <c r="H3" i="1"/>
  <c r="H4" i="1"/>
  <c r="H5" i="1"/>
  <c r="H6" i="1"/>
  <c r="H7" i="1"/>
  <c r="H8" i="1"/>
  <c r="H9" i="1"/>
  <c r="H10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2" i="1"/>
  <c r="F53" i="1"/>
  <c r="F54" i="1"/>
  <c r="F55" i="1"/>
  <c r="F56" i="1"/>
  <c r="F57" i="1"/>
  <c r="F58" i="1"/>
  <c r="F59" i="1"/>
  <c r="F60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2" i="1"/>
  <c r="D2" i="1"/>
  <c r="E9" i="1"/>
  <c r="E10" i="1"/>
  <c r="E11" i="1"/>
  <c r="E3" i="1"/>
  <c r="E4" i="1"/>
  <c r="E5" i="1"/>
  <c r="E6" i="1"/>
  <c r="E7" i="1"/>
  <c r="E8" i="1"/>
  <c r="B7" i="1"/>
  <c r="B8" i="1"/>
  <c r="B2" i="1"/>
  <c r="B4" i="1"/>
  <c r="B5" i="1"/>
  <c r="E53" i="1"/>
  <c r="E54" i="1"/>
  <c r="E55" i="1"/>
  <c r="E56" i="1"/>
  <c r="E57" i="1"/>
  <c r="E58" i="1"/>
  <c r="E59" i="1"/>
  <c r="E60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C2" i="1"/>
  <c r="C53" i="1"/>
  <c r="C54" i="1"/>
  <c r="C55" i="1"/>
  <c r="C56" i="1"/>
  <c r="C57" i="1"/>
  <c r="C58" i="1"/>
  <c r="C59" i="1"/>
  <c r="C60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C4" i="1"/>
  <c r="C5" i="1"/>
  <c r="C6" i="1"/>
  <c r="C7" i="1"/>
  <c r="C8" i="1"/>
  <c r="C9" i="1"/>
  <c r="B9" i="1"/>
  <c r="B10" i="1"/>
  <c r="B11" i="1"/>
  <c r="B12" i="1"/>
  <c r="B13" i="1"/>
  <c r="B3" i="1"/>
  <c r="B6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26" i="1"/>
</calcChain>
</file>

<file path=xl/sharedStrings.xml><?xml version="1.0" encoding="utf-8"?>
<sst xmlns="http://schemas.openxmlformats.org/spreadsheetml/2006/main" count="169" uniqueCount="109">
  <si>
    <t>Name</t>
  </si>
  <si>
    <t>HRISHIKESH</t>
  </si>
  <si>
    <t>Atul</t>
  </si>
  <si>
    <t>Shivangi</t>
  </si>
  <si>
    <t>DHARITREE</t>
  </si>
  <si>
    <t xml:space="preserve">Parmanand </t>
  </si>
  <si>
    <t>Babita</t>
  </si>
  <si>
    <t xml:space="preserve">POONAM </t>
  </si>
  <si>
    <t>Pankaj</t>
  </si>
  <si>
    <t>DIWAKAR</t>
  </si>
  <si>
    <t>Balu</t>
  </si>
  <si>
    <t>Yogesh</t>
  </si>
  <si>
    <t xml:space="preserve">Shalini </t>
  </si>
  <si>
    <t>VIJAY</t>
  </si>
  <si>
    <t>Girendra</t>
  </si>
  <si>
    <t>Devendra</t>
  </si>
  <si>
    <t xml:space="preserve">Mumtaz </t>
  </si>
  <si>
    <t>Sachin</t>
  </si>
  <si>
    <t xml:space="preserve">MOBASHSHERA </t>
  </si>
  <si>
    <t>Afshan</t>
  </si>
  <si>
    <t>SHEVITO</t>
  </si>
  <si>
    <t>ANKITA</t>
  </si>
  <si>
    <t>Jayesh</t>
  </si>
  <si>
    <t>Ritesh</t>
  </si>
  <si>
    <t>Shubhkamna</t>
  </si>
  <si>
    <t xml:space="preserve">RIMPI </t>
  </si>
  <si>
    <t xml:space="preserve">krishnanand </t>
  </si>
  <si>
    <t>Ravi</t>
  </si>
  <si>
    <t>Anil</t>
  </si>
  <si>
    <t>Palvinder</t>
  </si>
  <si>
    <t xml:space="preserve">Biswajit </t>
  </si>
  <si>
    <t>ANUPAMA</t>
  </si>
  <si>
    <t xml:space="preserve">MOULSHREE </t>
  </si>
  <si>
    <t xml:space="preserve">Khriekemhieu </t>
  </si>
  <si>
    <t xml:space="preserve">Amandeep </t>
  </si>
  <si>
    <t>Jinshad</t>
  </si>
  <si>
    <t>Inderpal</t>
  </si>
  <si>
    <t>Sonesh</t>
  </si>
  <si>
    <t xml:space="preserve">SATISH </t>
  </si>
  <si>
    <t xml:space="preserve">Pratibha </t>
  </si>
  <si>
    <t>Shubham</t>
  </si>
  <si>
    <t>Amit</t>
  </si>
  <si>
    <t>Gourav</t>
  </si>
  <si>
    <t>PUNEET</t>
  </si>
  <si>
    <t>Arjun</t>
  </si>
  <si>
    <t xml:space="preserve">Lakhan </t>
  </si>
  <si>
    <t>Swati</t>
  </si>
  <si>
    <t>Attendence 1</t>
  </si>
  <si>
    <t>Attendence 2</t>
  </si>
  <si>
    <t>Attendence 3</t>
  </si>
  <si>
    <t>Attendence 4</t>
  </si>
  <si>
    <t>Attendence 5</t>
  </si>
  <si>
    <t>Attendence 6</t>
  </si>
  <si>
    <t>Attendence 7</t>
  </si>
  <si>
    <t>Attendence 8</t>
  </si>
  <si>
    <t>Attendence 9</t>
  </si>
  <si>
    <t>Attendence 10</t>
  </si>
  <si>
    <t>Attendence 11</t>
  </si>
  <si>
    <t>Attendence 12</t>
  </si>
  <si>
    <t>Attendence 13</t>
  </si>
  <si>
    <t>Attendence 14</t>
  </si>
  <si>
    <t>Attendence 15</t>
  </si>
  <si>
    <t>Attendence 16</t>
  </si>
  <si>
    <t>Attendence 17</t>
  </si>
  <si>
    <t>Attendence 18</t>
  </si>
  <si>
    <t>Attendence 19</t>
  </si>
  <si>
    <t>Attendence 20</t>
  </si>
  <si>
    <t>Attendence 21</t>
  </si>
  <si>
    <t>Attendence 22</t>
  </si>
  <si>
    <t>Attendence 23</t>
  </si>
  <si>
    <t>Attendence 24</t>
  </si>
  <si>
    <t xml:space="preserve">Sunil </t>
  </si>
  <si>
    <t xml:space="preserve">Chandra </t>
  </si>
  <si>
    <t xml:space="preserve">Basant </t>
  </si>
  <si>
    <t xml:space="preserve">Arvind </t>
  </si>
  <si>
    <t xml:space="preserve">Sharad </t>
  </si>
  <si>
    <t xml:space="preserve">Dharmu </t>
  </si>
  <si>
    <t xml:space="preserve">Vipin </t>
  </si>
  <si>
    <t xml:space="preserve">Rakesh </t>
  </si>
  <si>
    <t>Vinod</t>
  </si>
  <si>
    <t>ABRAR</t>
  </si>
  <si>
    <t>Time spent 1</t>
  </si>
  <si>
    <t>Time spent 2</t>
  </si>
  <si>
    <t>Time spent 3</t>
  </si>
  <si>
    <t>Time spent 4</t>
  </si>
  <si>
    <t>Time spent 5</t>
  </si>
  <si>
    <t>Time spent 6</t>
  </si>
  <si>
    <t>Time spent 7</t>
  </si>
  <si>
    <t>Time spent 8</t>
  </si>
  <si>
    <t>Time spent 9</t>
  </si>
  <si>
    <t>Time spent 10</t>
  </si>
  <si>
    <t>Time spent 11</t>
  </si>
  <si>
    <t>Time spent 12</t>
  </si>
  <si>
    <t>Time spent 13</t>
  </si>
  <si>
    <t>Time spent 14</t>
  </si>
  <si>
    <t>Time spent 15</t>
  </si>
  <si>
    <t>Time spent 16</t>
  </si>
  <si>
    <t>Time spent 17</t>
  </si>
  <si>
    <t>Time spent 18</t>
  </si>
  <si>
    <t>Time spent 19</t>
  </si>
  <si>
    <t>Time spent 20</t>
  </si>
  <si>
    <t>Time spent 21</t>
  </si>
  <si>
    <t>Time spent 22</t>
  </si>
  <si>
    <t>Time spent 23</t>
  </si>
  <si>
    <t>Time spent 24</t>
  </si>
  <si>
    <t>Himani DEM</t>
  </si>
  <si>
    <t>HIMANI sethi</t>
  </si>
  <si>
    <t>Himani Medhi</t>
  </si>
  <si>
    <t>Avg 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</si>
</sst>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/>
    <xf numFmtId="0" fontId="3" fillId="2" borderId="0" xfId="1" applyFont="1" applyFill="1"/>
    <xf numFmtId="0" fontId="2" fillId="2" borderId="0" xfId="1" applyFont="1" applyFill="1"/>
    <xf numFmtId="0" fontId="3" fillId="0" borderId="0" xfId="1" applyFont="1"/>
    <xf numFmtId="0" fontId="5" fillId="0" borderId="0" xfId="0" applyFont="1"/>
  </cellXfs>
  <cellStyles count="2">
    <cellStyle name="Normal" xfId="0" builtinId="0"/>
    <cellStyle name="Normal 2" xfId="1" xr:uid="{6718D26D-CA1C-459F-A281-CBE9B51EDC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participantsattandancelist6thfip06122022to0201\6th%20FIP%20DAY%201.xlsx" TargetMode="External"/><Relationship Id="rId1" Type="http://schemas.openxmlformats.org/officeDocument/2006/relationships/externalLinkPath" Target="file:///C:\Users\Admin\Desktop\New%20folder%20(4)\Course%202-20230623T074706Z-001\Course%202\Attendance\participantsattandancelist6thfip06122022to0201\6th%20FIP%20DAY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participantsattandancelist6thfip06122022to0201\6th%20FIP%20DAY%2010.xlsx" TargetMode="External"/><Relationship Id="rId1" Type="http://schemas.openxmlformats.org/officeDocument/2006/relationships/externalLinkPath" Target="file:///C:\Users\Admin\Desktop\New%20folder%20(4)\Course%202-20230623T074706Z-001\Course%202\Attendance\participantsattandancelist6thfip06122022to0201\6th%20FIP%20DAY%2010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participantsattandancelist6thfip06122022to0201\6th%20FIP%20DAY%2011.xlsx" TargetMode="External"/><Relationship Id="rId1" Type="http://schemas.openxmlformats.org/officeDocument/2006/relationships/externalLinkPath" Target="file:///C:\Users\Admin\Desktop\New%20folder%20(4)\Course%202-20230623T074706Z-001\Course%202\Attendance\participantsattandancelist6thfip06122022to0201\6th%20FIP%20DAY%2011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participantsattandancelist6thfip06122022to0201\6th%20FIP%20DAY%2012.xlsx" TargetMode="External"/><Relationship Id="rId1" Type="http://schemas.openxmlformats.org/officeDocument/2006/relationships/externalLinkPath" Target="file:///C:\Users\Admin\Desktop\New%20folder%20(4)\Course%202-20230623T074706Z-001\Course%202\Attendance\participantsattandancelist6thfip06122022to0201\6th%20FIP%20DAY%2012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participantsattandancelist6thfip06122022to0201\6th%20FIP%20DAY%2013.xlsx" TargetMode="External"/><Relationship Id="rId1" Type="http://schemas.openxmlformats.org/officeDocument/2006/relationships/externalLinkPath" Target="file:///C:\Users\Admin\Desktop\New%20folder%20(4)\Course%202-20230623T074706Z-001\Course%202\Attendance\participantsattandancelist6thfip06122022to0201\6th%20FIP%20DAY%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reparticipantsattandancelist6thfip06122022to02\6TH%20%20FIP%20DAY%2014.xlsx" TargetMode="External"/><Relationship Id="rId1" Type="http://schemas.openxmlformats.org/officeDocument/2006/relationships/externalLinkPath" Target="file:///C:\Users\Admin\Desktop\New%20folder%20(4)\Course%202-20230623T074706Z-001\Course%202\Attendance\reparticipantsattandancelist6thfip06122022to02\6TH%20%20FIP%20DAY%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reparticipantsattandancelist6thfip06122022to02\6TH%20%20FIP%20DAY%2015.xlsx" TargetMode="External"/><Relationship Id="rId1" Type="http://schemas.openxmlformats.org/officeDocument/2006/relationships/externalLinkPath" Target="file:///C:\Users\Admin\Desktop\New%20folder%20(4)\Course%202-20230623T074706Z-001\Course%202\Attendance\reparticipantsattandancelist6thfip06122022to02\6TH%20%20FIP%20DAY%2015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reparticipantsattandancelist6thfip06122022to02%20(1)\6th%20FIP%2016%20Day.xlsx" TargetMode="External"/><Relationship Id="rId1" Type="http://schemas.openxmlformats.org/officeDocument/2006/relationships/externalLinkPath" Target="file:///C:\Users\Admin\Desktop\New%20folder%20(4)\Course%202-20230623T074706Z-001\Course%202\Attendance\reparticipantsattandancelist6thfip06122022to02%20(1)\6th%20FIP%2016%20Day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reparticipantsattandancelist6thfip06122022to02%20(1)\6th%20FIP%2017%20Day.xlsx" TargetMode="External"/><Relationship Id="rId1" Type="http://schemas.openxmlformats.org/officeDocument/2006/relationships/externalLinkPath" Target="file:///C:\Users\Admin\Desktop\New%20folder%20(4)\Course%202-20230623T074706Z-001\Course%202\Attendance\reparticipantsattandancelist6thfip06122022to02%20(1)\6th%20FIP%2017%20Day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reparticipantsattandancelist6thfip06122022to02%20(2)\6th%20FIP%20Day%2018%20.xlsx" TargetMode="External"/><Relationship Id="rId1" Type="http://schemas.openxmlformats.org/officeDocument/2006/relationships/externalLinkPath" Target="file:///C:\Users\Admin\Desktop\New%20folder%20(4)\Course%202-20230623T074706Z-001\Course%202\Attendance\reparticipantsattandancelist6thfip06122022to02%20(2)\6th%20FIP%20Day%2018%20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reparticipantsattandancelist6thfip06122022to02%20(2)\6th%20FIP%20Day%2019%20.xlsx" TargetMode="External"/><Relationship Id="rId1" Type="http://schemas.openxmlformats.org/officeDocument/2006/relationships/externalLinkPath" Target="file:///C:\Users\Admin\Desktop\New%20folder%20(4)\Course%202-20230623T074706Z-001\Course%202\Attendance\reparticipantsattandancelist6thfip06122022to02%20(2)\6th%20FIP%20Day%2019%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participantsattandancelist6thfip06122022to0201\6th%20FIP%20DAY%202.xlsx" TargetMode="External"/><Relationship Id="rId1" Type="http://schemas.openxmlformats.org/officeDocument/2006/relationships/externalLinkPath" Target="file:///C:\Users\Admin\Desktop\New%20folder%20(4)\Course%202-20230623T074706Z-001\Course%202\Attendance\participantsattandancelist6thfip06122022to0201\6th%20FIP%20DAY%202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reparticipantsattandancelist6thfip06122022to02%20(3)\6th%20FIP%20Day%2020.xlsx" TargetMode="External"/><Relationship Id="rId1" Type="http://schemas.openxmlformats.org/officeDocument/2006/relationships/externalLinkPath" Target="file:///C:\Users\Admin\Desktop\New%20folder%20(4)\Course%202-20230623T074706Z-001\Course%202\Attendance\reparticipantsattandancelist6thfip06122022to02%20(3)\6th%20FIP%20Day%2020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reparticipantsattandancelist6thfip06122022to02%20(3)\6th%20FIP%20Day%2021.xlsx" TargetMode="External"/><Relationship Id="rId1" Type="http://schemas.openxmlformats.org/officeDocument/2006/relationships/externalLinkPath" Target="file:///C:\Users\Admin\Desktop\New%20folder%20(4)\Course%202-20230623T074706Z-001\Course%202\Attendance\reparticipantsattandancelist6thfip06122022to02%20(3)\6th%20FIP%20Day%2021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reparticipantsattandancelist6thfip06122022to02%20(3)\6th%20FIP%20Day%2022.xlsx" TargetMode="External"/><Relationship Id="rId1" Type="http://schemas.openxmlformats.org/officeDocument/2006/relationships/externalLinkPath" Target="file:///C:\Users\Admin\Desktop\New%20folder%20(4)\Course%202-20230623T074706Z-001\Course%202\Attendance\reparticipantsattandancelist6thfip06122022to02%20(3)\6th%20FIP%20Day%2022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reparticipantsattandancelist6thfip06122022to02%20(3)\6th%20FIP%20Day%2023.xlsx" TargetMode="External"/><Relationship Id="rId1" Type="http://schemas.openxmlformats.org/officeDocument/2006/relationships/externalLinkPath" Target="file:///C:\Users\Admin\Desktop\New%20folder%20(4)\Course%202-20230623T074706Z-001\Course%202\Attendance\reparticipantsattandancelist6thfip06122022to02%20(3)\6th%20FIP%20Day%2023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reparticipantsattandancelist6thfip06122022to02%20(3)\6th%20FIP%20Day%2024.xlsx" TargetMode="External"/><Relationship Id="rId1" Type="http://schemas.openxmlformats.org/officeDocument/2006/relationships/externalLinkPath" Target="file:///C:\Users\Admin\Desktop\New%20folder%20(4)\Course%202-20230623T074706Z-001\Course%202\Attendance\reparticipantsattandancelist6thfip06122022to02%20(3)\6th%20FIP%20Day%202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cords\Course%202\Attendance\6th%20FIP%20DAY%20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participantsattandancelist6thfip06122022to0201\6th%20FIP%20DAY%203.xlsx" TargetMode="External"/><Relationship Id="rId1" Type="http://schemas.openxmlformats.org/officeDocument/2006/relationships/externalLinkPath" Target="file:///C:\Users\Admin\Desktop\New%20folder%20(4)\Course%202-20230623T074706Z-001\Course%202\Attendance\participantsattandancelist6thfip06122022to0201\6th%20FIP%20DAY%20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participantsattandancelist6thfip06122022to0201\6th%20FIP%20DAY%204.xlsx" TargetMode="External"/><Relationship Id="rId1" Type="http://schemas.openxmlformats.org/officeDocument/2006/relationships/externalLinkPath" Target="file:///C:\Users\Admin\Desktop\New%20folder%20(4)\Course%202-20230623T074706Z-001\Course%202\Attendance\participantsattandancelist6thfip06122022to0201\6th%20FIP%20DAY%20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participantsattandancelist6thfip06122022to0201\6th%20FIP%20DAY%205.xlsx" TargetMode="External"/><Relationship Id="rId1" Type="http://schemas.openxmlformats.org/officeDocument/2006/relationships/externalLinkPath" Target="file:///C:\Users\Admin\Desktop\New%20folder%20(4)\Course%202-20230623T074706Z-001\Course%202\Attendance\participantsattandancelist6thfip06122022to0201\6th%20FIP%20DAY%205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participantsattandancelist6thfip06122022to0201\6th%20FIP%20DAY%206.xlsx" TargetMode="External"/><Relationship Id="rId1" Type="http://schemas.openxmlformats.org/officeDocument/2006/relationships/externalLinkPath" Target="file:///C:\Users\Admin\Desktop\New%20folder%20(4)\Course%202-20230623T074706Z-001\Course%202\Attendance\participantsattandancelist6thfip06122022to0201\6th%20FIP%20DAY%206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participantsattandancelist6thfip06122022to0201\6th%20FIP%20DAY%207.xlsx" TargetMode="External"/><Relationship Id="rId1" Type="http://schemas.openxmlformats.org/officeDocument/2006/relationships/externalLinkPath" Target="file:///C:\Users\Admin\Desktop\New%20folder%20(4)\Course%202-20230623T074706Z-001\Course%202\Attendance\participantsattandancelist6thfip06122022to0201\6th%20FIP%20DAY%207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participantsattandancelist6thfip06122022to0201\6th%20FIP%20DAY%208.xlsx" TargetMode="External"/><Relationship Id="rId1" Type="http://schemas.openxmlformats.org/officeDocument/2006/relationships/externalLinkPath" Target="file:///C:\Users\Admin\Desktop\New%20folder%20(4)\Course%202-20230623T074706Z-001\Course%202\Attendance\participantsattandancelist6thfip06122022to0201\6th%20FIP%20DAY%208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New%20folder%20(4)\Course%202-20230623T074706Z-001\Course%202\Attendance\participantsattandancelist6thfip06122022to0201\6th%20FIP%20DAY%209.xlsx" TargetMode="External"/><Relationship Id="rId1" Type="http://schemas.openxmlformats.org/officeDocument/2006/relationships/externalLinkPath" Target="file:///C:\Users\Admin\Desktop\New%20folder%20(4)\Course%202-20230623T074706Z-001\Course%202\Attendance\participantsattandancelist6thfip06122022to0201\6th%20FIP%20DAY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6284759618 (1)"/>
    </sheetNames>
    <sheetDataSet>
      <sheetData sheetId="0">
        <row r="5">
          <cell r="A5" t="str">
            <v>Dr. Inderpal Singh (Inderpal Singh)</v>
          </cell>
          <cell r="C5">
            <v>340</v>
          </cell>
        </row>
        <row r="6">
          <cell r="A6" t="str">
            <v>Afshan khan</v>
          </cell>
          <cell r="C6">
            <v>207</v>
          </cell>
        </row>
        <row r="7">
          <cell r="A7" t="str">
            <v>Amandeep Kaur</v>
          </cell>
          <cell r="C7">
            <v>276</v>
          </cell>
        </row>
        <row r="8">
          <cell r="A8" t="str">
            <v>Jinshad Uppukoden</v>
          </cell>
          <cell r="C8">
            <v>211</v>
          </cell>
        </row>
        <row r="9">
          <cell r="A9" t="str">
            <v>Dr. Vipin K Kaushik</v>
          </cell>
          <cell r="C9">
            <v>206</v>
          </cell>
        </row>
        <row r="10">
          <cell r="A10" t="str">
            <v>HRDC ADMIN</v>
          </cell>
          <cell r="C10">
            <v>424</v>
          </cell>
        </row>
        <row r="11">
          <cell r="A11" t="str">
            <v>POONAM DHANDE</v>
          </cell>
          <cell r="C11">
            <v>430</v>
          </cell>
        </row>
        <row r="12">
          <cell r="A12" t="str">
            <v>Dr. Sharad Prakash Pandey (G1-Dr. Sharad Prakash Pandey AssistantProf.# Shri G.S. Institute of Tech. and Science#Indore)</v>
          </cell>
          <cell r="C12">
            <v>79</v>
          </cell>
        </row>
        <row r="13">
          <cell r="A13" t="str">
            <v>realme RMX3471</v>
          </cell>
          <cell r="C13">
            <v>45</v>
          </cell>
        </row>
        <row r="14">
          <cell r="A14" t="str">
            <v>SHEVITO THEYO</v>
          </cell>
          <cell r="C14">
            <v>354</v>
          </cell>
        </row>
        <row r="15">
          <cell r="A15" t="str">
            <v>Smt.pratibha mandloi</v>
          </cell>
          <cell r="C15">
            <v>421</v>
          </cell>
        </row>
        <row r="16">
          <cell r="A16" t="str">
            <v>Dr.Parmanand Patidar</v>
          </cell>
          <cell r="C16">
            <v>360</v>
          </cell>
        </row>
        <row r="17">
          <cell r="A17" t="str">
            <v>Dr. Jayesh Vaishnav (jayesh vaishnav)</v>
          </cell>
          <cell r="C17">
            <v>45</v>
          </cell>
        </row>
        <row r="18">
          <cell r="A18" t="str">
            <v>Dr. Balu Tikhe</v>
          </cell>
          <cell r="C18">
            <v>370</v>
          </cell>
        </row>
        <row r="19">
          <cell r="A19" t="str">
            <v>Dharitree Dutta</v>
          </cell>
          <cell r="C19">
            <v>342</v>
          </cell>
        </row>
        <row r="20">
          <cell r="A20" t="str">
            <v>Vinod Kol</v>
          </cell>
          <cell r="C20">
            <v>365</v>
          </cell>
        </row>
        <row r="21">
          <cell r="A21" t="str">
            <v>Arjun Randhawe (Samsung SM-A325F)</v>
          </cell>
          <cell r="C21">
            <v>31</v>
          </cell>
        </row>
        <row r="22">
          <cell r="A22" t="str">
            <v>Ms Swati(Ramjas College#DU)</v>
          </cell>
          <cell r="C22">
            <v>7</v>
          </cell>
        </row>
        <row r="23">
          <cell r="A23" t="str">
            <v>Gourav Jain</v>
          </cell>
          <cell r="C23">
            <v>463</v>
          </cell>
        </row>
        <row r="24">
          <cell r="A24" t="str">
            <v>Amit Barsana (OnePlus 8T)</v>
          </cell>
          <cell r="C24">
            <v>50</v>
          </cell>
        </row>
        <row r="25">
          <cell r="A25" t="str">
            <v>Dr. Abrar Ahmed (Galaxy M11)</v>
          </cell>
          <cell r="C25">
            <v>356</v>
          </cell>
        </row>
        <row r="26">
          <cell r="A26" t="str">
            <v>Dr. Puneet K. Samaiya</v>
          </cell>
          <cell r="C26">
            <v>337</v>
          </cell>
        </row>
        <row r="27">
          <cell r="A27" t="str">
            <v>Director# HRDC# DAVV# Indore</v>
          </cell>
          <cell r="C27">
            <v>385</v>
          </cell>
        </row>
        <row r="28">
          <cell r="A28" t="str">
            <v>Shubhkamna raktale</v>
          </cell>
          <cell r="C28">
            <v>345</v>
          </cell>
        </row>
        <row r="29">
          <cell r="A29" t="str">
            <v>BABITA RATHORE</v>
          </cell>
          <cell r="C29">
            <v>323</v>
          </cell>
        </row>
        <row r="30">
          <cell r="A30" t="str">
            <v>Dr. Girendra Sharma (Dr. girendra sharma)</v>
          </cell>
          <cell r="C30">
            <v>309</v>
          </cell>
        </row>
        <row r="31">
          <cell r="A31" t="str">
            <v>Afshan Khan (A K)</v>
          </cell>
          <cell r="C31">
            <v>154</v>
          </cell>
        </row>
        <row r="32">
          <cell r="A32" t="str">
            <v>Ravi Jatola</v>
          </cell>
          <cell r="C32">
            <v>305</v>
          </cell>
        </row>
        <row r="33">
          <cell r="A33" t="str">
            <v>moulshree kanude (OnePlus Nord2 5G)</v>
          </cell>
          <cell r="C33">
            <v>138</v>
          </cell>
        </row>
        <row r="34">
          <cell r="A34" t="str">
            <v>Dr MOBASHSHERA SADAF</v>
          </cell>
          <cell r="C34">
            <v>73</v>
          </cell>
        </row>
        <row r="35">
          <cell r="A35" t="str">
            <v>Swati</v>
          </cell>
          <cell r="C35">
            <v>354</v>
          </cell>
        </row>
        <row r="36">
          <cell r="A36" t="str">
            <v>Mumtaz Azad</v>
          </cell>
          <cell r="C36">
            <v>260</v>
          </cell>
        </row>
        <row r="37">
          <cell r="A37" t="str">
            <v>Dr. Ritesh Singare</v>
          </cell>
          <cell r="C37">
            <v>139</v>
          </cell>
        </row>
        <row r="38">
          <cell r="A38" t="str">
            <v>Lakhan Raghuvanshi</v>
          </cell>
          <cell r="C38">
            <v>415</v>
          </cell>
        </row>
        <row r="39">
          <cell r="A39" t="str">
            <v>Amandeep Kaur (Dell)</v>
          </cell>
          <cell r="C39">
            <v>68</v>
          </cell>
        </row>
        <row r="40">
          <cell r="A40" t="str">
            <v>Khriekemhieu K Mary</v>
          </cell>
          <cell r="C40">
            <v>330</v>
          </cell>
        </row>
        <row r="41">
          <cell r="A41" t="str">
            <v>Dr Arvind Kumar Deshmukh</v>
          </cell>
          <cell r="C41">
            <v>342</v>
          </cell>
        </row>
        <row r="42">
          <cell r="A42" t="str">
            <v>Dr Satish Piplode</v>
          </cell>
          <cell r="C42">
            <v>341</v>
          </cell>
        </row>
        <row r="43">
          <cell r="A43" t="str">
            <v>Himani Medhi</v>
          </cell>
          <cell r="C43">
            <v>316</v>
          </cell>
        </row>
        <row r="44">
          <cell r="A44" t="str">
            <v>Dr. Pankaj Kalita</v>
          </cell>
          <cell r="C44">
            <v>333</v>
          </cell>
        </row>
        <row r="45">
          <cell r="A45" t="str">
            <v>Basant Kumar Ningwal</v>
          </cell>
          <cell r="C45">
            <v>333</v>
          </cell>
        </row>
        <row r="46">
          <cell r="A46" t="str">
            <v>dr.Diwakar Mahobiya (1eN2uSpgIB3weDNPq_901SAAAAABFBbmRyb2lkU2hhcmVfMzIy)</v>
          </cell>
          <cell r="C46">
            <v>319</v>
          </cell>
        </row>
        <row r="47">
          <cell r="A47" t="str">
            <v>HIMANI SETHI</v>
          </cell>
          <cell r="C47">
            <v>344</v>
          </cell>
        </row>
        <row r="48">
          <cell r="A48" t="str">
            <v>Himani Dem</v>
          </cell>
          <cell r="C48">
            <v>326</v>
          </cell>
        </row>
        <row r="49">
          <cell r="A49" t="str">
            <v>Hrishikesh Talukdar</v>
          </cell>
          <cell r="C49">
            <v>341</v>
          </cell>
        </row>
        <row r="50">
          <cell r="A50" t="str">
            <v>Dr.Krishnanand Dannana (Krishnanand Dannna)</v>
          </cell>
          <cell r="C50">
            <v>266</v>
          </cell>
        </row>
        <row r="51">
          <cell r="A51" t="str">
            <v>Dr. Atul Jaybhaye</v>
          </cell>
          <cell r="C51">
            <v>158</v>
          </cell>
        </row>
        <row r="52">
          <cell r="A52" t="str">
            <v>Vijay Pawar</v>
          </cell>
          <cell r="C52">
            <v>345</v>
          </cell>
        </row>
        <row r="53">
          <cell r="A53" t="str">
            <v>Dr Dharmu Prasad Kushwaha (Dr DP Kushwaha)</v>
          </cell>
          <cell r="C53">
            <v>110</v>
          </cell>
        </row>
        <row r="54">
          <cell r="A54" t="str">
            <v>Arjun Randhawe</v>
          </cell>
          <cell r="C54">
            <v>306</v>
          </cell>
        </row>
        <row r="55">
          <cell r="A55" t="str">
            <v>'@nup@m@ (Samsung SM-A226B)</v>
          </cell>
          <cell r="C55">
            <v>292</v>
          </cell>
        </row>
        <row r="56">
          <cell r="A56" t="str">
            <v>Dr. Vipin K Kaushik (Samsung SM-A125F)</v>
          </cell>
          <cell r="C56">
            <v>125</v>
          </cell>
        </row>
        <row r="57">
          <cell r="A57" t="str">
            <v>Shivangi dahiya (Shivangi dahiya)</v>
          </cell>
          <cell r="C57">
            <v>287</v>
          </cell>
        </row>
        <row r="58">
          <cell r="A58" t="str">
            <v>Anil Mulewa</v>
          </cell>
          <cell r="C58">
            <v>376</v>
          </cell>
        </row>
        <row r="59">
          <cell r="A59" t="str">
            <v>Dr. Jayesh Vaishnav</v>
          </cell>
          <cell r="C59">
            <v>374</v>
          </cell>
        </row>
        <row r="60">
          <cell r="A60" t="str">
            <v>Amit Barsana</v>
          </cell>
          <cell r="C60">
            <v>308</v>
          </cell>
        </row>
        <row r="61">
          <cell r="A61" t="str">
            <v>Dr. Sharad Prakash Pandey</v>
          </cell>
          <cell r="C61">
            <v>275</v>
          </cell>
        </row>
        <row r="62">
          <cell r="A62" t="str">
            <v>Biswajit Sahu</v>
          </cell>
          <cell r="C62">
            <v>292</v>
          </cell>
        </row>
        <row r="63">
          <cell r="A63" t="str">
            <v>Dr. Inderpal Singh</v>
          </cell>
          <cell r="C63">
            <v>1</v>
          </cell>
        </row>
        <row r="64">
          <cell r="A64" t="str">
            <v>dr satish batra</v>
          </cell>
          <cell r="C64">
            <v>225</v>
          </cell>
        </row>
        <row r="65">
          <cell r="A65" t="str">
            <v>Dr. Dharitree Dutta</v>
          </cell>
          <cell r="C65">
            <v>2</v>
          </cell>
        </row>
        <row r="66">
          <cell r="A66" t="str">
            <v>Mobashshera Sadaf</v>
          </cell>
          <cell r="C66">
            <v>65</v>
          </cell>
        </row>
        <row r="67">
          <cell r="A67" t="str">
            <v>Shalini Tiwari</v>
          </cell>
          <cell r="C67">
            <v>215</v>
          </cell>
        </row>
        <row r="68">
          <cell r="A68">
            <v>155566</v>
          </cell>
          <cell r="C68">
            <v>1</v>
          </cell>
        </row>
        <row r="69">
          <cell r="A69" t="str">
            <v>Dr Dharmu Prasad Kushwaha</v>
          </cell>
          <cell r="C69">
            <v>164</v>
          </cell>
        </row>
        <row r="70">
          <cell r="A70" t="str">
            <v>Afshan Khan</v>
          </cell>
          <cell r="C70">
            <v>22</v>
          </cell>
        </row>
        <row r="71">
          <cell r="A71" t="str">
            <v>Dr.Ritesh Singare</v>
          </cell>
          <cell r="C71">
            <v>193</v>
          </cell>
        </row>
        <row r="72">
          <cell r="A72" t="str">
            <v>Dr.Yogesh Shelke</v>
          </cell>
          <cell r="C72">
            <v>348</v>
          </cell>
        </row>
        <row r="73">
          <cell r="A73" t="str">
            <v>Moulshree Kanude</v>
          </cell>
          <cell r="C73">
            <v>213</v>
          </cell>
        </row>
        <row r="74">
          <cell r="A74" t="str">
            <v>Palvinder  Kaur (Palvinder  kaur)</v>
          </cell>
          <cell r="C74">
            <v>192</v>
          </cell>
        </row>
        <row r="75">
          <cell r="A75" t="str">
            <v>Dr Mobashshera Sadaf</v>
          </cell>
          <cell r="C75">
            <v>174</v>
          </cell>
        </row>
        <row r="76">
          <cell r="A76" t="str">
            <v>DR SHARAD PRAKSH PANDEY</v>
          </cell>
          <cell r="C76">
            <v>14</v>
          </cell>
        </row>
        <row r="77">
          <cell r="A77" t="str">
            <v>Redmi Note 8</v>
          </cell>
          <cell r="C77">
            <v>96</v>
          </cell>
        </row>
        <row r="78">
          <cell r="A78" t="str">
            <v>Anupama Raul</v>
          </cell>
          <cell r="C78">
            <v>122</v>
          </cell>
        </row>
        <row r="79">
          <cell r="A79" t="str">
            <v>Shubhkamna</v>
          </cell>
          <cell r="C79">
            <v>24</v>
          </cell>
        </row>
        <row r="80">
          <cell r="A80" t="str">
            <v>Dr. Girendra Sharma</v>
          </cell>
          <cell r="C80">
            <v>17</v>
          </cell>
        </row>
        <row r="81">
          <cell r="A81" t="str">
            <v>Dr. Himani Medhi</v>
          </cell>
          <cell r="C81">
            <v>17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7395326372"/>
    </sheetNames>
    <sheetDataSet>
      <sheetData sheetId="0">
        <row r="5">
          <cell r="A5" t="str">
            <v>Himani Dem</v>
          </cell>
          <cell r="C5">
            <v>343</v>
          </cell>
        </row>
        <row r="6">
          <cell r="A6" t="str">
            <v>Moulshree Kanude</v>
          </cell>
          <cell r="C6">
            <v>355</v>
          </cell>
        </row>
        <row r="7">
          <cell r="A7" t="str">
            <v>Palvinder kaur</v>
          </cell>
          <cell r="C7">
            <v>365</v>
          </cell>
        </row>
        <row r="8">
          <cell r="A8" t="str">
            <v>Afshan khan</v>
          </cell>
          <cell r="C8">
            <v>412</v>
          </cell>
        </row>
        <row r="9">
          <cell r="A9" t="str">
            <v>HRDC ADMIN</v>
          </cell>
          <cell r="C9">
            <v>425</v>
          </cell>
        </row>
        <row r="10">
          <cell r="A10" t="str">
            <v>PRATIBHA MANDLOI</v>
          </cell>
          <cell r="C10">
            <v>269</v>
          </cell>
        </row>
        <row r="11">
          <cell r="A11" t="str">
            <v>Dr. Dharitree Dutta</v>
          </cell>
          <cell r="C11">
            <v>421</v>
          </cell>
        </row>
        <row r="12">
          <cell r="A12" t="str">
            <v>Dr. Parmanad Patidar</v>
          </cell>
          <cell r="C12">
            <v>111</v>
          </cell>
        </row>
        <row r="13">
          <cell r="A13" t="str">
            <v>Arjun Randhawe</v>
          </cell>
          <cell r="C13">
            <v>361</v>
          </cell>
        </row>
        <row r="14">
          <cell r="A14" t="str">
            <v>SHEVITO THEYO</v>
          </cell>
          <cell r="C14">
            <v>328</v>
          </cell>
        </row>
        <row r="15">
          <cell r="A15" t="str">
            <v>Amandeep Kaur</v>
          </cell>
          <cell r="C15">
            <v>421</v>
          </cell>
        </row>
        <row r="16">
          <cell r="A16" t="str">
            <v>Lakhan Raghuvanshi</v>
          </cell>
          <cell r="C16">
            <v>421</v>
          </cell>
        </row>
        <row r="17">
          <cell r="A17" t="str">
            <v>Dr.Ritesh Singare</v>
          </cell>
          <cell r="C17">
            <v>96</v>
          </cell>
        </row>
        <row r="18">
          <cell r="A18" t="str">
            <v>Dr. Pankaj Kalita</v>
          </cell>
          <cell r="C18">
            <v>344</v>
          </cell>
        </row>
        <row r="19">
          <cell r="A19" t="str">
            <v>Dr. girendra sharma</v>
          </cell>
          <cell r="C19">
            <v>231</v>
          </cell>
        </row>
        <row r="20">
          <cell r="A20" t="str">
            <v>Dr. Himani Medhi</v>
          </cell>
          <cell r="C20">
            <v>343</v>
          </cell>
        </row>
        <row r="21">
          <cell r="A21" t="str">
            <v>Dr ARVIND KUMAR DESHMUKH</v>
          </cell>
          <cell r="C21">
            <v>378</v>
          </cell>
        </row>
        <row r="22">
          <cell r="A22" t="str">
            <v>K Abrar Ahmed</v>
          </cell>
          <cell r="C22">
            <v>366</v>
          </cell>
        </row>
        <row r="23">
          <cell r="A23" t="str">
            <v>Mumtaz Azad</v>
          </cell>
          <cell r="C23">
            <v>347</v>
          </cell>
        </row>
        <row r="24">
          <cell r="A24" t="str">
            <v>HIMANI SETHI</v>
          </cell>
          <cell r="C24">
            <v>309</v>
          </cell>
        </row>
        <row r="25">
          <cell r="A25" t="str">
            <v>Dr.Yogesh Shelke</v>
          </cell>
          <cell r="C25">
            <v>103</v>
          </cell>
        </row>
        <row r="26">
          <cell r="A26" t="str">
            <v>Vinod Kol</v>
          </cell>
          <cell r="C26">
            <v>359</v>
          </cell>
        </row>
        <row r="27">
          <cell r="A27" t="str">
            <v>Gourav Jain</v>
          </cell>
          <cell r="C27">
            <v>369</v>
          </cell>
        </row>
        <row r="28">
          <cell r="A28" t="str">
            <v>Hrishikesh Talukdar</v>
          </cell>
          <cell r="C28">
            <v>31</v>
          </cell>
        </row>
        <row r="29">
          <cell r="A29" t="str">
            <v>POONAM DHANDE</v>
          </cell>
          <cell r="C29">
            <v>418</v>
          </cell>
        </row>
        <row r="30">
          <cell r="A30" t="str">
            <v>BASANT KUMAR NINGWAL</v>
          </cell>
          <cell r="C30">
            <v>23</v>
          </cell>
        </row>
        <row r="31">
          <cell r="A31" t="str">
            <v>Dr. Atul Jaybhaye</v>
          </cell>
          <cell r="C31">
            <v>349</v>
          </cell>
        </row>
        <row r="32">
          <cell r="A32" t="str">
            <v>Shubhkamna raktale</v>
          </cell>
          <cell r="C32">
            <v>240</v>
          </cell>
        </row>
        <row r="33">
          <cell r="A33" t="str">
            <v>Dr. Balu Tikhe</v>
          </cell>
          <cell r="C33">
            <v>191</v>
          </cell>
        </row>
        <row r="34">
          <cell r="A34" t="str">
            <v>Krishnanand Dannna</v>
          </cell>
          <cell r="C34">
            <v>342</v>
          </cell>
        </row>
        <row r="35">
          <cell r="A35" t="str">
            <v>babita</v>
          </cell>
          <cell r="C35">
            <v>416</v>
          </cell>
        </row>
        <row r="36">
          <cell r="A36" t="str">
            <v>Mobashshera Sadaf</v>
          </cell>
          <cell r="C36">
            <v>155</v>
          </cell>
        </row>
        <row r="37">
          <cell r="A37" t="str">
            <v>Dr. Puneet K. Samaiya</v>
          </cell>
          <cell r="C37">
            <v>371</v>
          </cell>
        </row>
        <row r="38">
          <cell r="A38" t="str">
            <v>Anil Mulewa (Palan Rathore [10-B])</v>
          </cell>
          <cell r="C38">
            <v>85</v>
          </cell>
        </row>
        <row r="39">
          <cell r="A39" t="str">
            <v>Dr. Ritesh Singare</v>
          </cell>
          <cell r="C39">
            <v>289</v>
          </cell>
        </row>
        <row r="40">
          <cell r="A40" t="str">
            <v>Khriekemhieu K Mary</v>
          </cell>
          <cell r="C40">
            <v>414</v>
          </cell>
        </row>
        <row r="41">
          <cell r="A41" t="str">
            <v>Dr. Diwakar Mahobiya</v>
          </cell>
          <cell r="C41">
            <v>209</v>
          </cell>
        </row>
        <row r="42">
          <cell r="A42" t="str">
            <v>Dr Satish</v>
          </cell>
          <cell r="C42">
            <v>372</v>
          </cell>
        </row>
        <row r="43">
          <cell r="A43" t="str">
            <v>Dr. Jayesh Vaishnav</v>
          </cell>
          <cell r="C43">
            <v>412</v>
          </cell>
        </row>
        <row r="44">
          <cell r="A44" t="str">
            <v>Vijay Pawar</v>
          </cell>
          <cell r="C44">
            <v>306</v>
          </cell>
        </row>
        <row r="45">
          <cell r="A45" t="str">
            <v>Amit Barsana</v>
          </cell>
          <cell r="C45">
            <v>404</v>
          </cell>
        </row>
        <row r="46">
          <cell r="A46" t="str">
            <v>Dr. Sharad Prakash Pandey</v>
          </cell>
          <cell r="C46">
            <v>411</v>
          </cell>
        </row>
        <row r="47">
          <cell r="A47" t="str">
            <v>Inderpal Singh</v>
          </cell>
          <cell r="C47">
            <v>361</v>
          </cell>
        </row>
        <row r="48">
          <cell r="A48" t="str">
            <v>Vipin K Kaushik</v>
          </cell>
          <cell r="C48">
            <v>189</v>
          </cell>
        </row>
        <row r="49">
          <cell r="A49" t="str">
            <v>Jinshad Uppukoden</v>
          </cell>
          <cell r="C49">
            <v>402</v>
          </cell>
        </row>
        <row r="50">
          <cell r="A50" t="str">
            <v>Shubhkamna Raktale</v>
          </cell>
          <cell r="C50">
            <v>189</v>
          </cell>
        </row>
        <row r="51">
          <cell r="A51" t="str">
            <v>Dr Parmanand patidar</v>
          </cell>
          <cell r="C51">
            <v>60</v>
          </cell>
        </row>
        <row r="52">
          <cell r="A52" t="str">
            <v>Chandra Shekhar</v>
          </cell>
          <cell r="C52">
            <v>318</v>
          </cell>
        </row>
        <row r="53">
          <cell r="A53" t="str">
            <v>Basant Kumar Ningwal</v>
          </cell>
          <cell r="C53">
            <v>331</v>
          </cell>
        </row>
        <row r="54">
          <cell r="A54" t="str">
            <v>Balu Tikhe</v>
          </cell>
          <cell r="C54">
            <v>186</v>
          </cell>
        </row>
        <row r="55">
          <cell r="A55" t="str">
            <v>Dr Mobashshera Sadaf</v>
          </cell>
          <cell r="C55">
            <v>213</v>
          </cell>
        </row>
        <row r="56">
          <cell r="A56" t="str">
            <v>Dr. Hrishikesh Talukdar</v>
          </cell>
          <cell r="C56">
            <v>342</v>
          </cell>
        </row>
        <row r="57">
          <cell r="A57" t="str">
            <v>Ravi Jatola</v>
          </cell>
          <cell r="C57">
            <v>289</v>
          </cell>
        </row>
        <row r="58">
          <cell r="A58" t="str">
            <v>Shivangi dahiya</v>
          </cell>
          <cell r="C58">
            <v>211</v>
          </cell>
        </row>
        <row r="59">
          <cell r="A59" t="str">
            <v>Vipin Kaushik</v>
          </cell>
          <cell r="C59">
            <v>318</v>
          </cell>
        </row>
        <row r="60">
          <cell r="A60" t="str">
            <v>Shalini Tiwari</v>
          </cell>
          <cell r="C60">
            <v>251</v>
          </cell>
        </row>
        <row r="61">
          <cell r="A61" t="str">
            <v>Dr.Parmanand Patidar</v>
          </cell>
          <cell r="C61">
            <v>218</v>
          </cell>
        </row>
        <row r="62">
          <cell r="A62" t="str">
            <v>Dr. Anand Kar</v>
          </cell>
          <cell r="C62">
            <v>110</v>
          </cell>
        </row>
        <row r="63">
          <cell r="A63" t="str">
            <v>Yogesh Shelke</v>
          </cell>
          <cell r="C63">
            <v>186</v>
          </cell>
        </row>
        <row r="64">
          <cell r="A64" t="str">
            <v>Anil Mulewa</v>
          </cell>
          <cell r="C64">
            <v>275</v>
          </cell>
        </row>
        <row r="65">
          <cell r="A65" t="str">
            <v>Director# HRDC# DAVV# Indore</v>
          </cell>
          <cell r="C65">
            <v>295</v>
          </cell>
        </row>
        <row r="66">
          <cell r="A66" t="str">
            <v>Yogesh shelke</v>
          </cell>
          <cell r="C66">
            <v>72</v>
          </cell>
        </row>
        <row r="67">
          <cell r="A67" t="str">
            <v>Krishan Kant</v>
          </cell>
          <cell r="C67">
            <v>179</v>
          </cell>
        </row>
        <row r="68">
          <cell r="A68" t="str">
            <v>Ashvanee Saini</v>
          </cell>
          <cell r="C68">
            <v>176</v>
          </cell>
        </row>
        <row r="69">
          <cell r="A69" t="str">
            <v>Dr. Vineet Nagpal</v>
          </cell>
          <cell r="C69">
            <v>161</v>
          </cell>
        </row>
        <row r="70">
          <cell r="A70" t="str">
            <v>e2e6d6ae</v>
          </cell>
          <cell r="C70">
            <v>2</v>
          </cell>
        </row>
        <row r="71">
          <cell r="A71" t="str">
            <v>Dr.Diwakar Mahobiya</v>
          </cell>
          <cell r="C71">
            <v>160</v>
          </cell>
        </row>
        <row r="72">
          <cell r="A72" t="str">
            <v>Smt.pratibha mandloi</v>
          </cell>
          <cell r="C72">
            <v>134</v>
          </cell>
        </row>
        <row r="73">
          <cell r="A73" t="str">
            <v>Dr Arvind Kumar Deshmukh</v>
          </cell>
          <cell r="C73">
            <v>11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5942322182"/>
    </sheetNames>
    <sheetDataSet>
      <sheetData sheetId="0">
        <row r="5">
          <cell r="A5" t="str">
            <v>BASANT KUMAR NINGWAL</v>
          </cell>
          <cell r="C5">
            <v>15</v>
          </cell>
        </row>
        <row r="6">
          <cell r="A6" t="str">
            <v>Basant Kumar Ningwal</v>
          </cell>
          <cell r="C6">
            <v>360</v>
          </cell>
        </row>
        <row r="7">
          <cell r="A7" t="str">
            <v>Vipin K Kaushik</v>
          </cell>
          <cell r="C7">
            <v>48</v>
          </cell>
        </row>
        <row r="8">
          <cell r="A8" t="str">
            <v>Inderpal Singh</v>
          </cell>
          <cell r="C8">
            <v>375</v>
          </cell>
        </row>
        <row r="9">
          <cell r="A9" t="str">
            <v>HRDC ADMIN</v>
          </cell>
          <cell r="C9">
            <v>437</v>
          </cell>
        </row>
        <row r="10">
          <cell r="A10" t="str">
            <v>Dr.Balu Tikhe</v>
          </cell>
          <cell r="C10">
            <v>190</v>
          </cell>
        </row>
        <row r="11">
          <cell r="A11" t="str">
            <v>POONAM DHANDE</v>
          </cell>
          <cell r="C11">
            <v>457</v>
          </cell>
        </row>
        <row r="12">
          <cell r="A12" t="str">
            <v>Vineeta Saluja</v>
          </cell>
          <cell r="C12">
            <v>188</v>
          </cell>
        </row>
        <row r="13">
          <cell r="A13" t="str">
            <v>Dr.Parmanand Patidar</v>
          </cell>
          <cell r="C13">
            <v>291</v>
          </cell>
        </row>
        <row r="14">
          <cell r="A14" t="str">
            <v>Dr. girendra sharma</v>
          </cell>
          <cell r="C14">
            <v>400</v>
          </cell>
        </row>
        <row r="15">
          <cell r="A15" t="str">
            <v>Dr.Ritesh Singare</v>
          </cell>
          <cell r="C15">
            <v>299</v>
          </cell>
        </row>
        <row r="16">
          <cell r="A16" t="str">
            <v>PRATIBHA MANDLOI</v>
          </cell>
          <cell r="C16">
            <v>246</v>
          </cell>
        </row>
        <row r="17">
          <cell r="A17" t="str">
            <v>Dr ARVIND KUMAR DESHMUKH</v>
          </cell>
          <cell r="C17">
            <v>399</v>
          </cell>
        </row>
        <row r="18">
          <cell r="A18" t="str">
            <v>Moulshree Kanude</v>
          </cell>
          <cell r="C18">
            <v>374</v>
          </cell>
        </row>
        <row r="19">
          <cell r="A19" t="str">
            <v>Dr.Krishnanand (Krishnanand Dannna)</v>
          </cell>
          <cell r="C19">
            <v>349</v>
          </cell>
        </row>
        <row r="20">
          <cell r="A20" t="str">
            <v>Afshan khan</v>
          </cell>
          <cell r="C20">
            <v>396</v>
          </cell>
        </row>
        <row r="21">
          <cell r="A21" t="str">
            <v>Khriekemhieu K Mary</v>
          </cell>
          <cell r="C21">
            <v>401</v>
          </cell>
        </row>
        <row r="22">
          <cell r="A22" t="str">
            <v>Amandeep Kaur</v>
          </cell>
          <cell r="C22">
            <v>395</v>
          </cell>
        </row>
        <row r="23">
          <cell r="A23" t="str">
            <v>HIMANI SETHI</v>
          </cell>
          <cell r="C23">
            <v>283</v>
          </cell>
        </row>
        <row r="24">
          <cell r="A24" t="str">
            <v>Amit Barsana</v>
          </cell>
          <cell r="C24">
            <v>375</v>
          </cell>
        </row>
        <row r="25">
          <cell r="A25" t="str">
            <v>Dr. Sharad Prakash Pandey</v>
          </cell>
          <cell r="C25">
            <v>467</v>
          </cell>
        </row>
        <row r="26">
          <cell r="A26" t="str">
            <v>Shubhkamna raktale</v>
          </cell>
          <cell r="C26">
            <v>298</v>
          </cell>
        </row>
        <row r="27">
          <cell r="A27" t="str">
            <v>K Abrar Ahmed</v>
          </cell>
          <cell r="C27">
            <v>384</v>
          </cell>
        </row>
        <row r="28">
          <cell r="A28" t="str">
            <v>Dr. Dharitree Dutta</v>
          </cell>
          <cell r="C28">
            <v>402</v>
          </cell>
        </row>
        <row r="29">
          <cell r="A29" t="str">
            <v>Dr. Jayesh Vaishnav</v>
          </cell>
          <cell r="C29">
            <v>417</v>
          </cell>
        </row>
        <row r="30">
          <cell r="A30" t="str">
            <v>Mumtaz Azad</v>
          </cell>
          <cell r="C30">
            <v>375</v>
          </cell>
        </row>
        <row r="31">
          <cell r="A31" t="str">
            <v>Ravi Jatola</v>
          </cell>
          <cell r="C31">
            <v>350</v>
          </cell>
        </row>
        <row r="32">
          <cell r="A32" t="str">
            <v>Palvinder kaur</v>
          </cell>
          <cell r="C32">
            <v>372</v>
          </cell>
        </row>
        <row r="33">
          <cell r="A33" t="str">
            <v>Arjun Randhawe</v>
          </cell>
          <cell r="C33">
            <v>364</v>
          </cell>
        </row>
        <row r="34">
          <cell r="A34" t="str">
            <v>Jinshad Uppukoden</v>
          </cell>
          <cell r="C34">
            <v>129</v>
          </cell>
        </row>
        <row r="35">
          <cell r="A35" t="str">
            <v>Himani Dem</v>
          </cell>
          <cell r="C35">
            <v>170</v>
          </cell>
        </row>
        <row r="36">
          <cell r="A36" t="str">
            <v>Mobashshera Sadaf</v>
          </cell>
          <cell r="C36">
            <v>284</v>
          </cell>
        </row>
        <row r="37">
          <cell r="A37" t="str">
            <v>Dr. Diwakar Mahobiya</v>
          </cell>
          <cell r="C37">
            <v>149</v>
          </cell>
        </row>
        <row r="38">
          <cell r="A38" t="str">
            <v>Anil Mulewa</v>
          </cell>
          <cell r="C38">
            <v>347</v>
          </cell>
        </row>
        <row r="39">
          <cell r="A39" t="str">
            <v>Vipin Kaushik</v>
          </cell>
          <cell r="C39">
            <v>443</v>
          </cell>
        </row>
        <row r="40">
          <cell r="A40" t="str">
            <v>babita</v>
          </cell>
          <cell r="C40">
            <v>443</v>
          </cell>
        </row>
        <row r="41">
          <cell r="A41" t="str">
            <v>Vinod Kol</v>
          </cell>
          <cell r="C41">
            <v>355</v>
          </cell>
        </row>
        <row r="42">
          <cell r="A42" t="str">
            <v>Dr. Atul Jaybhaye</v>
          </cell>
          <cell r="C42">
            <v>101</v>
          </cell>
        </row>
        <row r="43">
          <cell r="A43" t="str">
            <v>Vijay Pawar</v>
          </cell>
          <cell r="C43">
            <v>227</v>
          </cell>
        </row>
        <row r="44">
          <cell r="A44" t="str">
            <v>Dr.Diwakar Mahobiya</v>
          </cell>
          <cell r="C44">
            <v>201</v>
          </cell>
        </row>
        <row r="45">
          <cell r="A45" t="str">
            <v>Dr. Puneet K. Samaiya</v>
          </cell>
          <cell r="C45">
            <v>378</v>
          </cell>
        </row>
        <row r="46">
          <cell r="A46" t="str">
            <v>Dr. Himani Medhi</v>
          </cell>
          <cell r="C46">
            <v>369</v>
          </cell>
        </row>
        <row r="47">
          <cell r="A47" t="str">
            <v>Dr.Yogesh Shelke</v>
          </cell>
          <cell r="C47">
            <v>382</v>
          </cell>
        </row>
        <row r="48">
          <cell r="A48" t="str">
            <v>Gourav Jain</v>
          </cell>
          <cell r="C48">
            <v>356</v>
          </cell>
        </row>
        <row r="49">
          <cell r="A49" t="str">
            <v>Chandra Shekhar</v>
          </cell>
          <cell r="C49">
            <v>307</v>
          </cell>
        </row>
        <row r="50">
          <cell r="A50" t="str">
            <v>SHEVITO THEYO</v>
          </cell>
          <cell r="C50">
            <v>358</v>
          </cell>
        </row>
        <row r="51">
          <cell r="A51" t="str">
            <v>Dr Dharmu Prasad Kushwaha</v>
          </cell>
          <cell r="C51">
            <v>338</v>
          </cell>
        </row>
        <row r="52">
          <cell r="A52" t="str">
            <v>Dr. Ritesh Singare</v>
          </cell>
          <cell r="C52">
            <v>96</v>
          </cell>
        </row>
        <row r="53">
          <cell r="A53" t="str">
            <v>Hrishikesh Talukdar</v>
          </cell>
          <cell r="C53">
            <v>135</v>
          </cell>
        </row>
        <row r="54">
          <cell r="A54" t="str">
            <v>Dr. Pankaj Kalita</v>
          </cell>
          <cell r="C54">
            <v>373</v>
          </cell>
        </row>
        <row r="55">
          <cell r="A55" t="str">
            <v>Himani Sethi</v>
          </cell>
          <cell r="C55">
            <v>75</v>
          </cell>
        </row>
        <row r="56">
          <cell r="A56" t="str">
            <v>Dr Satish</v>
          </cell>
          <cell r="C56">
            <v>365</v>
          </cell>
        </row>
        <row r="57">
          <cell r="A57" t="str">
            <v>Lakhan Raghuvanshi</v>
          </cell>
          <cell r="C57">
            <v>431</v>
          </cell>
        </row>
        <row r="58">
          <cell r="A58" t="str">
            <v>Dr. Parmanad Patidar</v>
          </cell>
          <cell r="C58">
            <v>109</v>
          </cell>
        </row>
        <row r="59">
          <cell r="A59" t="str">
            <v>directorhrdcindore</v>
          </cell>
          <cell r="C59">
            <v>266</v>
          </cell>
        </row>
        <row r="60">
          <cell r="A60" t="str">
            <v>Shivangi dahiya</v>
          </cell>
          <cell r="C60">
            <v>301</v>
          </cell>
        </row>
        <row r="61">
          <cell r="A61" t="str">
            <v>Shubhkamna Raktale</v>
          </cell>
          <cell r="C61">
            <v>75</v>
          </cell>
        </row>
        <row r="62">
          <cell r="A62" t="str">
            <v>Shalini Tiwari</v>
          </cell>
          <cell r="C62">
            <v>134</v>
          </cell>
        </row>
        <row r="63">
          <cell r="A63" t="str">
            <v>Krishan Kant</v>
          </cell>
          <cell r="C63">
            <v>102</v>
          </cell>
        </row>
        <row r="64">
          <cell r="A64" t="str">
            <v>Dr. Balu Tikhe</v>
          </cell>
          <cell r="C64">
            <v>197</v>
          </cell>
        </row>
        <row r="65">
          <cell r="A65" t="str">
            <v>Smt.pratibha mandloi</v>
          </cell>
          <cell r="C65">
            <v>212</v>
          </cell>
        </row>
        <row r="66">
          <cell r="A66" t="str">
            <v>Ashvanee Saini</v>
          </cell>
          <cell r="C66">
            <v>101</v>
          </cell>
        </row>
        <row r="67">
          <cell r="A67" t="str">
            <v>Dr. Vineet Nagpal</v>
          </cell>
          <cell r="C67">
            <v>99</v>
          </cell>
        </row>
        <row r="68">
          <cell r="A68" t="str">
            <v>Anand Singhai</v>
          </cell>
          <cell r="C68">
            <v>126</v>
          </cell>
        </row>
        <row r="69">
          <cell r="A69" t="str">
            <v>Nisha Siddiqui</v>
          </cell>
          <cell r="C69">
            <v>171</v>
          </cell>
        </row>
        <row r="70">
          <cell r="A70" t="str">
            <v>Dr Mobashshera Sadaf</v>
          </cell>
          <cell r="C70">
            <v>90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6087314336"/>
    </sheetNames>
    <sheetDataSet>
      <sheetData sheetId="0">
        <row r="5">
          <cell r="A5" t="str">
            <v>Ravi Jatola</v>
          </cell>
          <cell r="C5">
            <v>466</v>
          </cell>
        </row>
        <row r="6">
          <cell r="A6" t="str">
            <v>HRDC ADMIN</v>
          </cell>
          <cell r="C6">
            <v>456</v>
          </cell>
        </row>
        <row r="7">
          <cell r="A7" t="str">
            <v>Afshan khan</v>
          </cell>
          <cell r="C7">
            <v>415</v>
          </cell>
        </row>
        <row r="8">
          <cell r="A8" t="str">
            <v>Amit Barsana</v>
          </cell>
          <cell r="C8">
            <v>442</v>
          </cell>
        </row>
        <row r="9">
          <cell r="A9" t="str">
            <v>Dr. Jayesh Vaishnav</v>
          </cell>
          <cell r="C9">
            <v>438</v>
          </cell>
        </row>
        <row r="10">
          <cell r="A10" t="str">
            <v>PRATIBHA MANDLOI</v>
          </cell>
          <cell r="C10">
            <v>248</v>
          </cell>
        </row>
        <row r="11">
          <cell r="A11" t="str">
            <v>POONAM DHANDE</v>
          </cell>
          <cell r="C11">
            <v>440</v>
          </cell>
        </row>
        <row r="12">
          <cell r="A12" t="str">
            <v>Dr. Dharitree Dutta</v>
          </cell>
          <cell r="C12">
            <v>415</v>
          </cell>
        </row>
        <row r="13">
          <cell r="A13" t="str">
            <v>Dr.Yogesh Shelke</v>
          </cell>
          <cell r="C13">
            <v>440</v>
          </cell>
        </row>
        <row r="14">
          <cell r="A14" t="str">
            <v>atul jaybhaye</v>
          </cell>
          <cell r="C14">
            <v>374</v>
          </cell>
        </row>
        <row r="15">
          <cell r="A15" t="str">
            <v>Basant Kumar Ningwal</v>
          </cell>
          <cell r="C15">
            <v>114</v>
          </cell>
        </row>
        <row r="16">
          <cell r="A16" t="str">
            <v>Khriekemhieu K Mary</v>
          </cell>
          <cell r="C16">
            <v>387</v>
          </cell>
        </row>
        <row r="17">
          <cell r="A17" t="str">
            <v>Gourav Jain</v>
          </cell>
          <cell r="C17">
            <v>378</v>
          </cell>
        </row>
        <row r="18">
          <cell r="A18" t="str">
            <v>SHEVITO THEYO</v>
          </cell>
          <cell r="C18">
            <v>231</v>
          </cell>
        </row>
        <row r="19">
          <cell r="A19" t="str">
            <v>Shubhkamna raktale</v>
          </cell>
          <cell r="C19">
            <v>389</v>
          </cell>
        </row>
        <row r="20">
          <cell r="A20" t="str">
            <v>Amandeep Kaur</v>
          </cell>
          <cell r="C20">
            <v>384</v>
          </cell>
        </row>
        <row r="21">
          <cell r="A21" t="str">
            <v>Dr.Balu Tikhe</v>
          </cell>
          <cell r="C21">
            <v>370</v>
          </cell>
        </row>
        <row r="22">
          <cell r="A22" t="str">
            <v>Dr. girendra sharma</v>
          </cell>
          <cell r="C22">
            <v>371</v>
          </cell>
        </row>
        <row r="23">
          <cell r="A23" t="str">
            <v>Dr.Ritesh Singare</v>
          </cell>
          <cell r="C23">
            <v>128</v>
          </cell>
        </row>
        <row r="24">
          <cell r="A24" t="str">
            <v>Vinod Kol</v>
          </cell>
          <cell r="C24">
            <v>382</v>
          </cell>
        </row>
        <row r="25">
          <cell r="A25" t="str">
            <v>Dr. Pankaj Kalita</v>
          </cell>
          <cell r="C25">
            <v>368</v>
          </cell>
        </row>
        <row r="26">
          <cell r="A26" t="str">
            <v>Dr ARVIND KUMAR DESHMUKH</v>
          </cell>
          <cell r="C26">
            <v>380</v>
          </cell>
        </row>
        <row r="27">
          <cell r="A27" t="str">
            <v>Mobashshera Sadaf</v>
          </cell>
          <cell r="C27">
            <v>112</v>
          </cell>
        </row>
        <row r="28">
          <cell r="A28" t="str">
            <v>Mumtaz Azad</v>
          </cell>
          <cell r="C28">
            <v>376</v>
          </cell>
        </row>
        <row r="29">
          <cell r="A29" t="str">
            <v>Arjun Randhawe</v>
          </cell>
          <cell r="C29">
            <v>340</v>
          </cell>
        </row>
        <row r="30">
          <cell r="A30" t="str">
            <v>Dr.Parmanand Patidar</v>
          </cell>
          <cell r="C30">
            <v>341</v>
          </cell>
        </row>
        <row r="31">
          <cell r="A31" t="str">
            <v>K Abrar Ahmed</v>
          </cell>
          <cell r="C31">
            <v>386</v>
          </cell>
        </row>
        <row r="32">
          <cell r="A32" t="str">
            <v>Dr Satish</v>
          </cell>
          <cell r="C32">
            <v>375</v>
          </cell>
        </row>
        <row r="33">
          <cell r="A33" t="str">
            <v>Dr. Himani Medhi</v>
          </cell>
          <cell r="C33">
            <v>422</v>
          </cell>
        </row>
        <row r="34">
          <cell r="A34" t="str">
            <v>Vipin K Kaushik</v>
          </cell>
          <cell r="C34">
            <v>65</v>
          </cell>
        </row>
        <row r="35">
          <cell r="A35" t="str">
            <v>Dr Chandra Shekhar Pandey</v>
          </cell>
          <cell r="C35">
            <v>326</v>
          </cell>
        </row>
        <row r="36">
          <cell r="A36" t="str">
            <v>Dr. Krishnanand (Krishnanand Dannna)</v>
          </cell>
          <cell r="C36">
            <v>388</v>
          </cell>
        </row>
        <row r="37">
          <cell r="A37" t="str">
            <v>Palvinder kaur</v>
          </cell>
          <cell r="C37">
            <v>343</v>
          </cell>
        </row>
        <row r="38">
          <cell r="A38" t="str">
            <v>Anil Mulewa</v>
          </cell>
          <cell r="C38">
            <v>431</v>
          </cell>
        </row>
        <row r="39">
          <cell r="A39" t="str">
            <v>Hrishikesh Talukdar</v>
          </cell>
          <cell r="C39">
            <v>373</v>
          </cell>
        </row>
        <row r="40">
          <cell r="A40" t="str">
            <v>Moulshree Kanude</v>
          </cell>
          <cell r="C40">
            <v>401</v>
          </cell>
        </row>
        <row r="41">
          <cell r="A41" t="str">
            <v>Sudhindra Sharma</v>
          </cell>
          <cell r="C41">
            <v>93</v>
          </cell>
        </row>
        <row r="42">
          <cell r="A42" t="str">
            <v>Himani Dem</v>
          </cell>
          <cell r="C42">
            <v>309</v>
          </cell>
        </row>
        <row r="43">
          <cell r="A43" t="str">
            <v>babita</v>
          </cell>
          <cell r="C43">
            <v>313</v>
          </cell>
        </row>
        <row r="44">
          <cell r="A44" t="str">
            <v>Jinshad Uppukoden</v>
          </cell>
          <cell r="C44">
            <v>348</v>
          </cell>
        </row>
        <row r="45">
          <cell r="A45" t="str">
            <v>Dr.Diwakar Mahobiya</v>
          </cell>
          <cell r="C45">
            <v>224</v>
          </cell>
        </row>
        <row r="46">
          <cell r="A46" t="str">
            <v>Inderpal Singh</v>
          </cell>
          <cell r="C46">
            <v>362</v>
          </cell>
        </row>
        <row r="47">
          <cell r="A47" t="str">
            <v>Dr. Sharad Prakash Pandey</v>
          </cell>
          <cell r="C47">
            <v>333</v>
          </cell>
        </row>
        <row r="48">
          <cell r="A48" t="str">
            <v>HIMANI SETHI</v>
          </cell>
          <cell r="C48">
            <v>325</v>
          </cell>
        </row>
        <row r="49">
          <cell r="A49" t="str">
            <v>Shivangi dahiya</v>
          </cell>
          <cell r="C49">
            <v>24</v>
          </cell>
        </row>
        <row r="50">
          <cell r="A50" t="str">
            <v>Dr Dharmu Prasad Kushwaha</v>
          </cell>
          <cell r="C50">
            <v>319</v>
          </cell>
        </row>
        <row r="51">
          <cell r="A51" t="str">
            <v>Vipin Kaushik</v>
          </cell>
          <cell r="C51">
            <v>323</v>
          </cell>
        </row>
        <row r="52">
          <cell r="A52" t="str">
            <v>Dr. Ritesh Singare</v>
          </cell>
          <cell r="C52">
            <v>253</v>
          </cell>
        </row>
        <row r="53">
          <cell r="A53" t="str">
            <v>Dr. Puneet K. Samaiya</v>
          </cell>
          <cell r="C53">
            <v>283</v>
          </cell>
        </row>
        <row r="54">
          <cell r="A54" t="str">
            <v>Lakhan Raghuvanshi</v>
          </cell>
          <cell r="C54">
            <v>392</v>
          </cell>
        </row>
        <row r="55">
          <cell r="A55" t="str">
            <v>KARUNESH</v>
          </cell>
          <cell r="C55">
            <v>95</v>
          </cell>
        </row>
        <row r="56">
          <cell r="A56" t="str">
            <v>Director# HRDC# DAVV# Indore</v>
          </cell>
          <cell r="C56">
            <v>353</v>
          </cell>
        </row>
        <row r="57">
          <cell r="A57" t="str">
            <v>Dr. Diwakar Mahobiya</v>
          </cell>
          <cell r="C57">
            <v>135</v>
          </cell>
        </row>
        <row r="58">
          <cell r="A58" t="str">
            <v>Shalini Tiwari</v>
          </cell>
          <cell r="C58">
            <v>51</v>
          </cell>
        </row>
        <row r="59">
          <cell r="A59" t="str">
            <v>Dr Mobashshera Sadaf</v>
          </cell>
          <cell r="C59">
            <v>248</v>
          </cell>
        </row>
        <row r="60">
          <cell r="A60" t="str">
            <v>BASANT KUMAR NINGWAL</v>
          </cell>
          <cell r="C60">
            <v>258</v>
          </cell>
        </row>
        <row r="61">
          <cell r="A61" t="str">
            <v>Dr. Parmanad Patidar</v>
          </cell>
          <cell r="C61">
            <v>40</v>
          </cell>
        </row>
        <row r="62">
          <cell r="A62" t="str">
            <v>DR SHAMA HAMDANI</v>
          </cell>
          <cell r="C62">
            <v>214</v>
          </cell>
        </row>
        <row r="63">
          <cell r="A63" t="str">
            <v>Smt.pratibha mandloi</v>
          </cell>
          <cell r="C63">
            <v>189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9173533600"/>
    </sheetNames>
    <sheetDataSet>
      <sheetData sheetId="0">
        <row r="5">
          <cell r="A5" t="str">
            <v>Jinshad Uppukoden</v>
          </cell>
          <cell r="C5">
            <v>275</v>
          </cell>
        </row>
        <row r="6">
          <cell r="A6" t="str">
            <v>Shubhkamna raktale</v>
          </cell>
          <cell r="C6">
            <v>354</v>
          </cell>
        </row>
        <row r="7">
          <cell r="A7" t="str">
            <v>Balu Tikhe</v>
          </cell>
          <cell r="C7">
            <v>352</v>
          </cell>
        </row>
        <row r="8">
          <cell r="A8" t="str">
            <v>Amandeep Kaur</v>
          </cell>
          <cell r="C8">
            <v>390</v>
          </cell>
        </row>
        <row r="9">
          <cell r="A9" t="str">
            <v>HRDC ADMIN</v>
          </cell>
          <cell r="C9">
            <v>412</v>
          </cell>
        </row>
        <row r="10">
          <cell r="A10" t="str">
            <v>Arjun Randhawe</v>
          </cell>
          <cell r="C10">
            <v>331</v>
          </cell>
        </row>
        <row r="11">
          <cell r="A11" t="str">
            <v>Narasimha Rao (Narasimha Rao# CPF)</v>
          </cell>
          <cell r="C11">
            <v>187</v>
          </cell>
        </row>
        <row r="12">
          <cell r="A12" t="str">
            <v>Vinod Kol</v>
          </cell>
          <cell r="C12">
            <v>356</v>
          </cell>
        </row>
        <row r="13">
          <cell r="A13" t="str">
            <v>Dr.Ritesh Singare</v>
          </cell>
          <cell r="C13">
            <v>56</v>
          </cell>
        </row>
        <row r="14">
          <cell r="A14" t="str">
            <v>POONAM DHANDE</v>
          </cell>
          <cell r="C14">
            <v>426</v>
          </cell>
        </row>
        <row r="15">
          <cell r="A15" t="str">
            <v>Dr. girendra sharma</v>
          </cell>
          <cell r="C15">
            <v>351</v>
          </cell>
        </row>
        <row r="16">
          <cell r="A16" t="str">
            <v>babita</v>
          </cell>
          <cell r="C16">
            <v>428</v>
          </cell>
        </row>
        <row r="17">
          <cell r="A17" t="str">
            <v>Dr Parmanand patidar</v>
          </cell>
          <cell r="C17">
            <v>20</v>
          </cell>
        </row>
        <row r="18">
          <cell r="A18" t="str">
            <v>Dr.Yogesh Shelke</v>
          </cell>
          <cell r="C18">
            <v>422</v>
          </cell>
        </row>
        <row r="19">
          <cell r="A19" t="str">
            <v>Amit Barsana</v>
          </cell>
          <cell r="C19">
            <v>428</v>
          </cell>
        </row>
        <row r="20">
          <cell r="A20" t="str">
            <v>HIMANI SETHI</v>
          </cell>
          <cell r="C20">
            <v>341</v>
          </cell>
        </row>
        <row r="21">
          <cell r="A21" t="str">
            <v>Vijay Pawar</v>
          </cell>
          <cell r="C21">
            <v>323</v>
          </cell>
        </row>
        <row r="22">
          <cell r="A22" t="str">
            <v>Ravi Jatola</v>
          </cell>
          <cell r="C22">
            <v>313</v>
          </cell>
        </row>
        <row r="23">
          <cell r="A23" t="str">
            <v>SHEVITO THEYO</v>
          </cell>
          <cell r="C23">
            <v>357</v>
          </cell>
        </row>
        <row r="24">
          <cell r="A24" t="str">
            <v>Dr ARVIND KUMAR DESHMUKH</v>
          </cell>
          <cell r="C24">
            <v>362</v>
          </cell>
        </row>
        <row r="25">
          <cell r="A25" t="str">
            <v>Afshan khan</v>
          </cell>
          <cell r="C25">
            <v>389</v>
          </cell>
        </row>
        <row r="26">
          <cell r="A26" t="str">
            <v>Mobashshera Sadaf</v>
          </cell>
          <cell r="C26">
            <v>245</v>
          </cell>
        </row>
        <row r="27">
          <cell r="A27" t="str">
            <v>K Abrar Ahmed</v>
          </cell>
          <cell r="C27">
            <v>363</v>
          </cell>
        </row>
        <row r="28">
          <cell r="A28" t="str">
            <v>Himani Dem</v>
          </cell>
          <cell r="C28">
            <v>325</v>
          </cell>
        </row>
        <row r="29">
          <cell r="A29" t="str">
            <v>atul jaybhaye</v>
          </cell>
          <cell r="C29">
            <v>352</v>
          </cell>
        </row>
        <row r="30">
          <cell r="A30" t="str">
            <v>Moulshree Kanude</v>
          </cell>
          <cell r="C30">
            <v>282</v>
          </cell>
        </row>
        <row r="31">
          <cell r="A31" t="str">
            <v>Basant Kumar Ningwal</v>
          </cell>
          <cell r="C31">
            <v>22</v>
          </cell>
        </row>
        <row r="32">
          <cell r="A32" t="str">
            <v>Dr. Hrishikesh Talukdar</v>
          </cell>
          <cell r="C32">
            <v>227</v>
          </cell>
        </row>
        <row r="33">
          <cell r="A33" t="str">
            <v>Khriekemhieu K Mary</v>
          </cell>
          <cell r="C33">
            <v>361</v>
          </cell>
        </row>
        <row r="34">
          <cell r="A34" t="str">
            <v>Dr. Dharitree Dutta</v>
          </cell>
          <cell r="C34">
            <v>370</v>
          </cell>
        </row>
        <row r="35">
          <cell r="A35" t="str">
            <v>Dr. Jayesh Vaishnav</v>
          </cell>
          <cell r="C35">
            <v>436</v>
          </cell>
        </row>
        <row r="36">
          <cell r="A36" t="str">
            <v>PRATIBHA MANDLOI</v>
          </cell>
          <cell r="C36">
            <v>27</v>
          </cell>
        </row>
        <row r="37">
          <cell r="A37" t="str">
            <v>Dr. Pankaj Kalita</v>
          </cell>
          <cell r="C37">
            <v>321</v>
          </cell>
        </row>
        <row r="38">
          <cell r="A38" t="str">
            <v>Mumtaz Azad</v>
          </cell>
          <cell r="C38">
            <v>318</v>
          </cell>
        </row>
        <row r="39">
          <cell r="A39" t="str">
            <v>Dr. Himani Medhi</v>
          </cell>
          <cell r="C39">
            <v>423</v>
          </cell>
        </row>
        <row r="40">
          <cell r="A40" t="str">
            <v>Inderpal Singh</v>
          </cell>
          <cell r="C40">
            <v>363</v>
          </cell>
        </row>
        <row r="41">
          <cell r="A41" t="str">
            <v>Palvinder kaur</v>
          </cell>
          <cell r="C41">
            <v>325</v>
          </cell>
        </row>
        <row r="42">
          <cell r="A42" t="str">
            <v>Dr Chandra Shekhar Pandey</v>
          </cell>
          <cell r="C42">
            <v>331</v>
          </cell>
        </row>
        <row r="43">
          <cell r="A43" t="str">
            <v>Lakhan Raghuvanshi</v>
          </cell>
          <cell r="C43">
            <v>420</v>
          </cell>
        </row>
        <row r="44">
          <cell r="A44" t="str">
            <v>Anil Mulewa</v>
          </cell>
          <cell r="C44">
            <v>211</v>
          </cell>
        </row>
        <row r="45">
          <cell r="A45" t="str">
            <v>Dr. Sharad Prakash Pandey</v>
          </cell>
          <cell r="C45">
            <v>360</v>
          </cell>
        </row>
        <row r="46">
          <cell r="A46" t="str">
            <v>Dr Satish</v>
          </cell>
          <cell r="C46">
            <v>352</v>
          </cell>
        </row>
        <row r="47">
          <cell r="A47" t="str">
            <v>Smt.pratibha mandloi</v>
          </cell>
          <cell r="C47">
            <v>315</v>
          </cell>
        </row>
        <row r="48">
          <cell r="A48" t="str">
            <v>Dr.Diwakar Mahobiya</v>
          </cell>
          <cell r="C48">
            <v>347</v>
          </cell>
        </row>
        <row r="49">
          <cell r="A49" t="str">
            <v>Dr. Puneet K. Samaiya</v>
          </cell>
          <cell r="C49">
            <v>317</v>
          </cell>
        </row>
        <row r="50">
          <cell r="A50" t="str">
            <v>Vipin Kaushik</v>
          </cell>
          <cell r="C50">
            <v>410</v>
          </cell>
        </row>
        <row r="51">
          <cell r="A51" t="str">
            <v>Dr. Ritesh Singare</v>
          </cell>
          <cell r="C51">
            <v>310</v>
          </cell>
        </row>
        <row r="52">
          <cell r="A52" t="str">
            <v>Dr.Parmanand Patidar</v>
          </cell>
          <cell r="C52">
            <v>309</v>
          </cell>
        </row>
        <row r="53">
          <cell r="A53" t="str">
            <v>Dr Dharmu Prasad Kushwaha</v>
          </cell>
          <cell r="C53">
            <v>220</v>
          </cell>
        </row>
        <row r="54">
          <cell r="A54" t="str">
            <v>Krishnanand Dannna</v>
          </cell>
          <cell r="C54">
            <v>311</v>
          </cell>
        </row>
        <row r="55">
          <cell r="A55" t="str">
            <v>Gourav Jain</v>
          </cell>
          <cell r="C55">
            <v>343</v>
          </cell>
        </row>
        <row r="56">
          <cell r="A56" t="str">
            <v>BASANT KUMAR NINGWAL</v>
          </cell>
          <cell r="C56">
            <v>342</v>
          </cell>
        </row>
        <row r="57">
          <cell r="A57" t="str">
            <v>Dr Arvind Kumar Deshmukh</v>
          </cell>
          <cell r="C57">
            <v>116</v>
          </cell>
        </row>
        <row r="58">
          <cell r="A58" t="str">
            <v>Shivangi dahiya</v>
          </cell>
          <cell r="C58">
            <v>245</v>
          </cell>
        </row>
        <row r="59">
          <cell r="A59" t="str">
            <v>Vipin K Kaushik</v>
          </cell>
          <cell r="C59">
            <v>132</v>
          </cell>
        </row>
        <row r="60">
          <cell r="A60" t="str">
            <v>Director# HRDC# DAVV# Indore</v>
          </cell>
          <cell r="C60">
            <v>238</v>
          </cell>
        </row>
        <row r="61">
          <cell r="A61" t="str">
            <v>moulshree</v>
          </cell>
          <cell r="C61">
            <v>84</v>
          </cell>
        </row>
        <row r="62">
          <cell r="A62" t="str">
            <v>Dr. Parmanad Patidar</v>
          </cell>
          <cell r="C62">
            <v>47</v>
          </cell>
        </row>
        <row r="63">
          <cell r="A63" t="str">
            <v>10 pimr</v>
          </cell>
          <cell r="C63">
            <v>181</v>
          </cell>
        </row>
        <row r="64">
          <cell r="A64" t="str">
            <v>Dr Mobashshera Sadaf</v>
          </cell>
          <cell r="C64">
            <v>120</v>
          </cell>
        </row>
        <row r="65">
          <cell r="A65" t="str">
            <v>Anil Mulewa (Palan Rathore [10-B])</v>
          </cell>
          <cell r="C65">
            <v>87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7394742230"/>
    </sheetNames>
    <sheetDataSet>
      <sheetData sheetId="0">
        <row r="5">
          <cell r="A5" t="str">
            <v>HRDC ADMIN</v>
          </cell>
          <cell r="C5">
            <v>420</v>
          </cell>
        </row>
        <row r="6">
          <cell r="A6" t="str">
            <v>Moulshree Kanude</v>
          </cell>
          <cell r="C6">
            <v>329</v>
          </cell>
        </row>
        <row r="7">
          <cell r="A7" t="str">
            <v>SHEVITO THEYO</v>
          </cell>
          <cell r="C7">
            <v>255</v>
          </cell>
        </row>
        <row r="8">
          <cell r="A8" t="str">
            <v>Amit Barsana</v>
          </cell>
          <cell r="C8">
            <v>397</v>
          </cell>
        </row>
        <row r="9">
          <cell r="A9" t="str">
            <v>Gourav Jain</v>
          </cell>
          <cell r="C9">
            <v>375</v>
          </cell>
        </row>
        <row r="10">
          <cell r="A10" t="str">
            <v>Dr.Ritesh Singare</v>
          </cell>
          <cell r="C10">
            <v>42</v>
          </cell>
        </row>
        <row r="11">
          <cell r="A11" t="str">
            <v>Dr. Puneet K. Samaiya</v>
          </cell>
          <cell r="C11">
            <v>369</v>
          </cell>
        </row>
        <row r="12">
          <cell r="A12" t="str">
            <v>Dr Chandra Shekhar Pandey</v>
          </cell>
          <cell r="C12">
            <v>277</v>
          </cell>
        </row>
        <row r="13">
          <cell r="A13" t="str">
            <v>Ravi Jatola</v>
          </cell>
          <cell r="C13">
            <v>350</v>
          </cell>
        </row>
        <row r="14">
          <cell r="A14" t="str">
            <v>Vijay Pawar</v>
          </cell>
          <cell r="C14">
            <v>343</v>
          </cell>
        </row>
        <row r="15">
          <cell r="A15" t="str">
            <v>Shivangi dahiya</v>
          </cell>
          <cell r="C15">
            <v>164</v>
          </cell>
        </row>
        <row r="16">
          <cell r="A16" t="str">
            <v>Basant Kumar Ningwal</v>
          </cell>
          <cell r="C16">
            <v>287</v>
          </cell>
        </row>
        <row r="17">
          <cell r="A17" t="str">
            <v>Vipin K Kaushik</v>
          </cell>
          <cell r="C17">
            <v>47</v>
          </cell>
        </row>
        <row r="18">
          <cell r="A18" t="str">
            <v>Mumtaz Azad</v>
          </cell>
          <cell r="C18">
            <v>283</v>
          </cell>
        </row>
        <row r="19">
          <cell r="A19" t="str">
            <v>Lakhan Raghuvanshi</v>
          </cell>
          <cell r="C19">
            <v>359</v>
          </cell>
        </row>
        <row r="20">
          <cell r="A20" t="str">
            <v>Dr Dharmu Prasad Kushwaha</v>
          </cell>
          <cell r="C20">
            <v>126</v>
          </cell>
        </row>
        <row r="21">
          <cell r="A21" t="str">
            <v>Himani Dem</v>
          </cell>
          <cell r="C21">
            <v>316</v>
          </cell>
        </row>
        <row r="22">
          <cell r="A22" t="str">
            <v>Dr.Parmanand Patidar</v>
          </cell>
          <cell r="C22">
            <v>232</v>
          </cell>
        </row>
        <row r="23">
          <cell r="A23" t="str">
            <v>Jinshad Uppukoden</v>
          </cell>
          <cell r="C23">
            <v>339</v>
          </cell>
        </row>
        <row r="24">
          <cell r="A24" t="str">
            <v>Shubhkamna raktale</v>
          </cell>
          <cell r="C24">
            <v>356</v>
          </cell>
        </row>
        <row r="25">
          <cell r="A25" t="str">
            <v>Director# HRDC# DAVV# Indore</v>
          </cell>
          <cell r="C25">
            <v>334</v>
          </cell>
        </row>
        <row r="26">
          <cell r="A26" t="str">
            <v>Balu Tikhe</v>
          </cell>
          <cell r="C26">
            <v>391</v>
          </cell>
        </row>
        <row r="27">
          <cell r="A27" t="str">
            <v>PRATIBHA MANDLOI</v>
          </cell>
          <cell r="C27">
            <v>423</v>
          </cell>
        </row>
        <row r="28">
          <cell r="A28" t="str">
            <v>POONAM DHANDE</v>
          </cell>
          <cell r="C28">
            <v>419</v>
          </cell>
        </row>
        <row r="29">
          <cell r="A29" t="str">
            <v>HIMANI SETHI</v>
          </cell>
          <cell r="C29">
            <v>185</v>
          </cell>
        </row>
        <row r="30">
          <cell r="A30" t="str">
            <v>Afshan khan</v>
          </cell>
          <cell r="C30">
            <v>414</v>
          </cell>
        </row>
        <row r="31">
          <cell r="A31" t="str">
            <v>directorhrdcindore</v>
          </cell>
          <cell r="C31">
            <v>40</v>
          </cell>
        </row>
        <row r="32">
          <cell r="A32" t="str">
            <v>K Abrar Ahmed</v>
          </cell>
          <cell r="C32">
            <v>376</v>
          </cell>
        </row>
        <row r="33">
          <cell r="A33" t="str">
            <v>Dr. Hrishikesh Talukdar</v>
          </cell>
          <cell r="C33">
            <v>369</v>
          </cell>
        </row>
        <row r="34">
          <cell r="A34" t="str">
            <v>Amandeep Kaur</v>
          </cell>
          <cell r="C34">
            <v>366</v>
          </cell>
        </row>
        <row r="35">
          <cell r="A35" t="str">
            <v>Dr ARVIND KUMAR DESHMUKH</v>
          </cell>
          <cell r="C35">
            <v>379</v>
          </cell>
        </row>
        <row r="36">
          <cell r="A36" t="str">
            <v>Narasimhulu Yakkala</v>
          </cell>
          <cell r="C36">
            <v>16</v>
          </cell>
        </row>
        <row r="37">
          <cell r="A37" t="str">
            <v>Vinod Kol</v>
          </cell>
          <cell r="C37">
            <v>380</v>
          </cell>
        </row>
        <row r="38">
          <cell r="A38" t="str">
            <v>Mobashshera Sadaf</v>
          </cell>
          <cell r="C38">
            <v>209</v>
          </cell>
        </row>
        <row r="39">
          <cell r="A39" t="str">
            <v>Palvinder kaur</v>
          </cell>
          <cell r="C39">
            <v>374</v>
          </cell>
        </row>
        <row r="40">
          <cell r="A40" t="str">
            <v>atul jaybhaye</v>
          </cell>
          <cell r="C40">
            <v>370</v>
          </cell>
        </row>
        <row r="41">
          <cell r="A41" t="str">
            <v>Dr. Dharitree Dutta</v>
          </cell>
          <cell r="C41">
            <v>364</v>
          </cell>
        </row>
        <row r="42">
          <cell r="A42" t="str">
            <v>Dr. Jayesh Vaishnav</v>
          </cell>
          <cell r="C42">
            <v>410</v>
          </cell>
        </row>
        <row r="43">
          <cell r="A43" t="str">
            <v>Dr. girendra sharma</v>
          </cell>
          <cell r="C43">
            <v>364</v>
          </cell>
        </row>
        <row r="44">
          <cell r="A44" t="str">
            <v>Khriekemhieu K Mary</v>
          </cell>
          <cell r="C44">
            <v>407</v>
          </cell>
        </row>
        <row r="45">
          <cell r="A45" t="str">
            <v>babita</v>
          </cell>
          <cell r="C45">
            <v>409</v>
          </cell>
        </row>
        <row r="46">
          <cell r="A46" t="str">
            <v>Arjun Randhawe</v>
          </cell>
          <cell r="C46">
            <v>362</v>
          </cell>
        </row>
        <row r="47">
          <cell r="A47" t="str">
            <v>Dr. Pankaj Kalita</v>
          </cell>
          <cell r="C47">
            <v>343</v>
          </cell>
        </row>
        <row r="48">
          <cell r="A48" t="str">
            <v>Inderpal Singh</v>
          </cell>
          <cell r="C48">
            <v>363</v>
          </cell>
        </row>
        <row r="49">
          <cell r="A49" t="str">
            <v>Dr. Sharad Prakash Pandey</v>
          </cell>
          <cell r="C49">
            <v>358</v>
          </cell>
        </row>
        <row r="50">
          <cell r="A50" t="str">
            <v>Palan Rathore [10-B]</v>
          </cell>
          <cell r="C50">
            <v>52</v>
          </cell>
        </row>
        <row r="51">
          <cell r="A51" t="str">
            <v>Dr. Diwakar Mahobiya</v>
          </cell>
          <cell r="C51">
            <v>169</v>
          </cell>
        </row>
        <row r="52">
          <cell r="A52" t="str">
            <v>Dr. Ritesh Singare</v>
          </cell>
          <cell r="C52">
            <v>342</v>
          </cell>
        </row>
        <row r="53">
          <cell r="A53" t="str">
            <v>yakkalan</v>
          </cell>
          <cell r="C53">
            <v>90</v>
          </cell>
        </row>
        <row r="54">
          <cell r="A54" t="str">
            <v>Krishnanand Dannna</v>
          </cell>
          <cell r="C54">
            <v>370</v>
          </cell>
        </row>
        <row r="55">
          <cell r="A55" t="str">
            <v>BASANT KUMAR NINGWAL</v>
          </cell>
          <cell r="C55">
            <v>95</v>
          </cell>
        </row>
        <row r="56">
          <cell r="A56" t="str">
            <v>Dr. Himani Medhi</v>
          </cell>
          <cell r="C56">
            <v>396</v>
          </cell>
        </row>
        <row r="57">
          <cell r="A57" t="str">
            <v>Dr.Diwakar Mahobiya</v>
          </cell>
          <cell r="C57">
            <v>191</v>
          </cell>
        </row>
        <row r="58">
          <cell r="A58" t="str">
            <v>Vipin Kaushik</v>
          </cell>
          <cell r="C58">
            <v>386</v>
          </cell>
        </row>
        <row r="59">
          <cell r="A59" t="str">
            <v>Dr Satish</v>
          </cell>
          <cell r="C59">
            <v>354</v>
          </cell>
        </row>
        <row r="60">
          <cell r="A60" t="str">
            <v>Dr. Parmanad Patidar</v>
          </cell>
          <cell r="C60">
            <v>152</v>
          </cell>
        </row>
        <row r="61">
          <cell r="A61" t="str">
            <v>Anil Mulewa</v>
          </cell>
          <cell r="C61">
            <v>332</v>
          </cell>
        </row>
        <row r="62">
          <cell r="A62" t="str">
            <v>Dr. Manish Sitlani (Dr. Anand Kar)</v>
          </cell>
          <cell r="C62">
            <v>161</v>
          </cell>
        </row>
        <row r="63">
          <cell r="A63" t="str">
            <v>moulshree</v>
          </cell>
          <cell r="C63">
            <v>75</v>
          </cell>
        </row>
        <row r="64">
          <cell r="A64" t="str">
            <v>Himani sethi</v>
          </cell>
          <cell r="C64">
            <v>172</v>
          </cell>
        </row>
        <row r="65">
          <cell r="A65" t="str">
            <v>Dr. Pratima Jain</v>
          </cell>
          <cell r="C65">
            <v>166</v>
          </cell>
        </row>
        <row r="66">
          <cell r="A66" t="str">
            <v>Dr Mobashshera Sadaf</v>
          </cell>
          <cell r="C66">
            <v>160</v>
          </cell>
        </row>
        <row r="67">
          <cell r="A67" t="str">
            <v>Dr.Yogesh Shelke</v>
          </cell>
          <cell r="C67">
            <v>415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7856192187"/>
    </sheetNames>
    <sheetDataSet>
      <sheetData sheetId="0">
        <row r="5">
          <cell r="A5" t="str">
            <v>Palvinder kaur</v>
          </cell>
          <cell r="C5">
            <v>373</v>
          </cell>
        </row>
        <row r="6">
          <cell r="A6" t="str">
            <v>Balu Tikhe</v>
          </cell>
          <cell r="C6">
            <v>382</v>
          </cell>
        </row>
        <row r="7">
          <cell r="A7" t="str">
            <v>Arjun Randhawe</v>
          </cell>
          <cell r="C7">
            <v>359</v>
          </cell>
        </row>
        <row r="8">
          <cell r="A8" t="str">
            <v>Jinshad Uppukoden</v>
          </cell>
          <cell r="C8">
            <v>383</v>
          </cell>
        </row>
        <row r="9">
          <cell r="A9" t="str">
            <v>Moulshree Kanude</v>
          </cell>
          <cell r="C9">
            <v>374</v>
          </cell>
        </row>
        <row r="10">
          <cell r="A10" t="str">
            <v>HRDC ADMIN</v>
          </cell>
          <cell r="C10">
            <v>444</v>
          </cell>
        </row>
        <row r="11">
          <cell r="A11" t="str">
            <v>Afshan khan</v>
          </cell>
          <cell r="C11">
            <v>443</v>
          </cell>
        </row>
        <row r="12">
          <cell r="A12" t="str">
            <v>POONAM DHANDE</v>
          </cell>
          <cell r="C12">
            <v>443</v>
          </cell>
        </row>
        <row r="13">
          <cell r="A13" t="str">
            <v>PRATIBHA MANDLOI</v>
          </cell>
          <cell r="C13">
            <v>439</v>
          </cell>
        </row>
        <row r="14">
          <cell r="A14" t="str">
            <v>Himani sethi</v>
          </cell>
          <cell r="C14">
            <v>387</v>
          </cell>
        </row>
        <row r="15">
          <cell r="A15" t="str">
            <v>Dr.Parmanand Patidar</v>
          </cell>
          <cell r="C15">
            <v>361</v>
          </cell>
        </row>
        <row r="16">
          <cell r="A16" t="str">
            <v>Basant Kumar Ningwal</v>
          </cell>
          <cell r="C16">
            <v>389</v>
          </cell>
        </row>
        <row r="17">
          <cell r="A17" t="str">
            <v>SHEVITO THEYO</v>
          </cell>
          <cell r="C17">
            <v>266</v>
          </cell>
        </row>
        <row r="18">
          <cell r="A18" t="str">
            <v>Dr Satish</v>
          </cell>
          <cell r="C18">
            <v>384</v>
          </cell>
        </row>
        <row r="19">
          <cell r="A19" t="str">
            <v>Shubhkamna raktale</v>
          </cell>
          <cell r="C19">
            <v>391</v>
          </cell>
        </row>
        <row r="20">
          <cell r="A20" t="str">
            <v>Vipin Kaushik</v>
          </cell>
          <cell r="C20">
            <v>437</v>
          </cell>
        </row>
        <row r="21">
          <cell r="A21" t="str">
            <v>Amit Barsana</v>
          </cell>
          <cell r="C21">
            <v>438</v>
          </cell>
        </row>
        <row r="22">
          <cell r="A22" t="str">
            <v>Vinod Kol</v>
          </cell>
          <cell r="C22">
            <v>372</v>
          </cell>
        </row>
        <row r="23">
          <cell r="A23" t="str">
            <v>Dr. girendra sharma</v>
          </cell>
          <cell r="C23">
            <v>382</v>
          </cell>
        </row>
        <row r="24">
          <cell r="A24" t="str">
            <v>Dr.Yogesh Shelke</v>
          </cell>
          <cell r="C24">
            <v>438</v>
          </cell>
        </row>
        <row r="25">
          <cell r="A25" t="str">
            <v>directorhrdcindore</v>
          </cell>
          <cell r="C25">
            <v>37</v>
          </cell>
        </row>
        <row r="26">
          <cell r="A26" t="str">
            <v>Amandeep Kaur</v>
          </cell>
          <cell r="C26">
            <v>427</v>
          </cell>
        </row>
        <row r="27">
          <cell r="A27" t="str">
            <v>K Abrar Ahmed</v>
          </cell>
          <cell r="C27">
            <v>383</v>
          </cell>
        </row>
        <row r="28">
          <cell r="A28" t="str">
            <v>Mumtaz Azad</v>
          </cell>
          <cell r="C28">
            <v>389</v>
          </cell>
        </row>
        <row r="29">
          <cell r="A29" t="str">
            <v>Dr. Dharitree Dutta</v>
          </cell>
          <cell r="C29">
            <v>313</v>
          </cell>
        </row>
        <row r="30">
          <cell r="A30" t="str">
            <v>Dr. Jayesh Vaishnav</v>
          </cell>
          <cell r="C30">
            <v>424</v>
          </cell>
        </row>
        <row r="31">
          <cell r="A31" t="str">
            <v>Dr ARVIND KUMAR DESHMUKH</v>
          </cell>
          <cell r="C31">
            <v>372</v>
          </cell>
        </row>
        <row r="32">
          <cell r="A32" t="str">
            <v>Inderpal Singh</v>
          </cell>
          <cell r="C32">
            <v>380</v>
          </cell>
        </row>
        <row r="33">
          <cell r="A33" t="str">
            <v>Khriekemhieu K Mary</v>
          </cell>
          <cell r="C33">
            <v>53</v>
          </cell>
        </row>
        <row r="34">
          <cell r="A34" t="str">
            <v>Dr. Sharad Prakash Pandey</v>
          </cell>
          <cell r="C34">
            <v>382</v>
          </cell>
        </row>
        <row r="35">
          <cell r="A35" t="str">
            <v>Dr.Ritesh Singare</v>
          </cell>
          <cell r="C35">
            <v>96</v>
          </cell>
        </row>
        <row r="36">
          <cell r="A36" t="str">
            <v>Mobashshera Sadaf</v>
          </cell>
          <cell r="C36">
            <v>184</v>
          </cell>
        </row>
        <row r="37">
          <cell r="A37" t="str">
            <v>Krishnanand Dannna</v>
          </cell>
          <cell r="C37">
            <v>340</v>
          </cell>
        </row>
        <row r="38">
          <cell r="A38" t="str">
            <v>Dr. Hrishikesh Talukdar</v>
          </cell>
          <cell r="C38">
            <v>282</v>
          </cell>
        </row>
        <row r="39">
          <cell r="A39" t="str">
            <v>Dr Chandra Shekhar Pandey</v>
          </cell>
          <cell r="C39">
            <v>287</v>
          </cell>
        </row>
        <row r="40">
          <cell r="A40" t="str">
            <v>babita</v>
          </cell>
          <cell r="C40">
            <v>69</v>
          </cell>
        </row>
        <row r="41">
          <cell r="A41" t="str">
            <v>Ravi Jatola</v>
          </cell>
          <cell r="C41">
            <v>338</v>
          </cell>
        </row>
        <row r="42">
          <cell r="A42" t="str">
            <v>Dr. Himani Medhi</v>
          </cell>
          <cell r="C42">
            <v>405</v>
          </cell>
        </row>
        <row r="43">
          <cell r="A43" t="str">
            <v>Himani Dem</v>
          </cell>
          <cell r="C43">
            <v>356</v>
          </cell>
        </row>
        <row r="44">
          <cell r="A44" t="str">
            <v>Dr. Ritesh Singare</v>
          </cell>
          <cell r="C44">
            <v>278</v>
          </cell>
        </row>
        <row r="45">
          <cell r="A45" t="str">
            <v>atul jaybhaye</v>
          </cell>
          <cell r="C45">
            <v>357</v>
          </cell>
        </row>
        <row r="46">
          <cell r="A46" t="str">
            <v>Dr.Diwakar Mahobiya</v>
          </cell>
          <cell r="C46">
            <v>299</v>
          </cell>
        </row>
        <row r="47">
          <cell r="A47" t="str">
            <v>Dr. Pankaj Kalita</v>
          </cell>
          <cell r="C47">
            <v>366</v>
          </cell>
        </row>
        <row r="48">
          <cell r="A48" t="str">
            <v>Dr Dharmu Prasad Kushwaha</v>
          </cell>
          <cell r="C48">
            <v>350</v>
          </cell>
        </row>
        <row r="49">
          <cell r="A49" t="str">
            <v>Gourav Jain</v>
          </cell>
          <cell r="C49">
            <v>355</v>
          </cell>
        </row>
        <row r="50">
          <cell r="A50" t="str">
            <v>Vijay Pawar</v>
          </cell>
          <cell r="C50">
            <v>346</v>
          </cell>
        </row>
        <row r="51">
          <cell r="A51" t="str">
            <v>Lakhan Raghuvanshi</v>
          </cell>
          <cell r="C51">
            <v>408</v>
          </cell>
        </row>
        <row r="52">
          <cell r="A52" t="str">
            <v>Dr. Diwakar Mahobiya</v>
          </cell>
          <cell r="C52">
            <v>70</v>
          </cell>
        </row>
        <row r="53">
          <cell r="A53" t="str">
            <v>Shivangi dahiya</v>
          </cell>
          <cell r="C53">
            <v>239</v>
          </cell>
        </row>
        <row r="54">
          <cell r="A54" t="str">
            <v>Dr Mobashshera Sadaf</v>
          </cell>
          <cell r="C54">
            <v>191</v>
          </cell>
        </row>
        <row r="55">
          <cell r="A55" t="str">
            <v>hp</v>
          </cell>
          <cell r="C55">
            <v>141</v>
          </cell>
        </row>
        <row r="56">
          <cell r="A56" t="str">
            <v>Dr. Puneet K. Samaiya</v>
          </cell>
          <cell r="C56">
            <v>302</v>
          </cell>
        </row>
        <row r="57">
          <cell r="A57" t="str">
            <v>Dr. BABITA RATHORE</v>
          </cell>
          <cell r="C57">
            <v>306</v>
          </cell>
        </row>
        <row r="58">
          <cell r="A58" t="str">
            <v>Rakesh</v>
          </cell>
          <cell r="C58">
            <v>100</v>
          </cell>
        </row>
        <row r="59">
          <cell r="A59" t="str">
            <v>Anil Mulewa</v>
          </cell>
          <cell r="C59">
            <v>341</v>
          </cell>
        </row>
        <row r="60">
          <cell r="A60" t="str">
            <v>Director# HRDC# DAVV# Indore</v>
          </cell>
          <cell r="C60">
            <v>293</v>
          </cell>
        </row>
        <row r="61">
          <cell r="A61" t="str">
            <v>Shafali Nagpal</v>
          </cell>
          <cell r="C61">
            <v>202</v>
          </cell>
        </row>
        <row r="62">
          <cell r="A62" t="str">
            <v>Hrishikesh Talukdar</v>
          </cell>
          <cell r="C62">
            <v>24</v>
          </cell>
        </row>
        <row r="63">
          <cell r="A63" t="str">
            <v>Vipin K Kaushik</v>
          </cell>
          <cell r="C63">
            <v>14</v>
          </cell>
        </row>
        <row r="64">
          <cell r="A64" t="str">
            <v>Khriekemhieu K.Mary</v>
          </cell>
          <cell r="C64">
            <v>178</v>
          </cell>
        </row>
        <row r="65">
          <cell r="A65" t="str">
            <v>Dr. Parmanad Patidar</v>
          </cell>
          <cell r="C65">
            <v>31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1035685740"/>
    </sheetNames>
    <sheetDataSet>
      <sheetData sheetId="0">
        <row r="5">
          <cell r="A5" t="str">
            <v>Shevito Theyo</v>
          </cell>
          <cell r="C5">
            <v>349</v>
          </cell>
        </row>
        <row r="6">
          <cell r="A6" t="str">
            <v>Dr. Jayesh Vaishnav</v>
          </cell>
          <cell r="C6">
            <v>428</v>
          </cell>
        </row>
        <row r="7">
          <cell r="A7" t="str">
            <v>Arjun Randhawe</v>
          </cell>
          <cell r="C7">
            <v>322</v>
          </cell>
        </row>
        <row r="8">
          <cell r="A8" t="str">
            <v>Dr Mobashshera Sadaf</v>
          </cell>
          <cell r="C8">
            <v>298</v>
          </cell>
        </row>
        <row r="9">
          <cell r="A9" t="str">
            <v>HRDC ADMIN</v>
          </cell>
          <cell r="C9">
            <v>458</v>
          </cell>
        </row>
        <row r="10">
          <cell r="A10" t="str">
            <v>Balu Tikhe</v>
          </cell>
          <cell r="C10">
            <v>392</v>
          </cell>
        </row>
        <row r="11">
          <cell r="A11" t="str">
            <v>PRATIBHA MANDLOI</v>
          </cell>
          <cell r="C11">
            <v>440</v>
          </cell>
        </row>
        <row r="12">
          <cell r="A12" t="str">
            <v>Dr Satish</v>
          </cell>
          <cell r="C12">
            <v>365</v>
          </cell>
        </row>
        <row r="13">
          <cell r="A13" t="str">
            <v>Dr. Dharitree Dutta</v>
          </cell>
          <cell r="C13">
            <v>402</v>
          </cell>
        </row>
        <row r="14">
          <cell r="A14" t="str">
            <v>Basant Kumar Ningwal</v>
          </cell>
          <cell r="C14">
            <v>374</v>
          </cell>
        </row>
        <row r="15">
          <cell r="A15" t="str">
            <v>Afshan khan</v>
          </cell>
          <cell r="C15">
            <v>435</v>
          </cell>
        </row>
        <row r="16">
          <cell r="A16" t="str">
            <v>Lakhan Raghuvanshi</v>
          </cell>
          <cell r="C16">
            <v>362</v>
          </cell>
        </row>
        <row r="17">
          <cell r="A17" t="str">
            <v>Dr. Pankaj Kalita</v>
          </cell>
          <cell r="C17">
            <v>396</v>
          </cell>
        </row>
        <row r="18">
          <cell r="A18" t="str">
            <v>Dr. Parmanad Patidar</v>
          </cell>
          <cell r="C18">
            <v>189</v>
          </cell>
        </row>
        <row r="19">
          <cell r="A19" t="str">
            <v>Vinod Kol</v>
          </cell>
          <cell r="C19">
            <v>376</v>
          </cell>
        </row>
        <row r="20">
          <cell r="A20" t="str">
            <v>Dr.Ritesh Singare</v>
          </cell>
          <cell r="C20">
            <v>26</v>
          </cell>
        </row>
        <row r="21">
          <cell r="A21" t="str">
            <v>Khriekemhieu K.Mary</v>
          </cell>
          <cell r="C21">
            <v>354</v>
          </cell>
        </row>
        <row r="22">
          <cell r="A22" t="str">
            <v>POONAM DHANDE</v>
          </cell>
          <cell r="C22">
            <v>429</v>
          </cell>
        </row>
        <row r="23">
          <cell r="A23" t="str">
            <v>Moulshree Kanude</v>
          </cell>
          <cell r="C23">
            <v>363</v>
          </cell>
        </row>
        <row r="24">
          <cell r="A24" t="str">
            <v>Palvinder kaur</v>
          </cell>
          <cell r="C24">
            <v>374</v>
          </cell>
        </row>
        <row r="25">
          <cell r="A25" t="str">
            <v>Dr ARVIND KUMAR DESHMUKH</v>
          </cell>
          <cell r="C25">
            <v>383</v>
          </cell>
        </row>
        <row r="26">
          <cell r="A26" t="str">
            <v>Shubhkamna raktale</v>
          </cell>
          <cell r="C26">
            <v>378</v>
          </cell>
        </row>
        <row r="27">
          <cell r="A27" t="str">
            <v>Amit Barsana</v>
          </cell>
          <cell r="C27">
            <v>390</v>
          </cell>
        </row>
        <row r="28">
          <cell r="A28" t="str">
            <v>Vipin Kaushik</v>
          </cell>
          <cell r="C28">
            <v>422</v>
          </cell>
        </row>
        <row r="29">
          <cell r="A29" t="str">
            <v>Dr. Sandeep Atre</v>
          </cell>
          <cell r="C29">
            <v>183</v>
          </cell>
        </row>
        <row r="30">
          <cell r="A30" t="str">
            <v>atul jaybhaye</v>
          </cell>
          <cell r="C30">
            <v>372</v>
          </cell>
        </row>
        <row r="31">
          <cell r="A31" t="str">
            <v>Ravi Jatola</v>
          </cell>
          <cell r="C31">
            <v>336</v>
          </cell>
        </row>
        <row r="32">
          <cell r="A32" t="str">
            <v>Mumtaz Azad</v>
          </cell>
          <cell r="C32">
            <v>347</v>
          </cell>
        </row>
        <row r="33">
          <cell r="A33" t="str">
            <v>K Abrar Ahmed</v>
          </cell>
          <cell r="C33">
            <v>277</v>
          </cell>
        </row>
        <row r="34">
          <cell r="A34" t="str">
            <v>Dr. girendra sharma</v>
          </cell>
          <cell r="C34">
            <v>372</v>
          </cell>
        </row>
        <row r="35">
          <cell r="A35" t="str">
            <v>Gourav Jain</v>
          </cell>
          <cell r="C35">
            <v>374</v>
          </cell>
        </row>
        <row r="36">
          <cell r="A36" t="str">
            <v>Dr. Hrishikesh Talukdar</v>
          </cell>
          <cell r="C36">
            <v>367</v>
          </cell>
        </row>
        <row r="37">
          <cell r="A37" t="str">
            <v>Mobashshera Sadaf</v>
          </cell>
          <cell r="C37">
            <v>67</v>
          </cell>
        </row>
        <row r="38">
          <cell r="A38" t="str">
            <v>Dr. Sharad Prakash Pandey</v>
          </cell>
          <cell r="C38">
            <v>379</v>
          </cell>
        </row>
        <row r="39">
          <cell r="A39" t="str">
            <v>Inderpal Singh</v>
          </cell>
          <cell r="C39">
            <v>296</v>
          </cell>
        </row>
        <row r="40">
          <cell r="A40" t="str">
            <v>Dr.Yogesh Shelke</v>
          </cell>
          <cell r="C40">
            <v>432</v>
          </cell>
        </row>
        <row r="41">
          <cell r="A41" t="str">
            <v>Dr. Ritesh Singare</v>
          </cell>
          <cell r="C41">
            <v>350</v>
          </cell>
        </row>
        <row r="42">
          <cell r="A42" t="str">
            <v>Dr Chandra Shekhar Pandey</v>
          </cell>
          <cell r="C42">
            <v>12</v>
          </cell>
        </row>
        <row r="43">
          <cell r="A43" t="str">
            <v>Himani sethi</v>
          </cell>
          <cell r="C43">
            <v>247</v>
          </cell>
        </row>
        <row r="44">
          <cell r="A44" t="str">
            <v>Amandeep Kaur</v>
          </cell>
          <cell r="C44">
            <v>376</v>
          </cell>
        </row>
        <row r="45">
          <cell r="A45" t="str">
            <v>babita</v>
          </cell>
          <cell r="C45">
            <v>428</v>
          </cell>
        </row>
        <row r="46">
          <cell r="A46" t="str">
            <v>Jinshad Uppukoden</v>
          </cell>
          <cell r="C46">
            <v>250</v>
          </cell>
        </row>
        <row r="47">
          <cell r="A47" t="str">
            <v>Dr. Diwakar Mahobiya</v>
          </cell>
          <cell r="C47">
            <v>339</v>
          </cell>
        </row>
        <row r="48">
          <cell r="A48" t="str">
            <v>Dr Dharmu Prasad Kushwaha</v>
          </cell>
          <cell r="C48">
            <v>209</v>
          </cell>
        </row>
        <row r="49">
          <cell r="A49" t="str">
            <v>Dr. Himani Medhi</v>
          </cell>
          <cell r="C49">
            <v>338</v>
          </cell>
        </row>
        <row r="50">
          <cell r="A50" t="str">
            <v>Anil Mulewa</v>
          </cell>
          <cell r="C50">
            <v>78</v>
          </cell>
        </row>
        <row r="51">
          <cell r="A51" t="str">
            <v>Dr. Chandra shekhar Pandey</v>
          </cell>
          <cell r="C51">
            <v>371</v>
          </cell>
        </row>
        <row r="52">
          <cell r="A52" t="str">
            <v>Dr.Diwakar Mahobiya</v>
          </cell>
          <cell r="C52">
            <v>24</v>
          </cell>
        </row>
        <row r="53">
          <cell r="A53" t="str">
            <v>Shivangi dahiya</v>
          </cell>
          <cell r="C53">
            <v>229</v>
          </cell>
        </row>
        <row r="54">
          <cell r="A54" t="str">
            <v>Vijay Pawar</v>
          </cell>
          <cell r="C54">
            <v>350</v>
          </cell>
        </row>
        <row r="55">
          <cell r="A55" t="str">
            <v>Dr. Puneet K. Samaiya</v>
          </cell>
          <cell r="C55">
            <v>301</v>
          </cell>
        </row>
        <row r="56">
          <cell r="A56" t="str">
            <v>Krishnanand Dannna</v>
          </cell>
          <cell r="C56">
            <v>295</v>
          </cell>
        </row>
        <row r="57">
          <cell r="A57" t="str">
            <v>Vipin K Kaushik</v>
          </cell>
          <cell r="C57">
            <v>143</v>
          </cell>
        </row>
        <row r="58">
          <cell r="A58" t="str">
            <v>HRDC</v>
          </cell>
          <cell r="C58">
            <v>219</v>
          </cell>
        </row>
        <row r="59">
          <cell r="A59" t="str">
            <v>Himani Dem</v>
          </cell>
          <cell r="C59">
            <v>246</v>
          </cell>
        </row>
        <row r="60">
          <cell r="A60" t="str">
            <v>Dr Arvind Kumar Deshmukh</v>
          </cell>
          <cell r="C60">
            <v>19</v>
          </cell>
        </row>
        <row r="61">
          <cell r="A61" t="str">
            <v>Himani Sethi</v>
          </cell>
          <cell r="C61">
            <v>129</v>
          </cell>
        </row>
        <row r="62">
          <cell r="A62" t="str">
            <v>Dr Parmanand patidar</v>
          </cell>
          <cell r="C62">
            <v>195</v>
          </cell>
        </row>
        <row r="63">
          <cell r="A63" t="str">
            <v>Khriekemhieu K Mary</v>
          </cell>
          <cell r="C63">
            <v>12</v>
          </cell>
        </row>
        <row r="64">
          <cell r="A64" t="str">
            <v>K ABRAR AHMED</v>
          </cell>
          <cell r="C64">
            <v>91</v>
          </cell>
        </row>
        <row r="65">
          <cell r="A65" t="str">
            <v>inderpal singh</v>
          </cell>
          <cell r="C65">
            <v>74</v>
          </cell>
        </row>
        <row r="66">
          <cell r="A66" t="str">
            <v>Dr. Jayesh Vaishnav (Dr Ja)</v>
          </cell>
          <cell r="C66">
            <v>8</v>
          </cell>
        </row>
        <row r="67">
          <cell r="A67" t="str">
            <v>Director# HRDC# DAVV# Indore</v>
          </cell>
          <cell r="C67">
            <v>100</v>
          </cell>
        </row>
        <row r="68">
          <cell r="A68" t="str">
            <v>Shubhkamna Raktale</v>
          </cell>
          <cell r="C68">
            <v>1</v>
          </cell>
        </row>
        <row r="69">
          <cell r="A69" t="str">
            <v>Dr.Parmanand Patidar</v>
          </cell>
          <cell r="C69">
            <v>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1079410309"/>
    </sheetNames>
    <sheetDataSet>
      <sheetData sheetId="0">
        <row r="5">
          <cell r="A5" t="str">
            <v>Jinshad Uppukoden</v>
          </cell>
          <cell r="C5">
            <v>276</v>
          </cell>
        </row>
        <row r="6">
          <cell r="A6" t="str">
            <v>HRDC ADMIN</v>
          </cell>
          <cell r="C6">
            <v>372</v>
          </cell>
        </row>
        <row r="7">
          <cell r="A7" t="str">
            <v>Dr. Prateek Maheshwari</v>
          </cell>
          <cell r="C7">
            <v>191</v>
          </cell>
        </row>
        <row r="8">
          <cell r="A8" t="str">
            <v>Dr.Yogesh Shelke</v>
          </cell>
          <cell r="C8">
            <v>388</v>
          </cell>
        </row>
        <row r="9">
          <cell r="A9" t="str">
            <v>Dr.Parmanand Patidar</v>
          </cell>
          <cell r="C9">
            <v>170</v>
          </cell>
        </row>
        <row r="10">
          <cell r="A10" t="str">
            <v>Dr Satish</v>
          </cell>
          <cell r="C10">
            <v>355</v>
          </cell>
        </row>
        <row r="11">
          <cell r="A11" t="str">
            <v>Balu Tikhe</v>
          </cell>
          <cell r="C11">
            <v>360</v>
          </cell>
        </row>
        <row r="12">
          <cell r="A12" t="str">
            <v>Dr. Pankaj Kalita</v>
          </cell>
          <cell r="C12">
            <v>345</v>
          </cell>
        </row>
        <row r="13">
          <cell r="A13" t="str">
            <v>Dr. Hrishikesh Talukdar</v>
          </cell>
          <cell r="C13">
            <v>359</v>
          </cell>
        </row>
        <row r="14">
          <cell r="A14" t="str">
            <v>Afshan khan</v>
          </cell>
          <cell r="C14">
            <v>413</v>
          </cell>
        </row>
        <row r="15">
          <cell r="A15" t="str">
            <v>Moulshree Kanude</v>
          </cell>
          <cell r="C15">
            <v>245</v>
          </cell>
        </row>
        <row r="16">
          <cell r="A16" t="str">
            <v>Inderpal Singh</v>
          </cell>
          <cell r="C16">
            <v>353</v>
          </cell>
        </row>
        <row r="17">
          <cell r="A17" t="str">
            <v>Basant Kumar Ningwal</v>
          </cell>
          <cell r="C17">
            <v>283</v>
          </cell>
        </row>
        <row r="18">
          <cell r="A18" t="str">
            <v>Khriekemhieu K Mary</v>
          </cell>
          <cell r="C18">
            <v>355</v>
          </cell>
        </row>
        <row r="19">
          <cell r="A19" t="str">
            <v>Dr. Sharad Prakash Pandey</v>
          </cell>
          <cell r="C19">
            <v>364</v>
          </cell>
        </row>
        <row r="20">
          <cell r="A20" t="str">
            <v>Palvinder kaur</v>
          </cell>
          <cell r="C20">
            <v>351</v>
          </cell>
        </row>
        <row r="21">
          <cell r="A21" t="str">
            <v>Mobashshera Sadaf</v>
          </cell>
          <cell r="C21">
            <v>352</v>
          </cell>
        </row>
        <row r="22">
          <cell r="A22" t="str">
            <v>K Abrar Ahmed</v>
          </cell>
          <cell r="C22">
            <v>348</v>
          </cell>
        </row>
        <row r="23">
          <cell r="A23" t="str">
            <v>Mumtaz Azad</v>
          </cell>
          <cell r="C23">
            <v>286</v>
          </cell>
        </row>
        <row r="24">
          <cell r="A24" t="str">
            <v>Dr. Dharitree Dutta</v>
          </cell>
          <cell r="C24">
            <v>357</v>
          </cell>
        </row>
        <row r="25">
          <cell r="A25" t="str">
            <v>Dr Chandra Shekhar Pandey</v>
          </cell>
          <cell r="C25">
            <v>330</v>
          </cell>
        </row>
        <row r="26">
          <cell r="A26" t="str">
            <v>moulshree</v>
          </cell>
          <cell r="C26">
            <v>144</v>
          </cell>
        </row>
        <row r="27">
          <cell r="A27" t="str">
            <v>Shevito Theyo</v>
          </cell>
          <cell r="C27">
            <v>248</v>
          </cell>
        </row>
        <row r="28">
          <cell r="A28" t="str">
            <v>Dr. girendra sharma</v>
          </cell>
          <cell r="C28">
            <v>350</v>
          </cell>
        </row>
        <row r="29">
          <cell r="A29" t="str">
            <v>Dr. Himani Medhi</v>
          </cell>
          <cell r="C29">
            <v>407</v>
          </cell>
        </row>
        <row r="30">
          <cell r="A30" t="str">
            <v>Amit Barsana</v>
          </cell>
          <cell r="C30">
            <v>353</v>
          </cell>
        </row>
        <row r="31">
          <cell r="A31" t="str">
            <v>Dr ARVIND KUMAR DESHMUKH</v>
          </cell>
          <cell r="C31">
            <v>349</v>
          </cell>
        </row>
        <row r="32">
          <cell r="A32" t="str">
            <v>Shubhkamna raktale</v>
          </cell>
          <cell r="C32">
            <v>182</v>
          </cell>
        </row>
        <row r="33">
          <cell r="A33" t="str">
            <v>Vinod Kol</v>
          </cell>
          <cell r="C33">
            <v>341</v>
          </cell>
        </row>
        <row r="34">
          <cell r="A34" t="str">
            <v>Dr. BABITA RATHORE</v>
          </cell>
          <cell r="C34">
            <v>212</v>
          </cell>
        </row>
        <row r="35">
          <cell r="A35" t="str">
            <v>atul jaybhaye</v>
          </cell>
          <cell r="C35">
            <v>187</v>
          </cell>
        </row>
        <row r="36">
          <cell r="A36" t="str">
            <v>Arjun Randhawe</v>
          </cell>
          <cell r="C36">
            <v>330</v>
          </cell>
        </row>
        <row r="37">
          <cell r="A37" t="str">
            <v>Dr. Ritesh Singare</v>
          </cell>
          <cell r="C37">
            <v>198</v>
          </cell>
        </row>
        <row r="38">
          <cell r="A38" t="str">
            <v>Dr. Jayesh Vaishnav</v>
          </cell>
          <cell r="C38">
            <v>574</v>
          </cell>
        </row>
        <row r="39">
          <cell r="A39" t="str">
            <v>Amandeep Kaur</v>
          </cell>
          <cell r="C39">
            <v>308</v>
          </cell>
        </row>
        <row r="40">
          <cell r="A40" t="str">
            <v>PRATIBHA MANDLOI</v>
          </cell>
          <cell r="C40">
            <v>403</v>
          </cell>
        </row>
        <row r="41">
          <cell r="A41" t="str">
            <v>Gourav Jain</v>
          </cell>
          <cell r="C41">
            <v>356</v>
          </cell>
        </row>
        <row r="42">
          <cell r="A42" t="str">
            <v>Himani sethi</v>
          </cell>
          <cell r="C42">
            <v>344</v>
          </cell>
        </row>
        <row r="43">
          <cell r="A43" t="str">
            <v>Dr. Diwakar Mahobiya</v>
          </cell>
          <cell r="C43">
            <v>100</v>
          </cell>
        </row>
        <row r="44">
          <cell r="A44" t="str">
            <v>Lakhan Raghuvanshi</v>
          </cell>
          <cell r="C44">
            <v>399</v>
          </cell>
        </row>
        <row r="45">
          <cell r="A45" t="str">
            <v>Vipin Kaushik</v>
          </cell>
          <cell r="C45">
            <v>399</v>
          </cell>
        </row>
        <row r="46">
          <cell r="A46" t="str">
            <v>Ravi Jatola</v>
          </cell>
          <cell r="C46">
            <v>309</v>
          </cell>
        </row>
        <row r="47">
          <cell r="A47" t="str">
            <v>POONAM DHANDE</v>
          </cell>
          <cell r="C47">
            <v>398</v>
          </cell>
        </row>
        <row r="48">
          <cell r="A48" t="str">
            <v>Himani Dem</v>
          </cell>
          <cell r="C48">
            <v>171</v>
          </cell>
        </row>
        <row r="49">
          <cell r="A49" t="str">
            <v>Dr Dharmu Prasad Kushwaha</v>
          </cell>
          <cell r="C49">
            <v>130</v>
          </cell>
        </row>
        <row r="50">
          <cell r="A50" t="str">
            <v>Vijay Pawar</v>
          </cell>
          <cell r="C50">
            <v>268</v>
          </cell>
        </row>
        <row r="51">
          <cell r="A51" t="str">
            <v>Anil Mulewa</v>
          </cell>
          <cell r="C51">
            <v>201</v>
          </cell>
        </row>
        <row r="52">
          <cell r="A52" t="str">
            <v>Shivangi dahiya</v>
          </cell>
          <cell r="C52">
            <v>215</v>
          </cell>
        </row>
        <row r="53">
          <cell r="A53" t="str">
            <v>Krishnanand Dannna</v>
          </cell>
          <cell r="C53">
            <v>310</v>
          </cell>
        </row>
        <row r="54">
          <cell r="A54" t="str">
            <v>Dr.Ritesh Singare</v>
          </cell>
          <cell r="C54">
            <v>158</v>
          </cell>
        </row>
        <row r="55">
          <cell r="A55" t="str">
            <v>Dr. Puneet K. Samaiya</v>
          </cell>
          <cell r="C55">
            <v>301</v>
          </cell>
        </row>
        <row r="56">
          <cell r="A56" t="str">
            <v>Dr.Diwakar Mahobiya</v>
          </cell>
          <cell r="C56">
            <v>231</v>
          </cell>
        </row>
        <row r="57">
          <cell r="A57" t="str">
            <v>Shubhkamna Raktale</v>
          </cell>
          <cell r="C57">
            <v>182</v>
          </cell>
        </row>
        <row r="58">
          <cell r="A58" t="str">
            <v>Dr. Parmanad Patidar</v>
          </cell>
          <cell r="C58">
            <v>77</v>
          </cell>
        </row>
        <row r="59">
          <cell r="A59" t="str">
            <v>HRDC</v>
          </cell>
          <cell r="C59">
            <v>192</v>
          </cell>
        </row>
        <row r="60">
          <cell r="A60" t="str">
            <v>Dr Parmanand patidar</v>
          </cell>
          <cell r="C60">
            <v>117</v>
          </cell>
        </row>
        <row r="61">
          <cell r="A61" t="str">
            <v>Anil Mulewa (Palan Rathore [10-B])</v>
          </cell>
          <cell r="C61">
            <v>61</v>
          </cell>
        </row>
        <row r="62">
          <cell r="A62" t="str">
            <v>VINOD KUMAR KOL</v>
          </cell>
          <cell r="C62">
            <v>15</v>
          </cell>
        </row>
        <row r="63">
          <cell r="A63" t="str">
            <v>babita</v>
          </cell>
          <cell r="C63">
            <v>28</v>
          </cell>
        </row>
        <row r="64">
          <cell r="A64" t="str">
            <v>vinod kumar kol</v>
          </cell>
          <cell r="C64">
            <v>93</v>
          </cell>
        </row>
        <row r="65">
          <cell r="A65" t="str">
            <v>Director# HRDC# DAVV# Indore</v>
          </cell>
          <cell r="C65">
            <v>101</v>
          </cell>
        </row>
        <row r="66">
          <cell r="A66" t="str">
            <v>Dr Himani Dem</v>
          </cell>
          <cell r="C66">
            <v>113</v>
          </cell>
        </row>
        <row r="67">
          <cell r="A67" t="str">
            <v>Vipin K Kaushik</v>
          </cell>
          <cell r="C67">
            <v>33</v>
          </cell>
        </row>
        <row r="68">
          <cell r="A68" t="str">
            <v>BASANT KUMAR NINGWAL</v>
          </cell>
          <cell r="C68">
            <v>70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7905655085"/>
    </sheetNames>
    <sheetDataSet>
      <sheetData sheetId="0">
        <row r="5">
          <cell r="A5" t="str">
            <v>Inderpal Singh</v>
          </cell>
          <cell r="C5">
            <v>347</v>
          </cell>
        </row>
        <row r="6">
          <cell r="A6" t="str">
            <v>Arjun Randhawe</v>
          </cell>
          <cell r="C6">
            <v>343</v>
          </cell>
        </row>
        <row r="7">
          <cell r="A7" t="str">
            <v>Jinshad Uppukoden</v>
          </cell>
          <cell r="C7">
            <v>392</v>
          </cell>
        </row>
        <row r="8">
          <cell r="A8" t="str">
            <v>Dr Satish</v>
          </cell>
          <cell r="C8">
            <v>343</v>
          </cell>
        </row>
        <row r="9">
          <cell r="A9" t="str">
            <v>HRDC ADMIN</v>
          </cell>
          <cell r="C9">
            <v>426</v>
          </cell>
        </row>
        <row r="10">
          <cell r="A10" t="str">
            <v>Dr Parmanand patidar</v>
          </cell>
          <cell r="C10">
            <v>279</v>
          </cell>
        </row>
        <row r="11">
          <cell r="A11" t="str">
            <v>Dr. Dharitree Dutta</v>
          </cell>
          <cell r="C11">
            <v>372</v>
          </cell>
        </row>
        <row r="12">
          <cell r="A12" t="str">
            <v>POONAM DHANDE</v>
          </cell>
          <cell r="C12">
            <v>425</v>
          </cell>
        </row>
        <row r="13">
          <cell r="A13" t="str">
            <v>Dr. Hrishikesh Talukdar</v>
          </cell>
          <cell r="C13">
            <v>368</v>
          </cell>
        </row>
        <row r="14">
          <cell r="A14" t="str">
            <v>PRATIBHA MANDLOI</v>
          </cell>
          <cell r="C14">
            <v>352</v>
          </cell>
        </row>
        <row r="15">
          <cell r="A15" t="str">
            <v>Balu Tikhe</v>
          </cell>
          <cell r="C15">
            <v>360</v>
          </cell>
        </row>
        <row r="16">
          <cell r="A16" t="str">
            <v>Himani Sethi</v>
          </cell>
          <cell r="C16">
            <v>170</v>
          </cell>
        </row>
        <row r="17">
          <cell r="A17" t="str">
            <v>directorhrdcindore</v>
          </cell>
          <cell r="C17">
            <v>62</v>
          </cell>
        </row>
        <row r="18">
          <cell r="A18" t="str">
            <v>Vinod Kol</v>
          </cell>
          <cell r="C18">
            <v>356</v>
          </cell>
        </row>
        <row r="19">
          <cell r="A19" t="str">
            <v>girishwarmishra</v>
          </cell>
          <cell r="C19">
            <v>170</v>
          </cell>
        </row>
        <row r="20">
          <cell r="A20" t="str">
            <v>Dr. Jayesh Vaishnav</v>
          </cell>
          <cell r="C20">
            <v>413</v>
          </cell>
        </row>
        <row r="21">
          <cell r="A21" t="str">
            <v>atul jaybhaye</v>
          </cell>
          <cell r="C21">
            <v>338</v>
          </cell>
        </row>
        <row r="22">
          <cell r="A22" t="str">
            <v>Nisha Bano Siddiqui</v>
          </cell>
          <cell r="C22">
            <v>58</v>
          </cell>
        </row>
        <row r="23">
          <cell r="A23" t="str">
            <v>Basant Kumar Ningwal</v>
          </cell>
          <cell r="C23">
            <v>340</v>
          </cell>
        </row>
        <row r="24">
          <cell r="A24" t="str">
            <v>Shubhkamna raktale</v>
          </cell>
          <cell r="C24">
            <v>421</v>
          </cell>
        </row>
        <row r="25">
          <cell r="A25" t="str">
            <v>Palvinder kaur</v>
          </cell>
          <cell r="C25">
            <v>372</v>
          </cell>
        </row>
        <row r="26">
          <cell r="A26" t="str">
            <v>Mumtaz Azad</v>
          </cell>
          <cell r="C26">
            <v>281</v>
          </cell>
        </row>
        <row r="27">
          <cell r="A27" t="str">
            <v>Amit Barsana</v>
          </cell>
          <cell r="C27">
            <v>420</v>
          </cell>
        </row>
        <row r="28">
          <cell r="A28" t="str">
            <v>Dr.Ritesh Singare</v>
          </cell>
          <cell r="C28">
            <v>357</v>
          </cell>
        </row>
        <row r="29">
          <cell r="A29" t="str">
            <v>Mobashshera Sadaf</v>
          </cell>
          <cell r="C29">
            <v>363</v>
          </cell>
        </row>
        <row r="30">
          <cell r="A30" t="str">
            <v>Dr.Diwakar Mahobiya</v>
          </cell>
          <cell r="C30">
            <v>347</v>
          </cell>
        </row>
        <row r="31">
          <cell r="A31" t="str">
            <v>Dr.Yogesh Shelke</v>
          </cell>
          <cell r="C31">
            <v>370</v>
          </cell>
        </row>
        <row r="32">
          <cell r="A32" t="str">
            <v>Moulshree Kanude</v>
          </cell>
          <cell r="C32">
            <v>344</v>
          </cell>
        </row>
        <row r="33">
          <cell r="A33" t="str">
            <v>Amandeep Kaur</v>
          </cell>
          <cell r="C33">
            <v>341</v>
          </cell>
        </row>
        <row r="34">
          <cell r="A34" t="str">
            <v>Dr. girendra sharma</v>
          </cell>
          <cell r="C34">
            <v>357</v>
          </cell>
        </row>
        <row r="35">
          <cell r="A35" t="str">
            <v>Himani Dem</v>
          </cell>
          <cell r="C35">
            <v>344</v>
          </cell>
        </row>
        <row r="36">
          <cell r="A36" t="str">
            <v>Dr ARVIND KUMAR DESHMUKH</v>
          </cell>
          <cell r="C36">
            <v>230</v>
          </cell>
        </row>
        <row r="37">
          <cell r="A37" t="str">
            <v>Dr Chandra Shekhar Pandey</v>
          </cell>
          <cell r="C37">
            <v>353</v>
          </cell>
        </row>
        <row r="38">
          <cell r="A38" t="str">
            <v>Khriekemhieu K Mary</v>
          </cell>
          <cell r="C38">
            <v>342</v>
          </cell>
        </row>
        <row r="39">
          <cell r="A39" t="str">
            <v>Shevito Theyo</v>
          </cell>
          <cell r="C39">
            <v>327</v>
          </cell>
        </row>
        <row r="40">
          <cell r="A40" t="str">
            <v>K Abrar Ahmed</v>
          </cell>
          <cell r="C40">
            <v>368</v>
          </cell>
        </row>
        <row r="41">
          <cell r="A41" t="str">
            <v>Afshan khan</v>
          </cell>
          <cell r="C41">
            <v>416</v>
          </cell>
        </row>
        <row r="42">
          <cell r="A42" t="str">
            <v>Ravi Jatola</v>
          </cell>
          <cell r="C42">
            <v>333</v>
          </cell>
        </row>
        <row r="43">
          <cell r="A43" t="str">
            <v>Dr. Sharad Prakash Pandey</v>
          </cell>
          <cell r="C43">
            <v>360</v>
          </cell>
        </row>
        <row r="44">
          <cell r="A44" t="str">
            <v>Krishnanand Dannna</v>
          </cell>
          <cell r="C44">
            <v>342</v>
          </cell>
        </row>
        <row r="45">
          <cell r="A45" t="str">
            <v>Vipin K Kaushik</v>
          </cell>
          <cell r="C45">
            <v>110</v>
          </cell>
        </row>
        <row r="46">
          <cell r="A46" t="str">
            <v>Gourav Jain</v>
          </cell>
          <cell r="C46">
            <v>336</v>
          </cell>
        </row>
        <row r="47">
          <cell r="A47" t="str">
            <v>Lakhan Raghuvanshi</v>
          </cell>
          <cell r="C47">
            <v>246</v>
          </cell>
        </row>
        <row r="48">
          <cell r="A48" t="str">
            <v>Dr. Puneet K. Samaiya</v>
          </cell>
          <cell r="C48">
            <v>241</v>
          </cell>
        </row>
        <row r="49">
          <cell r="A49" t="str">
            <v>babita</v>
          </cell>
          <cell r="C49">
            <v>405</v>
          </cell>
        </row>
        <row r="50">
          <cell r="A50" t="str">
            <v>Dr. Pankaj Kalita</v>
          </cell>
          <cell r="C50">
            <v>225</v>
          </cell>
        </row>
        <row r="51">
          <cell r="A51" t="str">
            <v>Dr. Himani Medhi</v>
          </cell>
          <cell r="C51">
            <v>369</v>
          </cell>
        </row>
        <row r="52">
          <cell r="A52" t="str">
            <v>Vijay Pawar</v>
          </cell>
          <cell r="C52">
            <v>159</v>
          </cell>
        </row>
        <row r="53">
          <cell r="A53" t="str">
            <v>Nisha Siddiqui</v>
          </cell>
          <cell r="C53">
            <v>30</v>
          </cell>
        </row>
        <row r="54">
          <cell r="A54" t="str">
            <v>Shivangi dahiya</v>
          </cell>
          <cell r="C54">
            <v>246</v>
          </cell>
        </row>
        <row r="55">
          <cell r="A55" t="str">
            <v>Vipin Kaushik</v>
          </cell>
          <cell r="C55">
            <v>389</v>
          </cell>
        </row>
        <row r="56">
          <cell r="A56" t="str">
            <v>Anil Mulewa</v>
          </cell>
          <cell r="C56">
            <v>184</v>
          </cell>
        </row>
        <row r="57">
          <cell r="A57" t="str">
            <v>Dr. Parmanad Patidar</v>
          </cell>
          <cell r="C57">
            <v>104</v>
          </cell>
        </row>
        <row r="58">
          <cell r="A58" t="str">
            <v>Dr Dharmu Prasad Kushwaha</v>
          </cell>
          <cell r="C58">
            <v>133</v>
          </cell>
        </row>
        <row r="59">
          <cell r="A59" t="str">
            <v>Dr.Parmanand Patidar</v>
          </cell>
          <cell r="C59">
            <v>2</v>
          </cell>
        </row>
        <row r="60">
          <cell r="A60" t="str">
            <v>Dr. Diwakar Mahobiya</v>
          </cell>
          <cell r="C60">
            <v>15</v>
          </cell>
        </row>
        <row r="61">
          <cell r="A61" t="str">
            <v>Smt.pratibha mandloi</v>
          </cell>
          <cell r="C61">
            <v>65</v>
          </cell>
        </row>
        <row r="62">
          <cell r="A62" t="str">
            <v>Himani sethi</v>
          </cell>
          <cell r="C62">
            <v>208</v>
          </cell>
        </row>
        <row r="63">
          <cell r="A63" t="str">
            <v>HRDC</v>
          </cell>
          <cell r="C63">
            <v>27</v>
          </cell>
        </row>
        <row r="64">
          <cell r="A64" t="str">
            <v>Dr Arvind Kumar Deshmukh</v>
          </cell>
          <cell r="C64">
            <v>133</v>
          </cell>
        </row>
        <row r="65">
          <cell r="A65" t="str">
            <v>Rajni kawreti</v>
          </cell>
          <cell r="C65">
            <v>135</v>
          </cell>
        </row>
        <row r="66">
          <cell r="A66" t="str">
            <v>nisha</v>
          </cell>
          <cell r="C66">
            <v>153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4517634457"/>
    </sheetNames>
    <sheetDataSet>
      <sheetData sheetId="0">
        <row r="5">
          <cell r="A5" t="str">
            <v>Dr. Puneet K. Samaiya</v>
          </cell>
          <cell r="C5">
            <v>242</v>
          </cell>
        </row>
        <row r="6">
          <cell r="A6" t="str">
            <v>Basant Kumar Ningwal</v>
          </cell>
          <cell r="C6">
            <v>368</v>
          </cell>
        </row>
        <row r="7">
          <cell r="A7" t="str">
            <v>Jinshad Uppukoden</v>
          </cell>
          <cell r="C7">
            <v>316</v>
          </cell>
        </row>
        <row r="8">
          <cell r="A8" t="str">
            <v>Moulshree Kanude</v>
          </cell>
          <cell r="C8">
            <v>300</v>
          </cell>
        </row>
        <row r="9">
          <cell r="A9" t="str">
            <v>Dr. Hrishikesh Talukdar</v>
          </cell>
          <cell r="C9">
            <v>359</v>
          </cell>
        </row>
        <row r="10">
          <cell r="A10" t="str">
            <v>HRDC ADMIN</v>
          </cell>
          <cell r="C10">
            <v>423</v>
          </cell>
        </row>
        <row r="11">
          <cell r="A11" t="str">
            <v>Dr ARVIND KUMAR DESHMUKH</v>
          </cell>
          <cell r="C11">
            <v>381</v>
          </cell>
        </row>
        <row r="12">
          <cell r="A12" t="str">
            <v>Vinod Kol</v>
          </cell>
          <cell r="C12">
            <v>364</v>
          </cell>
        </row>
        <row r="13">
          <cell r="A13" t="str">
            <v>Afshan khan</v>
          </cell>
          <cell r="C13">
            <v>431</v>
          </cell>
        </row>
        <row r="14">
          <cell r="A14" t="str">
            <v>Dr.Parmanand Patidar</v>
          </cell>
          <cell r="C14">
            <v>228</v>
          </cell>
        </row>
        <row r="15">
          <cell r="A15" t="str">
            <v>Lakhan Raghuvanshi</v>
          </cell>
          <cell r="C15">
            <v>367</v>
          </cell>
        </row>
        <row r="16">
          <cell r="A16" t="str">
            <v>PRATIBHA MANDLOI</v>
          </cell>
          <cell r="C16">
            <v>201</v>
          </cell>
        </row>
        <row r="17">
          <cell r="A17" t="str">
            <v>POONAM DHANDE</v>
          </cell>
          <cell r="C17">
            <v>414</v>
          </cell>
        </row>
        <row r="18">
          <cell r="A18" t="str">
            <v>Inderpal Singh</v>
          </cell>
          <cell r="C18">
            <v>373</v>
          </cell>
        </row>
        <row r="19">
          <cell r="A19" t="str">
            <v>Dr.Ritesh Singare</v>
          </cell>
          <cell r="C19">
            <v>139</v>
          </cell>
        </row>
        <row r="20">
          <cell r="A20" t="str">
            <v>Dr. Dharitree Dutta</v>
          </cell>
          <cell r="C20">
            <v>336</v>
          </cell>
        </row>
        <row r="21">
          <cell r="A21" t="str">
            <v>Shevito Theyo</v>
          </cell>
          <cell r="C21">
            <v>324</v>
          </cell>
        </row>
        <row r="22">
          <cell r="A22" t="str">
            <v>KARUNESH</v>
          </cell>
          <cell r="C22">
            <v>90</v>
          </cell>
        </row>
        <row r="23">
          <cell r="A23" t="str">
            <v>Palvinder kaur</v>
          </cell>
          <cell r="C23">
            <v>368</v>
          </cell>
        </row>
        <row r="24">
          <cell r="A24" t="str">
            <v>Dr. Jayesh Vaishnav</v>
          </cell>
          <cell r="C24">
            <v>342</v>
          </cell>
        </row>
        <row r="25">
          <cell r="A25" t="str">
            <v>Dr. Sharad Prakash Pandey</v>
          </cell>
          <cell r="C25">
            <v>333</v>
          </cell>
        </row>
        <row r="26">
          <cell r="A26" t="str">
            <v>Mobashshera Sadaf</v>
          </cell>
          <cell r="C26">
            <v>251</v>
          </cell>
        </row>
        <row r="27">
          <cell r="A27" t="str">
            <v>Dr Dharmu Prasad Kushwaha</v>
          </cell>
          <cell r="C27">
            <v>352</v>
          </cell>
        </row>
        <row r="28">
          <cell r="A28" t="str">
            <v>Arjun Randhawe</v>
          </cell>
          <cell r="C28">
            <v>322</v>
          </cell>
        </row>
        <row r="29">
          <cell r="A29" t="str">
            <v>Dr. Himani Medhi</v>
          </cell>
          <cell r="C29">
            <v>370</v>
          </cell>
        </row>
        <row r="30">
          <cell r="A30" t="str">
            <v>Dr.Yogesh Shelke</v>
          </cell>
          <cell r="C30">
            <v>420</v>
          </cell>
        </row>
        <row r="31">
          <cell r="A31" t="str">
            <v>Khriekemhieu K Mary</v>
          </cell>
          <cell r="C31">
            <v>344</v>
          </cell>
        </row>
        <row r="32">
          <cell r="A32" t="str">
            <v>Dr.Diwakar Mahobiya</v>
          </cell>
          <cell r="C32">
            <v>359</v>
          </cell>
        </row>
        <row r="33">
          <cell r="A33" t="str">
            <v>Dr Chandra Shekhar Pandey</v>
          </cell>
          <cell r="C33">
            <v>307</v>
          </cell>
        </row>
        <row r="34">
          <cell r="A34" t="str">
            <v>Himani sethi</v>
          </cell>
          <cell r="C34">
            <v>331</v>
          </cell>
        </row>
        <row r="35">
          <cell r="A35" t="str">
            <v>Krishnanand Dannna</v>
          </cell>
          <cell r="C35">
            <v>375</v>
          </cell>
        </row>
        <row r="36">
          <cell r="A36" t="str">
            <v>Amit Barsana</v>
          </cell>
          <cell r="C36">
            <v>368</v>
          </cell>
        </row>
        <row r="37">
          <cell r="A37" t="str">
            <v>Amandeep Kaur</v>
          </cell>
          <cell r="C37">
            <v>346</v>
          </cell>
        </row>
        <row r="38">
          <cell r="A38" t="str">
            <v>Shubhkamna raktale</v>
          </cell>
          <cell r="C38">
            <v>396</v>
          </cell>
        </row>
        <row r="39">
          <cell r="A39" t="str">
            <v>atul jaybhaye</v>
          </cell>
          <cell r="C39">
            <v>350</v>
          </cell>
        </row>
        <row r="40">
          <cell r="A40" t="str">
            <v>Dr. girendra sharma</v>
          </cell>
          <cell r="C40">
            <v>359</v>
          </cell>
        </row>
        <row r="41">
          <cell r="A41" t="str">
            <v>Dr Satish</v>
          </cell>
          <cell r="C41">
            <v>370</v>
          </cell>
        </row>
        <row r="42">
          <cell r="A42" t="str">
            <v>Ravi Jatola</v>
          </cell>
          <cell r="C42">
            <v>298</v>
          </cell>
        </row>
        <row r="43">
          <cell r="A43" t="str">
            <v>Balu Tikhe</v>
          </cell>
          <cell r="C43">
            <v>349</v>
          </cell>
        </row>
        <row r="44">
          <cell r="A44" t="str">
            <v>Dr. Pankaj Kalita</v>
          </cell>
          <cell r="C44">
            <v>351</v>
          </cell>
        </row>
        <row r="45">
          <cell r="A45" t="str">
            <v>Vipin Kaushik</v>
          </cell>
          <cell r="C45">
            <v>413</v>
          </cell>
        </row>
        <row r="46">
          <cell r="A46" t="str">
            <v>Gourav Jain</v>
          </cell>
          <cell r="C46">
            <v>415</v>
          </cell>
        </row>
        <row r="47">
          <cell r="A47" t="str">
            <v>Himani Dem</v>
          </cell>
          <cell r="C47">
            <v>352</v>
          </cell>
        </row>
        <row r="48">
          <cell r="A48" t="str">
            <v>Director# HRDC# DAVV# Indore</v>
          </cell>
          <cell r="C48">
            <v>286</v>
          </cell>
        </row>
        <row r="49">
          <cell r="A49" t="str">
            <v>Mumtaz Azad</v>
          </cell>
          <cell r="C49">
            <v>335</v>
          </cell>
        </row>
        <row r="50">
          <cell r="A50" t="str">
            <v>Anil Mulewa</v>
          </cell>
          <cell r="C50">
            <v>213</v>
          </cell>
        </row>
        <row r="51">
          <cell r="A51" t="str">
            <v>babita</v>
          </cell>
          <cell r="C51">
            <v>100</v>
          </cell>
        </row>
        <row r="52">
          <cell r="A52" t="str">
            <v>Dharitree Dutta</v>
          </cell>
          <cell r="C52">
            <v>23</v>
          </cell>
        </row>
        <row r="53">
          <cell r="A53" t="str">
            <v>Shivangi dahiya</v>
          </cell>
          <cell r="C53">
            <v>267</v>
          </cell>
        </row>
        <row r="54">
          <cell r="A54" t="str">
            <v>Dr. Parmanad Patidar</v>
          </cell>
          <cell r="C54">
            <v>157</v>
          </cell>
        </row>
        <row r="55">
          <cell r="A55" t="str">
            <v>Vipin K Kaushik</v>
          </cell>
          <cell r="C55">
            <v>66</v>
          </cell>
        </row>
        <row r="56">
          <cell r="A56" t="str">
            <v>K Abrar Ahmed</v>
          </cell>
          <cell r="C56">
            <v>304</v>
          </cell>
        </row>
        <row r="57">
          <cell r="A57" t="str">
            <v>Vijay Pawar</v>
          </cell>
          <cell r="C57">
            <v>8</v>
          </cell>
        </row>
        <row r="58">
          <cell r="A58" t="str">
            <v>Smt.pratibha mandloi</v>
          </cell>
          <cell r="C58">
            <v>153</v>
          </cell>
        </row>
        <row r="59">
          <cell r="A59" t="str">
            <v>Raja Shekhar Bellamkonda</v>
          </cell>
          <cell r="C59">
            <v>80</v>
          </cell>
        </row>
        <row r="60">
          <cell r="A60" t="str">
            <v>Dr. Ritesh Singare</v>
          </cell>
          <cell r="C60">
            <v>235</v>
          </cell>
        </row>
        <row r="61">
          <cell r="A61" t="str">
            <v>Dr. BABITA RATHORE</v>
          </cell>
          <cell r="C61">
            <v>185</v>
          </cell>
        </row>
        <row r="62">
          <cell r="A62" t="str">
            <v>Dr Mobashshera Sadaf</v>
          </cell>
          <cell r="C62">
            <v>123</v>
          </cell>
        </row>
        <row r="63">
          <cell r="A63" t="str">
            <v>Prof. M Muzammil</v>
          </cell>
          <cell r="C63">
            <v>184</v>
          </cell>
        </row>
        <row r="64">
          <cell r="A64" t="str">
            <v>Himani Sethi</v>
          </cell>
          <cell r="C64">
            <v>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5171663273 (1)"/>
    </sheetNames>
    <sheetDataSet>
      <sheetData sheetId="0">
        <row r="5">
          <cell r="A5" t="str">
            <v>HRDC ADMIN</v>
          </cell>
          <cell r="C5">
            <v>457</v>
          </cell>
        </row>
        <row r="6">
          <cell r="A6" t="str">
            <v>BABITA RATHORE</v>
          </cell>
          <cell r="C6">
            <v>327</v>
          </cell>
        </row>
        <row r="7">
          <cell r="A7" t="str">
            <v>Dr.Ritesh Singare</v>
          </cell>
          <cell r="C7">
            <v>208</v>
          </cell>
        </row>
        <row r="8">
          <cell r="A8" t="str">
            <v>Afshan khan</v>
          </cell>
          <cell r="C8">
            <v>416</v>
          </cell>
        </row>
        <row r="9">
          <cell r="A9" t="str">
            <v>Dr Dharmu Prasad Kushwaha</v>
          </cell>
          <cell r="C9">
            <v>474</v>
          </cell>
        </row>
        <row r="10">
          <cell r="A10" t="str">
            <v>SHEVITO THEYO</v>
          </cell>
          <cell r="C10">
            <v>392</v>
          </cell>
        </row>
        <row r="11">
          <cell r="A11" t="str">
            <v>Dr. Ritesh Singare</v>
          </cell>
          <cell r="C11">
            <v>201</v>
          </cell>
        </row>
        <row r="12">
          <cell r="A12" t="str">
            <v>Dr. Balu Tikhe</v>
          </cell>
          <cell r="C12">
            <v>313</v>
          </cell>
        </row>
        <row r="13">
          <cell r="A13" t="str">
            <v>Dr.Yogesh Shelke</v>
          </cell>
          <cell r="C13">
            <v>413</v>
          </cell>
        </row>
        <row r="14">
          <cell r="A14" t="str">
            <v>Vijay Pawar</v>
          </cell>
          <cell r="C14">
            <v>412</v>
          </cell>
        </row>
        <row r="15">
          <cell r="A15" t="str">
            <v>Biswajit Sahu</v>
          </cell>
          <cell r="C15">
            <v>390</v>
          </cell>
        </row>
        <row r="16">
          <cell r="A16" t="str">
            <v>Dr. Jayesh Vaishnav</v>
          </cell>
          <cell r="C16">
            <v>458</v>
          </cell>
        </row>
        <row r="17">
          <cell r="A17" t="str">
            <v>Dr Satish Piplode</v>
          </cell>
          <cell r="C17">
            <v>401</v>
          </cell>
        </row>
        <row r="18">
          <cell r="A18" t="str">
            <v>Dr.Parmanand Patidar</v>
          </cell>
          <cell r="C18">
            <v>316</v>
          </cell>
        </row>
        <row r="19">
          <cell r="A19" t="str">
            <v>Amit Barsana</v>
          </cell>
          <cell r="C19">
            <v>401</v>
          </cell>
        </row>
        <row r="20">
          <cell r="A20" t="str">
            <v>Moulshree Kanude</v>
          </cell>
          <cell r="C20">
            <v>417</v>
          </cell>
        </row>
        <row r="21">
          <cell r="A21" t="str">
            <v>Anupama Raul</v>
          </cell>
          <cell r="C21">
            <v>260</v>
          </cell>
        </row>
        <row r="22">
          <cell r="A22" t="str">
            <v>Arjun Randhawe</v>
          </cell>
          <cell r="C22">
            <v>405</v>
          </cell>
        </row>
        <row r="23">
          <cell r="A23" t="str">
            <v>Vipin K Kaushik</v>
          </cell>
          <cell r="C23">
            <v>132</v>
          </cell>
        </row>
        <row r="24">
          <cell r="A24" t="str">
            <v>Dr ARVIND KUMAR DESHMUKH</v>
          </cell>
          <cell r="C24">
            <v>413</v>
          </cell>
        </row>
        <row r="25">
          <cell r="A25" t="str">
            <v>Himani Dem</v>
          </cell>
          <cell r="C25">
            <v>307</v>
          </cell>
        </row>
        <row r="26">
          <cell r="A26" t="str">
            <v>Dr. Dharitree Dutta</v>
          </cell>
          <cell r="C26">
            <v>404</v>
          </cell>
        </row>
        <row r="27">
          <cell r="A27" t="str">
            <v>Palvinder  kaur</v>
          </cell>
          <cell r="C27">
            <v>377</v>
          </cell>
        </row>
        <row r="28">
          <cell r="A28" t="str">
            <v>Amandeep Kaur</v>
          </cell>
          <cell r="C28">
            <v>394</v>
          </cell>
        </row>
        <row r="29">
          <cell r="A29" t="str">
            <v>Basant Kumar Ningwal</v>
          </cell>
          <cell r="C29">
            <v>320</v>
          </cell>
        </row>
        <row r="30">
          <cell r="A30" t="str">
            <v>Prof. K. Srinivas .</v>
          </cell>
          <cell r="C30">
            <v>199</v>
          </cell>
        </row>
        <row r="31">
          <cell r="A31" t="str">
            <v>Lakhan Raghuvanshi</v>
          </cell>
          <cell r="C31">
            <v>305</v>
          </cell>
        </row>
        <row r="32">
          <cell r="A32" t="str">
            <v>Ms Swati(Ramjas College#DU)</v>
          </cell>
          <cell r="C32">
            <v>224</v>
          </cell>
        </row>
        <row r="33">
          <cell r="A33" t="str">
            <v>Vinod Kol</v>
          </cell>
          <cell r="C33">
            <v>414</v>
          </cell>
        </row>
        <row r="34">
          <cell r="A34" t="str">
            <v>POONAM DHANDE</v>
          </cell>
          <cell r="C34">
            <v>445</v>
          </cell>
        </row>
        <row r="35">
          <cell r="A35" t="str">
            <v>Khriekemhieu K Mary</v>
          </cell>
          <cell r="C35">
            <v>403</v>
          </cell>
        </row>
        <row r="36">
          <cell r="A36" t="str">
            <v>Dr. Puneet K. Samaiya</v>
          </cell>
          <cell r="C36">
            <v>378</v>
          </cell>
        </row>
        <row r="37">
          <cell r="A37" t="str">
            <v>Abrar Ahmed (Galaxy M11)</v>
          </cell>
          <cell r="C37">
            <v>408</v>
          </cell>
        </row>
        <row r="38">
          <cell r="A38" t="str">
            <v>Inderpal Singh</v>
          </cell>
          <cell r="C38">
            <v>304</v>
          </cell>
        </row>
        <row r="39">
          <cell r="A39" t="str">
            <v>Dr. girendra sharma</v>
          </cell>
          <cell r="C39">
            <v>366</v>
          </cell>
        </row>
        <row r="40">
          <cell r="A40" t="str">
            <v>Dr.Krishnanand Dannana (Krishnanand Dannna)</v>
          </cell>
          <cell r="C40">
            <v>390</v>
          </cell>
        </row>
        <row r="41">
          <cell r="A41" t="str">
            <v>smt.pratibha Mandloi (OnePlus Nord CE 5G)</v>
          </cell>
          <cell r="C41">
            <v>5</v>
          </cell>
        </row>
        <row r="42">
          <cell r="A42" t="str">
            <v>Ravi Jatola</v>
          </cell>
          <cell r="C42">
            <v>252</v>
          </cell>
        </row>
        <row r="43">
          <cell r="A43" t="str">
            <v>Mumtaz Azad</v>
          </cell>
          <cell r="C43">
            <v>393</v>
          </cell>
        </row>
        <row r="44">
          <cell r="A44" t="str">
            <v>Dr. Sharad Prakash Pandey</v>
          </cell>
          <cell r="C44">
            <v>411</v>
          </cell>
        </row>
        <row r="45">
          <cell r="A45" t="str">
            <v>Gourav Jain</v>
          </cell>
          <cell r="C45">
            <v>425</v>
          </cell>
        </row>
        <row r="46">
          <cell r="A46" t="str">
            <v>Dr. Atul Jaybhaye (atul jaybhaye)</v>
          </cell>
          <cell r="C46">
            <v>213</v>
          </cell>
        </row>
        <row r="47">
          <cell r="A47" t="str">
            <v>Jinshad Uppukoden</v>
          </cell>
          <cell r="C47">
            <v>363</v>
          </cell>
        </row>
        <row r="48">
          <cell r="A48" t="str">
            <v>HIMANI SETHI</v>
          </cell>
          <cell r="C48">
            <v>380</v>
          </cell>
        </row>
        <row r="49">
          <cell r="A49" t="str">
            <v>dr.Diwakar Mahobiya (1eN2uSpgIB3weDNPq_901SAAAAABFBbmRyb2lkU2hhcmVfMzIy)</v>
          </cell>
          <cell r="C49">
            <v>71</v>
          </cell>
        </row>
        <row r="50">
          <cell r="A50" t="str">
            <v>smt.pratibha Mandloi</v>
          </cell>
          <cell r="C50">
            <v>446</v>
          </cell>
        </row>
        <row r="51">
          <cell r="A51" t="str">
            <v>Samsung SM-A525F</v>
          </cell>
          <cell r="C51">
            <v>49</v>
          </cell>
        </row>
        <row r="52">
          <cell r="A52" t="str">
            <v>Dr. Pankaj Kalita</v>
          </cell>
          <cell r="C52">
            <v>376</v>
          </cell>
        </row>
        <row r="53">
          <cell r="A53" t="str">
            <v>SONESH POONIA</v>
          </cell>
          <cell r="C53">
            <v>157</v>
          </cell>
        </row>
        <row r="54">
          <cell r="A54" t="str">
            <v>Anil Mulewa (Palan Rathore [10-B])</v>
          </cell>
          <cell r="C54">
            <v>422</v>
          </cell>
        </row>
        <row r="55">
          <cell r="A55" t="str">
            <v>Mobashshera Sadaf</v>
          </cell>
          <cell r="C55">
            <v>373</v>
          </cell>
        </row>
        <row r="56">
          <cell r="A56" t="str">
            <v>Dr Himani Dem</v>
          </cell>
          <cell r="C56">
            <v>283</v>
          </cell>
        </row>
        <row r="57">
          <cell r="A57" t="str">
            <v>BASANT KUMAR NINGWAL</v>
          </cell>
          <cell r="C57">
            <v>68</v>
          </cell>
        </row>
        <row r="58">
          <cell r="A58" t="str">
            <v>Dr. Atul Jaybhaye</v>
          </cell>
          <cell r="C58">
            <v>6</v>
          </cell>
        </row>
        <row r="59">
          <cell r="A59" t="str">
            <v>Dr. Himani Medhi</v>
          </cell>
          <cell r="C59">
            <v>279</v>
          </cell>
        </row>
        <row r="60">
          <cell r="A60" t="str">
            <v>Shubhkamna raktale</v>
          </cell>
          <cell r="C60">
            <v>393</v>
          </cell>
        </row>
        <row r="61">
          <cell r="A61" t="str">
            <v>Shivangi dahiya</v>
          </cell>
          <cell r="C61">
            <v>270</v>
          </cell>
        </row>
        <row r="62">
          <cell r="A62" t="str">
            <v>Director# HRDC# DAVV# Indore</v>
          </cell>
          <cell r="C62">
            <v>321</v>
          </cell>
        </row>
        <row r="63">
          <cell r="A63" t="str">
            <v>Shaligram Prajapat</v>
          </cell>
          <cell r="C63">
            <v>168</v>
          </cell>
        </row>
        <row r="64">
          <cell r="A64" t="str">
            <v>Vipin Kaushik</v>
          </cell>
          <cell r="C64">
            <v>348</v>
          </cell>
        </row>
        <row r="65">
          <cell r="A65" t="str">
            <v>Swati</v>
          </cell>
          <cell r="C65">
            <v>118</v>
          </cell>
        </row>
        <row r="66">
          <cell r="A66" t="str">
            <v>Shalini Tiwari</v>
          </cell>
          <cell r="C66">
            <v>174</v>
          </cell>
        </row>
        <row r="67">
          <cell r="A67" t="str">
            <v>Dr.Diwakar Mahobiya</v>
          </cell>
          <cell r="C67">
            <v>270</v>
          </cell>
        </row>
        <row r="68">
          <cell r="A68" t="str">
            <v>Hrishikesh Talukdar</v>
          </cell>
          <cell r="C68">
            <v>3</v>
          </cell>
        </row>
        <row r="69">
          <cell r="A69" t="str">
            <v>Chandra Shekhar Pandey</v>
          </cell>
          <cell r="C69">
            <v>120</v>
          </cell>
        </row>
        <row r="70">
          <cell r="A70" t="str">
            <v>Himani Medhi</v>
          </cell>
          <cell r="C70">
            <v>106</v>
          </cell>
        </row>
        <row r="71">
          <cell r="A71" t="str">
            <v>Dr. Shaligram Prajapat</v>
          </cell>
          <cell r="C71">
            <v>91</v>
          </cell>
        </row>
        <row r="72">
          <cell r="A72" t="str">
            <v>Dr.Balu Tikhe</v>
          </cell>
          <cell r="C72">
            <v>97</v>
          </cell>
        </row>
        <row r="73">
          <cell r="A73" t="str">
            <v>Dr. Inderpal Singh</v>
          </cell>
          <cell r="C73">
            <v>77</v>
          </cell>
        </row>
        <row r="74">
          <cell r="A74" t="str">
            <v>Dr Parmanand patidar</v>
          </cell>
          <cell r="C74">
            <v>76</v>
          </cell>
        </row>
        <row r="75">
          <cell r="A75" t="str">
            <v>Yogesh Shelke</v>
          </cell>
          <cell r="C75">
            <v>1</v>
          </cell>
        </row>
        <row r="76">
          <cell r="A76" t="str">
            <v>Dr Jayesh Vaishnav</v>
          </cell>
          <cell r="C76">
            <v>24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8217539374"/>
    </sheetNames>
    <sheetDataSet>
      <sheetData sheetId="0">
        <row r="5">
          <cell r="A5" t="str">
            <v>Shivangi dahiya</v>
          </cell>
          <cell r="C5">
            <v>343</v>
          </cell>
        </row>
        <row r="6">
          <cell r="A6" t="str">
            <v>HRDC ADMIN</v>
          </cell>
          <cell r="C6">
            <v>385</v>
          </cell>
        </row>
        <row r="7">
          <cell r="A7" t="str">
            <v>Moulshree Kanude</v>
          </cell>
          <cell r="C7">
            <v>343</v>
          </cell>
        </row>
        <row r="8">
          <cell r="A8" t="str">
            <v>Inderpal Singh</v>
          </cell>
          <cell r="C8">
            <v>306</v>
          </cell>
        </row>
        <row r="9">
          <cell r="A9" t="str">
            <v>Dr. Sharad Prakash Pandey</v>
          </cell>
          <cell r="C9">
            <v>345</v>
          </cell>
        </row>
        <row r="10">
          <cell r="A10" t="str">
            <v>Balu Tikhe</v>
          </cell>
          <cell r="C10">
            <v>323</v>
          </cell>
        </row>
        <row r="11">
          <cell r="A11" t="str">
            <v>Dr.Parmanand Patidar</v>
          </cell>
          <cell r="C11">
            <v>181</v>
          </cell>
        </row>
        <row r="12">
          <cell r="A12" t="str">
            <v>Vipin K Kaushik</v>
          </cell>
          <cell r="C12">
            <v>52</v>
          </cell>
        </row>
        <row r="13">
          <cell r="A13" t="str">
            <v>Vinod Kol</v>
          </cell>
          <cell r="C13">
            <v>355</v>
          </cell>
        </row>
        <row r="14">
          <cell r="A14" t="str">
            <v>Shevito Theyo</v>
          </cell>
          <cell r="C14">
            <v>325</v>
          </cell>
        </row>
        <row r="15">
          <cell r="A15" t="str">
            <v>babita</v>
          </cell>
          <cell r="C15">
            <v>188</v>
          </cell>
        </row>
        <row r="16">
          <cell r="A16" t="str">
            <v>Afshan khan</v>
          </cell>
          <cell r="C16">
            <v>417</v>
          </cell>
        </row>
        <row r="17">
          <cell r="A17" t="str">
            <v>Prof. Vipul Vyas</v>
          </cell>
          <cell r="C17">
            <v>184</v>
          </cell>
        </row>
        <row r="18">
          <cell r="A18" t="str">
            <v>Dr. Hrishikesh Talukdar</v>
          </cell>
          <cell r="C18">
            <v>364</v>
          </cell>
        </row>
        <row r="19">
          <cell r="A19" t="str">
            <v>PRATIBHA MANDLOI</v>
          </cell>
          <cell r="C19">
            <v>393</v>
          </cell>
        </row>
        <row r="20">
          <cell r="A20" t="str">
            <v>Palvinder kaur</v>
          </cell>
          <cell r="C20">
            <v>359</v>
          </cell>
        </row>
        <row r="21">
          <cell r="A21" t="str">
            <v>Dr Satish</v>
          </cell>
          <cell r="C21">
            <v>387</v>
          </cell>
        </row>
        <row r="22">
          <cell r="A22" t="str">
            <v>Basant Kumar Ningwal</v>
          </cell>
          <cell r="C22">
            <v>350</v>
          </cell>
        </row>
        <row r="23">
          <cell r="A23" t="str">
            <v>Dr. Jayesh Vaishnav</v>
          </cell>
          <cell r="C23">
            <v>352</v>
          </cell>
        </row>
        <row r="24">
          <cell r="A24" t="str">
            <v>Dr ARVIND KUMAR DESHMUKH</v>
          </cell>
          <cell r="C24">
            <v>358</v>
          </cell>
        </row>
        <row r="25">
          <cell r="A25" t="str">
            <v>Dr. Pankaj Kalita</v>
          </cell>
          <cell r="C25">
            <v>337</v>
          </cell>
        </row>
        <row r="26">
          <cell r="A26" t="str">
            <v>Amandeep Kaur</v>
          </cell>
          <cell r="C26">
            <v>356</v>
          </cell>
        </row>
        <row r="27">
          <cell r="A27" t="str">
            <v>atul jaybhaye</v>
          </cell>
          <cell r="C27">
            <v>128</v>
          </cell>
        </row>
        <row r="28">
          <cell r="A28" t="str">
            <v>Dr. Diwakar Mahobiya</v>
          </cell>
          <cell r="C28">
            <v>172</v>
          </cell>
        </row>
        <row r="29">
          <cell r="A29" t="str">
            <v>POONAM DHANDE</v>
          </cell>
          <cell r="C29">
            <v>391</v>
          </cell>
        </row>
        <row r="30">
          <cell r="A30" t="str">
            <v>Lakhan Raghuvanshi</v>
          </cell>
          <cell r="C30">
            <v>415</v>
          </cell>
        </row>
        <row r="31">
          <cell r="A31" t="str">
            <v>Khriekemhieu K Mary</v>
          </cell>
          <cell r="C31">
            <v>324</v>
          </cell>
        </row>
        <row r="32">
          <cell r="A32" t="str">
            <v>Dr. Dharitree Dutta</v>
          </cell>
          <cell r="C32">
            <v>245</v>
          </cell>
        </row>
        <row r="33">
          <cell r="A33" t="str">
            <v>Mobashshera Sadaf</v>
          </cell>
          <cell r="C33">
            <v>20</v>
          </cell>
        </row>
        <row r="34">
          <cell r="A34" t="str">
            <v>K Abrar Ahmed</v>
          </cell>
          <cell r="C34">
            <v>354</v>
          </cell>
        </row>
        <row r="35">
          <cell r="A35" t="str">
            <v>Dr. Ritesh Singare</v>
          </cell>
          <cell r="C35">
            <v>343</v>
          </cell>
        </row>
        <row r="36">
          <cell r="A36" t="str">
            <v>Arjun Randhawe</v>
          </cell>
          <cell r="C36">
            <v>349</v>
          </cell>
        </row>
        <row r="37">
          <cell r="A37" t="str">
            <v>Krishnanand Dannna</v>
          </cell>
          <cell r="C37">
            <v>330</v>
          </cell>
        </row>
        <row r="38">
          <cell r="A38" t="str">
            <v>Shubhkamna raktale</v>
          </cell>
          <cell r="C38">
            <v>347</v>
          </cell>
        </row>
        <row r="39">
          <cell r="A39" t="str">
            <v>Dr.Yogesh Shelke</v>
          </cell>
          <cell r="C39">
            <v>411</v>
          </cell>
        </row>
        <row r="40">
          <cell r="A40" t="str">
            <v>Himani Dem</v>
          </cell>
          <cell r="C40">
            <v>319</v>
          </cell>
        </row>
        <row r="41">
          <cell r="A41" t="str">
            <v>Jinshad Uppukoden</v>
          </cell>
          <cell r="C41">
            <v>281</v>
          </cell>
        </row>
        <row r="42">
          <cell r="A42" t="str">
            <v>Dr. girendra sharma</v>
          </cell>
          <cell r="C42">
            <v>354</v>
          </cell>
        </row>
        <row r="43">
          <cell r="A43" t="str">
            <v>Dr Chandra Shekhar Pandey</v>
          </cell>
          <cell r="C43">
            <v>301</v>
          </cell>
        </row>
        <row r="44">
          <cell r="A44" t="str">
            <v>Mumtaz Azad</v>
          </cell>
          <cell r="C44">
            <v>286</v>
          </cell>
        </row>
        <row r="45">
          <cell r="A45" t="str">
            <v>Himani sethi</v>
          </cell>
          <cell r="C45">
            <v>338</v>
          </cell>
        </row>
        <row r="46">
          <cell r="A46" t="str">
            <v>Amit Barsana</v>
          </cell>
          <cell r="C46">
            <v>348</v>
          </cell>
        </row>
        <row r="47">
          <cell r="A47" t="str">
            <v>Ravi Jatola</v>
          </cell>
          <cell r="C47">
            <v>337</v>
          </cell>
        </row>
        <row r="48">
          <cell r="A48" t="str">
            <v>Vijay Pawar</v>
          </cell>
          <cell r="C48">
            <v>329</v>
          </cell>
        </row>
        <row r="49">
          <cell r="A49" t="str">
            <v>Dr Mobashshera Sadaf</v>
          </cell>
          <cell r="C49">
            <v>338</v>
          </cell>
        </row>
        <row r="50">
          <cell r="A50" t="str">
            <v>Vipin Kaushik</v>
          </cell>
          <cell r="C50">
            <v>383</v>
          </cell>
        </row>
        <row r="51">
          <cell r="A51" t="str">
            <v>Dr. Himani Medhi</v>
          </cell>
          <cell r="C51">
            <v>387</v>
          </cell>
        </row>
        <row r="52">
          <cell r="A52" t="str">
            <v>Anil Mulewa</v>
          </cell>
          <cell r="C52">
            <v>223</v>
          </cell>
        </row>
        <row r="53">
          <cell r="A53" t="str">
            <v>Gourav Jain</v>
          </cell>
          <cell r="C53">
            <v>322</v>
          </cell>
        </row>
        <row r="54">
          <cell r="A54" t="str">
            <v>Dr. Parmanad Patidar</v>
          </cell>
          <cell r="C54">
            <v>193</v>
          </cell>
        </row>
        <row r="55">
          <cell r="A55" t="str">
            <v>Dr.Diwakar Mahobiya</v>
          </cell>
          <cell r="C55">
            <v>194</v>
          </cell>
        </row>
        <row r="56">
          <cell r="A56" t="str">
            <v>Dr. Puneet K. Samaiya</v>
          </cell>
          <cell r="C56">
            <v>284</v>
          </cell>
        </row>
        <row r="57">
          <cell r="A57" t="str">
            <v>Dr. Atul Jaybhaye</v>
          </cell>
          <cell r="C57">
            <v>222</v>
          </cell>
        </row>
        <row r="58">
          <cell r="A58" t="str">
            <v>Shubhkamna Raktale</v>
          </cell>
          <cell r="C58">
            <v>33</v>
          </cell>
        </row>
        <row r="59">
          <cell r="A59" t="str">
            <v>Prof. (Dr.) Himanshu Pandey</v>
          </cell>
          <cell r="C59">
            <v>180</v>
          </cell>
        </row>
        <row r="60">
          <cell r="A60" t="str">
            <v>Dr.Ritesh Singare</v>
          </cell>
          <cell r="C60">
            <v>14</v>
          </cell>
        </row>
        <row r="61">
          <cell r="A61" t="str">
            <v>Dr. BABITA RATHORE</v>
          </cell>
          <cell r="C61">
            <v>137</v>
          </cell>
        </row>
        <row r="62">
          <cell r="A62" t="str">
            <v>Dr Dharmu Prasad Kushwaha</v>
          </cell>
          <cell r="C62">
            <v>12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5615359244"/>
    </sheetNames>
    <sheetDataSet>
      <sheetData sheetId="0">
        <row r="5">
          <cell r="A5" t="str">
            <v>inderpal singh</v>
          </cell>
          <cell r="C5">
            <v>264</v>
          </cell>
        </row>
        <row r="6">
          <cell r="A6" t="str">
            <v>Balu Tikhe</v>
          </cell>
          <cell r="C6">
            <v>338</v>
          </cell>
        </row>
        <row r="7">
          <cell r="A7" t="str">
            <v>Dr Mobashshera Sadaf</v>
          </cell>
          <cell r="C7">
            <v>131</v>
          </cell>
        </row>
        <row r="8">
          <cell r="A8" t="str">
            <v>Palvinder kaur</v>
          </cell>
          <cell r="C8">
            <v>337</v>
          </cell>
        </row>
        <row r="9">
          <cell r="A9" t="str">
            <v>Amandeep Kaur</v>
          </cell>
          <cell r="C9">
            <v>362</v>
          </cell>
        </row>
        <row r="10">
          <cell r="A10" t="str">
            <v>HRDC ADMIN</v>
          </cell>
          <cell r="C10">
            <v>444</v>
          </cell>
        </row>
        <row r="11">
          <cell r="A11" t="str">
            <v>directorhrdcindore</v>
          </cell>
          <cell r="C11">
            <v>65</v>
          </cell>
        </row>
        <row r="12">
          <cell r="A12" t="str">
            <v>Himani sethi</v>
          </cell>
          <cell r="C12">
            <v>319</v>
          </cell>
        </row>
        <row r="13">
          <cell r="A13" t="str">
            <v>Dr.Parmanand Patidar</v>
          </cell>
          <cell r="C13">
            <v>299</v>
          </cell>
        </row>
        <row r="14">
          <cell r="A14" t="str">
            <v>Dr. Puneet K. Samaiya</v>
          </cell>
          <cell r="C14">
            <v>343</v>
          </cell>
        </row>
        <row r="15">
          <cell r="A15" t="str">
            <v>Dr. girendra sharma</v>
          </cell>
          <cell r="C15">
            <v>323</v>
          </cell>
        </row>
        <row r="16">
          <cell r="A16" t="str">
            <v>Shubhkamna raktale</v>
          </cell>
          <cell r="C16">
            <v>320</v>
          </cell>
        </row>
        <row r="17">
          <cell r="A17" t="str">
            <v>PRATIBHA MANDLOI</v>
          </cell>
          <cell r="C17">
            <v>330</v>
          </cell>
        </row>
        <row r="18">
          <cell r="A18" t="str">
            <v>Dr. Sharad Prakash Pandey</v>
          </cell>
          <cell r="C18">
            <v>363</v>
          </cell>
        </row>
        <row r="19">
          <cell r="A19" t="str">
            <v>Vinod Kol</v>
          </cell>
          <cell r="C19">
            <v>339</v>
          </cell>
        </row>
        <row r="20">
          <cell r="A20" t="str">
            <v>Dr.Ritesh Singare</v>
          </cell>
          <cell r="C20">
            <v>167</v>
          </cell>
        </row>
        <row r="21">
          <cell r="A21" t="str">
            <v>Mobashshera Sadaf</v>
          </cell>
          <cell r="C21">
            <v>204</v>
          </cell>
        </row>
        <row r="22">
          <cell r="A22" t="str">
            <v>Dr.Yogesh Shelke</v>
          </cell>
          <cell r="C22">
            <v>438</v>
          </cell>
        </row>
        <row r="23">
          <cell r="A23" t="str">
            <v>Dr Satish</v>
          </cell>
          <cell r="C23">
            <v>348</v>
          </cell>
        </row>
        <row r="24">
          <cell r="A24" t="str">
            <v>Afshan khan</v>
          </cell>
          <cell r="C24">
            <v>434</v>
          </cell>
        </row>
        <row r="25">
          <cell r="A25" t="str">
            <v>Inderpal Singh</v>
          </cell>
          <cell r="C25">
            <v>87</v>
          </cell>
        </row>
        <row r="26">
          <cell r="A26" t="str">
            <v>Dr Chandra Shekhar Pandey</v>
          </cell>
          <cell r="C26">
            <v>334</v>
          </cell>
        </row>
        <row r="27">
          <cell r="A27" t="str">
            <v>Dr. Pankaj Kalita</v>
          </cell>
          <cell r="C27">
            <v>273</v>
          </cell>
        </row>
        <row r="28">
          <cell r="A28" t="str">
            <v>Dr. Diwakar Mahobiya</v>
          </cell>
          <cell r="C28">
            <v>42</v>
          </cell>
        </row>
        <row r="29">
          <cell r="A29" t="str">
            <v>Basant Kumar Ningwal</v>
          </cell>
          <cell r="C29">
            <v>235</v>
          </cell>
        </row>
        <row r="30">
          <cell r="A30" t="str">
            <v>Dr ARVIND KUMAR DESHMUKH</v>
          </cell>
          <cell r="C30">
            <v>356</v>
          </cell>
        </row>
        <row r="31">
          <cell r="A31" t="str">
            <v>Dr. Jayesh Vaishnav</v>
          </cell>
          <cell r="C31">
            <v>388</v>
          </cell>
        </row>
        <row r="32">
          <cell r="A32" t="str">
            <v>Khriekemhieu K Mary</v>
          </cell>
          <cell r="C32">
            <v>339</v>
          </cell>
        </row>
        <row r="33">
          <cell r="A33" t="str">
            <v>Jinshad Uppukoden</v>
          </cell>
          <cell r="C33">
            <v>319</v>
          </cell>
        </row>
        <row r="34">
          <cell r="A34" t="str">
            <v>Ravi Jatola</v>
          </cell>
          <cell r="C34">
            <v>298</v>
          </cell>
        </row>
        <row r="35">
          <cell r="A35" t="str">
            <v>Vipin K Kaushik</v>
          </cell>
          <cell r="C35">
            <v>17</v>
          </cell>
        </row>
        <row r="36">
          <cell r="A36" t="str">
            <v>Himani Dem</v>
          </cell>
          <cell r="C36">
            <v>295</v>
          </cell>
        </row>
        <row r="37">
          <cell r="A37" t="str">
            <v>POONAM DHANDE</v>
          </cell>
          <cell r="C37">
            <v>368</v>
          </cell>
        </row>
        <row r="38">
          <cell r="A38" t="str">
            <v>Amit Barsana</v>
          </cell>
          <cell r="C38">
            <v>379</v>
          </cell>
        </row>
        <row r="39">
          <cell r="A39" t="str">
            <v>K Abrar Ahmed</v>
          </cell>
          <cell r="C39">
            <v>273</v>
          </cell>
        </row>
        <row r="40">
          <cell r="A40" t="str">
            <v>Dr. Himani Medhi</v>
          </cell>
          <cell r="C40">
            <v>430</v>
          </cell>
        </row>
        <row r="41">
          <cell r="A41" t="str">
            <v>Arjun Randhawe</v>
          </cell>
          <cell r="C41">
            <v>339</v>
          </cell>
        </row>
        <row r="42">
          <cell r="A42" t="str">
            <v>Dr. Ritesh Singare</v>
          </cell>
          <cell r="C42">
            <v>172</v>
          </cell>
        </row>
        <row r="43">
          <cell r="A43" t="str">
            <v>Moulshree Kanude</v>
          </cell>
          <cell r="C43">
            <v>294</v>
          </cell>
        </row>
        <row r="44">
          <cell r="A44" t="str">
            <v>babita</v>
          </cell>
          <cell r="C44">
            <v>277</v>
          </cell>
        </row>
        <row r="45">
          <cell r="A45" t="str">
            <v>Mumtaz Azad</v>
          </cell>
          <cell r="C45">
            <v>184</v>
          </cell>
        </row>
        <row r="46">
          <cell r="A46" t="str">
            <v>Dr.Krishnanand (Krishnanand Dannna)</v>
          </cell>
          <cell r="C46">
            <v>283</v>
          </cell>
        </row>
        <row r="47">
          <cell r="A47" t="str">
            <v>atul jaybhaye</v>
          </cell>
          <cell r="C47">
            <v>13</v>
          </cell>
        </row>
        <row r="48">
          <cell r="A48" t="str">
            <v>Shivangi dahiya</v>
          </cell>
          <cell r="C48">
            <v>310</v>
          </cell>
        </row>
        <row r="49">
          <cell r="A49" t="str">
            <v>Lakhan Raghuvanshi</v>
          </cell>
          <cell r="C49">
            <v>425</v>
          </cell>
        </row>
        <row r="50">
          <cell r="A50" t="str">
            <v>Dr Dharmu Prasad Kushwaha</v>
          </cell>
          <cell r="C50">
            <v>111</v>
          </cell>
        </row>
        <row r="51">
          <cell r="A51" t="str">
            <v>Vijay Pawar</v>
          </cell>
          <cell r="C51">
            <v>103</v>
          </cell>
        </row>
        <row r="52">
          <cell r="A52" t="str">
            <v>Dr. Dharitree Dutta</v>
          </cell>
          <cell r="C52">
            <v>420</v>
          </cell>
        </row>
        <row r="53">
          <cell r="A53" t="str">
            <v>Dr. Atul Jaybhaye</v>
          </cell>
          <cell r="C53">
            <v>278</v>
          </cell>
        </row>
        <row r="54">
          <cell r="A54" t="str">
            <v>Anil Mulewa</v>
          </cell>
          <cell r="C54">
            <v>404</v>
          </cell>
        </row>
        <row r="55">
          <cell r="A55" t="str">
            <v>Dr. Hrishikesh Talukdar</v>
          </cell>
          <cell r="C55">
            <v>174</v>
          </cell>
        </row>
        <row r="56">
          <cell r="A56" t="str">
            <v>Gourav Jain</v>
          </cell>
          <cell r="C56">
            <v>322</v>
          </cell>
        </row>
        <row r="57">
          <cell r="A57" t="str">
            <v>Dr Parmanand patidar</v>
          </cell>
          <cell r="C57">
            <v>83</v>
          </cell>
        </row>
        <row r="58">
          <cell r="A58" t="str">
            <v>a163</v>
          </cell>
          <cell r="C58">
            <v>86</v>
          </cell>
        </row>
        <row r="59">
          <cell r="A59" t="str">
            <v>Shevito Theyo</v>
          </cell>
          <cell r="C59">
            <v>337</v>
          </cell>
        </row>
        <row r="60">
          <cell r="A60" t="str">
            <v>Vipin Kaushik</v>
          </cell>
          <cell r="C60">
            <v>303</v>
          </cell>
        </row>
        <row r="61">
          <cell r="A61" t="str">
            <v>BASANT KUMAR NINGWAL</v>
          </cell>
          <cell r="C61">
            <v>137</v>
          </cell>
        </row>
        <row r="62">
          <cell r="A62" t="str">
            <v>Dr.Diwakar Mahobiya</v>
          </cell>
          <cell r="C62">
            <v>278</v>
          </cell>
        </row>
        <row r="63">
          <cell r="A63" t="str">
            <v>Shubhkamna Raktale</v>
          </cell>
          <cell r="C63">
            <v>24</v>
          </cell>
        </row>
        <row r="64">
          <cell r="A64" t="str">
            <v>Prof. Vipul Vyas</v>
          </cell>
          <cell r="C64">
            <v>192</v>
          </cell>
        </row>
        <row r="65">
          <cell r="A65" t="str">
            <v>Dr. Parmanad Patidar</v>
          </cell>
          <cell r="C65">
            <v>20</v>
          </cell>
        </row>
        <row r="66">
          <cell r="A66" t="str">
            <v>Smt.pratibha mandloi</v>
          </cell>
          <cell r="C66">
            <v>45</v>
          </cell>
        </row>
        <row r="67">
          <cell r="A67" t="str">
            <v>Dr. BABITA RATHORE</v>
          </cell>
          <cell r="C67">
            <v>30</v>
          </cell>
        </row>
        <row r="68">
          <cell r="A68" t="str">
            <v>Dr.Krishnanand</v>
          </cell>
          <cell r="C68">
            <v>46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3083319282"/>
    </sheetNames>
    <sheetDataSet>
      <sheetData sheetId="0">
        <row r="5">
          <cell r="A5" t="str">
            <v>HRDC ADMIN</v>
          </cell>
          <cell r="C5">
            <v>24</v>
          </cell>
        </row>
        <row r="6">
          <cell r="A6" t="str">
            <v>Ravi Jatola</v>
          </cell>
          <cell r="C6">
            <v>23</v>
          </cell>
        </row>
        <row r="7">
          <cell r="A7" t="str">
            <v>Dr. Pankaj Kalita</v>
          </cell>
          <cell r="C7">
            <v>19</v>
          </cell>
        </row>
        <row r="8">
          <cell r="A8" t="str">
            <v>Balu Tikhe</v>
          </cell>
          <cell r="C8">
            <v>18</v>
          </cell>
        </row>
        <row r="9">
          <cell r="A9" t="str">
            <v>Dr Satish</v>
          </cell>
          <cell r="C9">
            <v>17</v>
          </cell>
        </row>
        <row r="10">
          <cell r="A10" t="str">
            <v>Vinod Kol</v>
          </cell>
          <cell r="C10">
            <v>17</v>
          </cell>
        </row>
        <row r="11">
          <cell r="A11" t="str">
            <v>Dr.Parmanand Patidar</v>
          </cell>
          <cell r="C11">
            <v>16</v>
          </cell>
        </row>
        <row r="12">
          <cell r="A12" t="str">
            <v>Shubhkamna raktale</v>
          </cell>
          <cell r="C12">
            <v>16</v>
          </cell>
        </row>
        <row r="13">
          <cell r="A13" t="str">
            <v>Dr.Ritesh Singare</v>
          </cell>
          <cell r="C13">
            <v>16</v>
          </cell>
        </row>
        <row r="14">
          <cell r="A14" t="str">
            <v>Afshan khan</v>
          </cell>
          <cell r="C14">
            <v>16</v>
          </cell>
        </row>
        <row r="15">
          <cell r="A15" t="str">
            <v>Smt.pratibha mandloi</v>
          </cell>
          <cell r="C15">
            <v>15</v>
          </cell>
        </row>
        <row r="16">
          <cell r="A16" t="str">
            <v>Lakhan Raghuvanshi</v>
          </cell>
          <cell r="C16">
            <v>15</v>
          </cell>
        </row>
        <row r="17">
          <cell r="A17" t="str">
            <v>Mumtaz Azad</v>
          </cell>
          <cell r="C17">
            <v>15</v>
          </cell>
        </row>
        <row r="18">
          <cell r="A18" t="str">
            <v>Dr. girendra sharma</v>
          </cell>
          <cell r="C18">
            <v>14</v>
          </cell>
        </row>
        <row r="19">
          <cell r="A19" t="str">
            <v>Dr. Dharitree Dutta</v>
          </cell>
          <cell r="C19">
            <v>14</v>
          </cell>
        </row>
        <row r="20">
          <cell r="A20" t="str">
            <v>Krishnanand Dannna</v>
          </cell>
          <cell r="C20">
            <v>14</v>
          </cell>
        </row>
        <row r="21">
          <cell r="A21" t="str">
            <v>Amit Barsana</v>
          </cell>
          <cell r="C21">
            <v>14</v>
          </cell>
        </row>
        <row r="22">
          <cell r="A22" t="str">
            <v>Arjun Randhawe</v>
          </cell>
          <cell r="C22">
            <v>14</v>
          </cell>
        </row>
        <row r="23">
          <cell r="A23" t="str">
            <v>Dr ARVIND KUMAR DESHMUKH</v>
          </cell>
          <cell r="C23">
            <v>14</v>
          </cell>
        </row>
        <row r="24">
          <cell r="A24" t="str">
            <v>Palvinder kaur</v>
          </cell>
          <cell r="C24">
            <v>13</v>
          </cell>
        </row>
        <row r="25">
          <cell r="A25" t="str">
            <v>Dr.Yogesh Shelke</v>
          </cell>
          <cell r="C25">
            <v>13</v>
          </cell>
        </row>
        <row r="26">
          <cell r="A26" t="str">
            <v>Dr. Jayesh Vaishnav</v>
          </cell>
          <cell r="C26">
            <v>13</v>
          </cell>
        </row>
        <row r="27">
          <cell r="A27" t="str">
            <v>Khriekemhieu K Mary</v>
          </cell>
          <cell r="C27">
            <v>12</v>
          </cell>
        </row>
        <row r="28">
          <cell r="A28" t="str">
            <v>Vipin K Kaushik</v>
          </cell>
          <cell r="C28">
            <v>11</v>
          </cell>
        </row>
        <row r="29">
          <cell r="A29" t="str">
            <v>Moulshree Kanude</v>
          </cell>
          <cell r="C29">
            <v>11</v>
          </cell>
        </row>
        <row r="30">
          <cell r="A30" t="str">
            <v>Inderpal Singh</v>
          </cell>
          <cell r="C30">
            <v>11</v>
          </cell>
        </row>
        <row r="31">
          <cell r="A31" t="str">
            <v>Himani Dem</v>
          </cell>
          <cell r="C31">
            <v>10</v>
          </cell>
        </row>
        <row r="32">
          <cell r="A32" t="str">
            <v>Dr. Hrishikesh Talukdar</v>
          </cell>
          <cell r="C32">
            <v>8</v>
          </cell>
        </row>
        <row r="33">
          <cell r="A33" t="str">
            <v>Dr. Puneet K. Samaiya</v>
          </cell>
          <cell r="C33">
            <v>8</v>
          </cell>
        </row>
        <row r="34">
          <cell r="A34" t="str">
            <v>babita</v>
          </cell>
          <cell r="C34">
            <v>8</v>
          </cell>
        </row>
        <row r="35">
          <cell r="A35" t="str">
            <v>Dr. Himani Medhi</v>
          </cell>
          <cell r="C35">
            <v>8</v>
          </cell>
        </row>
        <row r="36">
          <cell r="A36" t="str">
            <v>Gourav Jain</v>
          </cell>
          <cell r="C36">
            <v>8</v>
          </cell>
        </row>
        <row r="37">
          <cell r="A37" t="str">
            <v>Dr. Atul Jaybhaye</v>
          </cell>
          <cell r="C37">
            <v>7</v>
          </cell>
        </row>
        <row r="38">
          <cell r="A38" t="str">
            <v>Basant Kumar Ningwal</v>
          </cell>
          <cell r="C38">
            <v>7</v>
          </cell>
        </row>
        <row r="39">
          <cell r="A39" t="str">
            <v>POONAM DHANDE</v>
          </cell>
          <cell r="C39">
            <v>7</v>
          </cell>
        </row>
        <row r="40">
          <cell r="A40" t="str">
            <v>K Abrar Ahmed</v>
          </cell>
          <cell r="C40">
            <v>6</v>
          </cell>
        </row>
        <row r="41">
          <cell r="A41" t="str">
            <v>Dr. Sharad Prakash Pandey</v>
          </cell>
          <cell r="C41">
            <v>6</v>
          </cell>
        </row>
        <row r="42">
          <cell r="A42" t="str">
            <v>Dr Mobashshera Sadaf</v>
          </cell>
          <cell r="C42">
            <v>4</v>
          </cell>
        </row>
        <row r="43">
          <cell r="A43" t="str">
            <v>Dr.Diwakar Mahobiya</v>
          </cell>
          <cell r="C43">
            <v>4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4962019080"/>
    </sheetNames>
    <sheetDataSet>
      <sheetData sheetId="0">
        <row r="5">
          <cell r="A5" t="str">
            <v>Dr Chandra Shekhar Pandey</v>
          </cell>
          <cell r="C5">
            <v>290</v>
          </cell>
        </row>
        <row r="6">
          <cell r="A6" t="str">
            <v>Afshan khan</v>
          </cell>
          <cell r="C6">
            <v>408</v>
          </cell>
        </row>
        <row r="7">
          <cell r="A7" t="str">
            <v>Dr. Jayesh Vaishnav</v>
          </cell>
          <cell r="C7">
            <v>245</v>
          </cell>
        </row>
        <row r="8">
          <cell r="A8" t="str">
            <v>POONAM DHANDE</v>
          </cell>
          <cell r="C8">
            <v>369</v>
          </cell>
        </row>
        <row r="9">
          <cell r="A9" t="str">
            <v>Jinshad Uppukoden</v>
          </cell>
          <cell r="C9">
            <v>294</v>
          </cell>
        </row>
        <row r="10">
          <cell r="A10" t="str">
            <v>HRDC ADMIN</v>
          </cell>
          <cell r="C10">
            <v>271</v>
          </cell>
        </row>
        <row r="11">
          <cell r="A11" t="str">
            <v>Dr.Parmanand Patidar</v>
          </cell>
          <cell r="C11">
            <v>186</v>
          </cell>
        </row>
        <row r="12">
          <cell r="A12" t="str">
            <v>Dr. Sharad Prakash Pandey</v>
          </cell>
          <cell r="C12">
            <v>371</v>
          </cell>
        </row>
        <row r="13">
          <cell r="A13" t="str">
            <v>Dr. Ritesh Singare</v>
          </cell>
          <cell r="C13">
            <v>342</v>
          </cell>
        </row>
        <row r="14">
          <cell r="A14" t="str">
            <v>Dr. girendra sharma</v>
          </cell>
          <cell r="C14">
            <v>330</v>
          </cell>
        </row>
        <row r="15">
          <cell r="A15" t="str">
            <v>Amandeep Kaur</v>
          </cell>
          <cell r="C15">
            <v>329</v>
          </cell>
        </row>
        <row r="16">
          <cell r="A16" t="str">
            <v>Balu Tikhe</v>
          </cell>
          <cell r="C16">
            <v>342</v>
          </cell>
        </row>
        <row r="17">
          <cell r="A17" t="str">
            <v>Himani Dem</v>
          </cell>
          <cell r="C17">
            <v>309</v>
          </cell>
        </row>
        <row r="18">
          <cell r="A18" t="str">
            <v>Dr Satish</v>
          </cell>
          <cell r="C18">
            <v>341</v>
          </cell>
        </row>
        <row r="19">
          <cell r="A19" t="str">
            <v>Shubhkamna raktale</v>
          </cell>
          <cell r="C19">
            <v>346</v>
          </cell>
        </row>
        <row r="20">
          <cell r="A20" t="str">
            <v>Vinod Kol</v>
          </cell>
          <cell r="C20">
            <v>332</v>
          </cell>
        </row>
        <row r="21">
          <cell r="A21" t="str">
            <v>Dr. BABITA RATHORE</v>
          </cell>
          <cell r="C21">
            <v>201</v>
          </cell>
        </row>
        <row r="22">
          <cell r="A22" t="str">
            <v>PRATIBHA MANDLOI</v>
          </cell>
          <cell r="C22">
            <v>408</v>
          </cell>
        </row>
        <row r="23">
          <cell r="A23" t="str">
            <v>Palvinder kaur</v>
          </cell>
          <cell r="C23">
            <v>337</v>
          </cell>
        </row>
        <row r="24">
          <cell r="A24" t="str">
            <v>Dr.Yogesh Shelke</v>
          </cell>
          <cell r="C24">
            <v>337</v>
          </cell>
        </row>
        <row r="25">
          <cell r="A25" t="str">
            <v>Krishnanand Dannna</v>
          </cell>
          <cell r="C25">
            <v>325</v>
          </cell>
        </row>
        <row r="26">
          <cell r="A26" t="str">
            <v>K Abrar Ahmed</v>
          </cell>
          <cell r="C26">
            <v>352</v>
          </cell>
        </row>
        <row r="27">
          <cell r="A27" t="str">
            <v>Ravi Jatola</v>
          </cell>
          <cell r="C27">
            <v>206</v>
          </cell>
        </row>
        <row r="28">
          <cell r="A28" t="str">
            <v>Amit Barsana</v>
          </cell>
          <cell r="C28">
            <v>406</v>
          </cell>
        </row>
        <row r="29">
          <cell r="A29" t="str">
            <v>Lakhan Raghuvanshi</v>
          </cell>
          <cell r="C29">
            <v>328</v>
          </cell>
        </row>
        <row r="30">
          <cell r="A30" t="str">
            <v>Moulshree Kanude</v>
          </cell>
          <cell r="C30">
            <v>321</v>
          </cell>
        </row>
        <row r="31">
          <cell r="A31" t="str">
            <v>Dr. Hrishikesh Talukdar</v>
          </cell>
          <cell r="C31">
            <v>323</v>
          </cell>
        </row>
        <row r="32">
          <cell r="A32" t="str">
            <v>Dr. Himani Medhi</v>
          </cell>
          <cell r="C32">
            <v>312</v>
          </cell>
        </row>
        <row r="33">
          <cell r="A33" t="str">
            <v>Basant Kumar Ningwal</v>
          </cell>
          <cell r="C33">
            <v>334</v>
          </cell>
        </row>
        <row r="34">
          <cell r="A34" t="str">
            <v>Dr ARVIND KUMAR DESHMUKH</v>
          </cell>
          <cell r="C34">
            <v>345</v>
          </cell>
        </row>
        <row r="35">
          <cell r="A35" t="str">
            <v>Arjun Randhawe</v>
          </cell>
          <cell r="C35">
            <v>334</v>
          </cell>
        </row>
        <row r="36">
          <cell r="A36" t="str">
            <v>Mobashshera Sadaf</v>
          </cell>
          <cell r="C36">
            <v>307</v>
          </cell>
        </row>
        <row r="37">
          <cell r="A37" t="str">
            <v>Vipin K Kaushik</v>
          </cell>
          <cell r="C37">
            <v>243</v>
          </cell>
        </row>
        <row r="38">
          <cell r="A38" t="str">
            <v>Dr.Diwakar Mahobiya</v>
          </cell>
          <cell r="C38">
            <v>279</v>
          </cell>
        </row>
        <row r="39">
          <cell r="A39" t="str">
            <v>Inderpal Singh</v>
          </cell>
          <cell r="C39">
            <v>338</v>
          </cell>
        </row>
        <row r="40">
          <cell r="A40" t="str">
            <v>Dr. Atul Jaybhaye</v>
          </cell>
          <cell r="C40">
            <v>160</v>
          </cell>
        </row>
        <row r="41">
          <cell r="A41" t="str">
            <v>Himani sethi</v>
          </cell>
          <cell r="C41">
            <v>327</v>
          </cell>
        </row>
        <row r="42">
          <cell r="A42" t="str">
            <v>Gourav Jain</v>
          </cell>
          <cell r="C42">
            <v>258</v>
          </cell>
        </row>
        <row r="43">
          <cell r="A43" t="str">
            <v>Arun S. Kharat</v>
          </cell>
          <cell r="C43">
            <v>143</v>
          </cell>
        </row>
        <row r="44">
          <cell r="A44" t="str">
            <v>Khriekemhieu K Mary</v>
          </cell>
          <cell r="C44">
            <v>395</v>
          </cell>
        </row>
        <row r="45">
          <cell r="A45" t="str">
            <v>Dr. Pankaj Kalita</v>
          </cell>
          <cell r="C45">
            <v>279</v>
          </cell>
        </row>
        <row r="46">
          <cell r="A46" t="str">
            <v>Dr. Dharitree Dutta</v>
          </cell>
          <cell r="C46">
            <v>339</v>
          </cell>
        </row>
        <row r="47">
          <cell r="A47" t="str">
            <v>Dr. Puneet K. Samaiya</v>
          </cell>
          <cell r="C47">
            <v>324</v>
          </cell>
        </row>
        <row r="48">
          <cell r="A48" t="str">
            <v>Shevito Theyo</v>
          </cell>
          <cell r="C48">
            <v>274</v>
          </cell>
        </row>
        <row r="49">
          <cell r="A49" t="str">
            <v>Anil Mulewa</v>
          </cell>
          <cell r="C49">
            <v>133</v>
          </cell>
        </row>
        <row r="50">
          <cell r="A50" t="str">
            <v>Mumtaz Azad</v>
          </cell>
          <cell r="C50">
            <v>153</v>
          </cell>
        </row>
        <row r="51">
          <cell r="A51" t="str">
            <v>Vijay Pawar</v>
          </cell>
          <cell r="C51">
            <v>346</v>
          </cell>
        </row>
        <row r="52">
          <cell r="A52" t="str">
            <v>shivangi dahiya</v>
          </cell>
          <cell r="C52">
            <v>136</v>
          </cell>
        </row>
        <row r="53">
          <cell r="A53" t="str">
            <v>Dr. Parmanad Patidar</v>
          </cell>
          <cell r="C53">
            <v>67</v>
          </cell>
        </row>
        <row r="54">
          <cell r="A54" t="str">
            <v>Vipin Kaushik</v>
          </cell>
          <cell r="C54">
            <v>307</v>
          </cell>
        </row>
        <row r="55">
          <cell r="A55" t="str">
            <v>Shalini Tiwari</v>
          </cell>
          <cell r="C55">
            <v>136</v>
          </cell>
        </row>
        <row r="56">
          <cell r="A56" t="str">
            <v>Dr.Ritesh Singare</v>
          </cell>
          <cell r="C56">
            <v>9</v>
          </cell>
        </row>
        <row r="57">
          <cell r="A57" t="str">
            <v>Dr Shyam SINGH INDA</v>
          </cell>
          <cell r="C57">
            <v>172</v>
          </cell>
        </row>
        <row r="58">
          <cell r="A58" t="str">
            <v>directorhrdcindore</v>
          </cell>
          <cell r="C58">
            <v>170</v>
          </cell>
        </row>
        <row r="59">
          <cell r="A59" t="str">
            <v>atul jaybhaye</v>
          </cell>
          <cell r="C59">
            <v>160</v>
          </cell>
        </row>
        <row r="60">
          <cell r="A60" t="str">
            <v>Dr Parmanand patidar</v>
          </cell>
          <cell r="C60">
            <v>111</v>
          </cell>
        </row>
        <row r="61">
          <cell r="A61" t="str">
            <v>Dr Mobashshera Sadaf</v>
          </cell>
          <cell r="C61">
            <v>21</v>
          </cell>
        </row>
        <row r="62">
          <cell r="A62" t="str">
            <v>Dr. Diwakar Mahobiya</v>
          </cell>
          <cell r="C62">
            <v>47</v>
          </cell>
        </row>
        <row r="63">
          <cell r="A63" t="str">
            <v>jayesh vaishnav</v>
          </cell>
          <cell r="C63">
            <v>102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3535609868"/>
    </sheetNames>
    <sheetDataSet>
      <sheetData sheetId="0">
        <row r="5">
          <cell r="A5" t="str">
            <v>HRDC ADMIN</v>
          </cell>
          <cell r="C5">
            <v>120</v>
          </cell>
        </row>
        <row r="6">
          <cell r="A6" t="str">
            <v>Afshan khan</v>
          </cell>
          <cell r="C6">
            <v>115</v>
          </cell>
        </row>
        <row r="7">
          <cell r="A7" t="str">
            <v>PRATIBHA MANDLOI</v>
          </cell>
          <cell r="C7">
            <v>131</v>
          </cell>
        </row>
        <row r="8">
          <cell r="A8" t="str">
            <v>Himani Dem</v>
          </cell>
          <cell r="C8">
            <v>43</v>
          </cell>
        </row>
        <row r="9">
          <cell r="A9" t="str">
            <v>Dr.Parmanand Patidar</v>
          </cell>
          <cell r="C9">
            <v>60</v>
          </cell>
        </row>
        <row r="10">
          <cell r="A10" t="str">
            <v>Dr.Yogesh Shelke</v>
          </cell>
          <cell r="C10">
            <v>130</v>
          </cell>
        </row>
        <row r="11">
          <cell r="A11" t="str">
            <v>Balu Tikhe</v>
          </cell>
          <cell r="C11">
            <v>131</v>
          </cell>
        </row>
        <row r="12">
          <cell r="A12" t="str">
            <v>Dr Chandra Shekhar Pandey</v>
          </cell>
          <cell r="C12">
            <v>59</v>
          </cell>
        </row>
        <row r="13">
          <cell r="A13" t="str">
            <v>Amandeep Kaur</v>
          </cell>
          <cell r="C13">
            <v>139</v>
          </cell>
        </row>
        <row r="14">
          <cell r="A14" t="str">
            <v>Dr. Ritesh Singare</v>
          </cell>
          <cell r="C14">
            <v>129</v>
          </cell>
        </row>
        <row r="15">
          <cell r="A15" t="str">
            <v>Basant Kumar Ningwal</v>
          </cell>
          <cell r="C15">
            <v>72</v>
          </cell>
        </row>
        <row r="16">
          <cell r="A16" t="str">
            <v>Dr. Dharitree Dutta</v>
          </cell>
          <cell r="C16">
            <v>127</v>
          </cell>
        </row>
        <row r="17">
          <cell r="A17" t="str">
            <v>Dr Satish</v>
          </cell>
          <cell r="C17">
            <v>127</v>
          </cell>
        </row>
        <row r="18">
          <cell r="A18" t="str">
            <v>Arjun Randhawe</v>
          </cell>
          <cell r="C18">
            <v>125</v>
          </cell>
        </row>
        <row r="19">
          <cell r="A19" t="str">
            <v>Shevito Theyo</v>
          </cell>
          <cell r="C19">
            <v>125</v>
          </cell>
        </row>
        <row r="20">
          <cell r="A20" t="str">
            <v>Amit Barsana</v>
          </cell>
          <cell r="C20">
            <v>126</v>
          </cell>
        </row>
        <row r="21">
          <cell r="A21" t="str">
            <v>Palvinder kaur</v>
          </cell>
          <cell r="C21">
            <v>95</v>
          </cell>
        </row>
        <row r="22">
          <cell r="A22" t="str">
            <v>Dr. Hrishikesh Talukdar</v>
          </cell>
          <cell r="C22">
            <v>125</v>
          </cell>
        </row>
        <row r="23">
          <cell r="A23" t="str">
            <v>Inderpal Singh</v>
          </cell>
          <cell r="C23">
            <v>124</v>
          </cell>
        </row>
        <row r="24">
          <cell r="A24" t="str">
            <v>Dr. BABITA RATHORE</v>
          </cell>
          <cell r="C24">
            <v>33</v>
          </cell>
        </row>
        <row r="25">
          <cell r="A25" t="str">
            <v>Dr. Diwakar Mahobiya</v>
          </cell>
          <cell r="C25">
            <v>92</v>
          </cell>
        </row>
        <row r="26">
          <cell r="A26" t="str">
            <v>POONAM DHANDE</v>
          </cell>
          <cell r="C26">
            <v>124</v>
          </cell>
        </row>
        <row r="27">
          <cell r="A27" t="str">
            <v>Shubhkamna raktale</v>
          </cell>
          <cell r="C27">
            <v>30</v>
          </cell>
        </row>
        <row r="28">
          <cell r="A28" t="str">
            <v>Mobashshera Sadaf</v>
          </cell>
          <cell r="C28">
            <v>74</v>
          </cell>
        </row>
        <row r="29">
          <cell r="A29" t="str">
            <v>K Abrar Ahmed</v>
          </cell>
          <cell r="C29">
            <v>124</v>
          </cell>
        </row>
        <row r="30">
          <cell r="A30" t="str">
            <v>Himani sethi</v>
          </cell>
          <cell r="C30">
            <v>96</v>
          </cell>
        </row>
        <row r="31">
          <cell r="A31" t="str">
            <v>Khriekemhieu K Mary</v>
          </cell>
          <cell r="C31">
            <v>123</v>
          </cell>
        </row>
        <row r="32">
          <cell r="A32" t="str">
            <v>Dr. Himani Medhi</v>
          </cell>
          <cell r="C32">
            <v>122</v>
          </cell>
        </row>
        <row r="33">
          <cell r="A33" t="str">
            <v>Dr. Jayesh Vaishnav</v>
          </cell>
          <cell r="C33">
            <v>115</v>
          </cell>
        </row>
        <row r="34">
          <cell r="A34" t="str">
            <v>Dr. Pankaj Kalita</v>
          </cell>
          <cell r="C34">
            <v>122</v>
          </cell>
        </row>
        <row r="35">
          <cell r="A35" t="str">
            <v>Ravi Jatola</v>
          </cell>
          <cell r="C35">
            <v>103</v>
          </cell>
        </row>
        <row r="36">
          <cell r="A36" t="str">
            <v>Lakhan Raghuvanshi</v>
          </cell>
          <cell r="C36">
            <v>109</v>
          </cell>
        </row>
        <row r="37">
          <cell r="A37" t="str">
            <v>Anil Mulewa</v>
          </cell>
          <cell r="C37">
            <v>80</v>
          </cell>
        </row>
        <row r="38">
          <cell r="A38" t="str">
            <v>Dr Dharmu Prasad Kushwaha</v>
          </cell>
          <cell r="C38">
            <v>47</v>
          </cell>
        </row>
        <row r="39">
          <cell r="A39" t="str">
            <v>Dr ARVIND KUMAR DESHMUKH</v>
          </cell>
          <cell r="C39">
            <v>27</v>
          </cell>
        </row>
        <row r="40">
          <cell r="A40" t="str">
            <v>Dr. girendra sharma</v>
          </cell>
          <cell r="C40">
            <v>114</v>
          </cell>
        </row>
        <row r="41">
          <cell r="A41" t="str">
            <v>Dr Sharad Prakash Pandey</v>
          </cell>
          <cell r="C41">
            <v>76</v>
          </cell>
        </row>
        <row r="42">
          <cell r="A42" t="str">
            <v>Moulshree Kanude</v>
          </cell>
          <cell r="C42">
            <v>112</v>
          </cell>
        </row>
        <row r="43">
          <cell r="A43" t="str">
            <v>Dr. Atul Jaybhaye</v>
          </cell>
          <cell r="C43">
            <v>70</v>
          </cell>
        </row>
        <row r="44">
          <cell r="A44" t="str">
            <v>Jinshad Uppukoden</v>
          </cell>
          <cell r="C44">
            <v>75</v>
          </cell>
        </row>
        <row r="45">
          <cell r="A45" t="str">
            <v>Vijay Pawar</v>
          </cell>
          <cell r="C45">
            <v>95</v>
          </cell>
        </row>
        <row r="46">
          <cell r="A46" t="str">
            <v>Gourav Jain</v>
          </cell>
          <cell r="C46">
            <v>75</v>
          </cell>
        </row>
        <row r="47">
          <cell r="A47" t="str">
            <v>shivangi dahiya</v>
          </cell>
          <cell r="C47">
            <v>82</v>
          </cell>
        </row>
        <row r="48">
          <cell r="A48" t="str">
            <v>Dr Arvind Kumar Deshmukh</v>
          </cell>
          <cell r="C48">
            <v>99</v>
          </cell>
        </row>
        <row r="49">
          <cell r="A49" t="str">
            <v>Shubhkamna Raktale</v>
          </cell>
          <cell r="C49">
            <v>96</v>
          </cell>
        </row>
        <row r="50">
          <cell r="A50" t="str">
            <v>Vinod Kol</v>
          </cell>
          <cell r="C50">
            <v>90</v>
          </cell>
        </row>
        <row r="51">
          <cell r="A51" t="str">
            <v>Dr. Puneet K. Samaiya</v>
          </cell>
          <cell r="C51">
            <v>83</v>
          </cell>
        </row>
        <row r="52">
          <cell r="A52" t="str">
            <v>moulshree</v>
          </cell>
          <cell r="C52">
            <v>11</v>
          </cell>
        </row>
        <row r="53">
          <cell r="A53" t="str">
            <v>Dr. Parmanad Patidar</v>
          </cell>
          <cell r="C53">
            <v>59</v>
          </cell>
        </row>
        <row r="54">
          <cell r="A54" t="str">
            <v>Dr.Diwakar Mahobiya</v>
          </cell>
          <cell r="C54">
            <v>30</v>
          </cell>
        </row>
        <row r="55">
          <cell r="A55" t="str">
            <v>Vipin Kaushik</v>
          </cell>
          <cell r="C55">
            <v>39</v>
          </cell>
        </row>
        <row r="56">
          <cell r="A56" t="str">
            <v>Dr. Sharad Prakash Pandey</v>
          </cell>
          <cell r="C56">
            <v>36</v>
          </cell>
        </row>
        <row r="57">
          <cell r="A57" t="str">
            <v>babitarathore</v>
          </cell>
          <cell r="C57">
            <v>37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Amit</v>
          </cell>
        </row>
        <row r="6">
          <cell r="A6" t="str">
            <v>Anil</v>
          </cell>
        </row>
        <row r="7">
          <cell r="A7" t="str">
            <v>ANKITA</v>
          </cell>
        </row>
        <row r="8">
          <cell r="A8" t="str">
            <v>ANUPAMA</v>
          </cell>
        </row>
        <row r="9">
          <cell r="A9" t="str">
            <v>Arjun</v>
          </cell>
        </row>
        <row r="10">
          <cell r="A10" t="str">
            <v xml:space="preserve">Arvind </v>
          </cell>
        </row>
        <row r="11">
          <cell r="A11" t="str">
            <v>Atul</v>
          </cell>
        </row>
        <row r="12">
          <cell r="A12" t="str">
            <v>Babita</v>
          </cell>
        </row>
        <row r="13">
          <cell r="A13" t="str">
            <v>Balu</v>
          </cell>
        </row>
        <row r="14">
          <cell r="A14" t="str">
            <v xml:space="preserve">Basant </v>
          </cell>
        </row>
        <row r="15">
          <cell r="A15" t="str">
            <v xml:space="preserve">Biswajit </v>
          </cell>
        </row>
        <row r="16">
          <cell r="A16" t="str">
            <v xml:space="preserve">Chandra </v>
          </cell>
        </row>
        <row r="17">
          <cell r="A17" t="str">
            <v>Devendra</v>
          </cell>
        </row>
        <row r="18">
          <cell r="A18" t="str">
            <v>DHARITREE</v>
          </cell>
        </row>
        <row r="19">
          <cell r="A19" t="str">
            <v xml:space="preserve">Dharmu </v>
          </cell>
        </row>
        <row r="20">
          <cell r="A20" t="str">
            <v>DIWAKAR</v>
          </cell>
        </row>
        <row r="21">
          <cell r="A21" t="str">
            <v>Girendra</v>
          </cell>
        </row>
        <row r="22">
          <cell r="A22" t="str">
            <v>Gourav</v>
          </cell>
        </row>
        <row r="23">
          <cell r="A23" t="str">
            <v>Himani Medhi</v>
          </cell>
        </row>
        <row r="24">
          <cell r="A24" t="str">
            <v>HIMANI sethi</v>
          </cell>
        </row>
        <row r="25">
          <cell r="A25" t="str">
            <v>Himani DEM</v>
          </cell>
        </row>
        <row r="26">
          <cell r="A26" t="str">
            <v>HRISHIKESH</v>
          </cell>
        </row>
        <row r="27">
          <cell r="A27" t="str">
            <v>Inderpal</v>
          </cell>
        </row>
        <row r="28">
          <cell r="A28" t="str">
            <v>Jayesh</v>
          </cell>
        </row>
        <row r="29">
          <cell r="A29" t="str">
            <v>Jinshad</v>
          </cell>
        </row>
        <row r="30">
          <cell r="A30" t="str">
            <v xml:space="preserve">Khriekemhieu </v>
          </cell>
        </row>
        <row r="31">
          <cell r="A31" t="str">
            <v xml:space="preserve">krishnanand </v>
          </cell>
        </row>
        <row r="32">
          <cell r="A32" t="str">
            <v xml:space="preserve">Lakhan </v>
          </cell>
        </row>
        <row r="33">
          <cell r="A33" t="str">
            <v xml:space="preserve">MOBASHSHERA </v>
          </cell>
        </row>
        <row r="34">
          <cell r="A34" t="str">
            <v xml:space="preserve">MOULSHREE </v>
          </cell>
        </row>
        <row r="35">
          <cell r="A35" t="str">
            <v xml:space="preserve">Mumtaz </v>
          </cell>
        </row>
        <row r="36">
          <cell r="A36" t="str">
            <v>Palvinder</v>
          </cell>
        </row>
        <row r="37">
          <cell r="A37" t="str">
            <v>Pankaj</v>
          </cell>
        </row>
        <row r="38">
          <cell r="A38" t="str">
            <v xml:space="preserve">Parmanand </v>
          </cell>
        </row>
        <row r="39">
          <cell r="A39" t="str">
            <v xml:space="preserve">POONAM </v>
          </cell>
        </row>
        <row r="40">
          <cell r="A40" t="str">
            <v xml:space="preserve">Pratibha </v>
          </cell>
        </row>
        <row r="41">
          <cell r="A41" t="str">
            <v>PUNEET</v>
          </cell>
        </row>
        <row r="42">
          <cell r="A42" t="str">
            <v xml:space="preserve">Rakesh </v>
          </cell>
        </row>
        <row r="43">
          <cell r="A43" t="str">
            <v>Ravi</v>
          </cell>
        </row>
        <row r="44">
          <cell r="A44" t="str">
            <v xml:space="preserve">RIMPI </v>
          </cell>
        </row>
        <row r="45">
          <cell r="A45" t="str">
            <v>Ritesh</v>
          </cell>
        </row>
        <row r="46">
          <cell r="A46" t="str">
            <v>Sachin</v>
          </cell>
        </row>
        <row r="47">
          <cell r="A47" t="str">
            <v xml:space="preserve">SATISH </v>
          </cell>
        </row>
        <row r="48">
          <cell r="A48" t="str">
            <v xml:space="preserve">Shalini </v>
          </cell>
        </row>
        <row r="49">
          <cell r="A49" t="str">
            <v xml:space="preserve">Sharad </v>
          </cell>
        </row>
        <row r="50">
          <cell r="A50" t="str">
            <v>SHEVITO</v>
          </cell>
        </row>
        <row r="51">
          <cell r="A51" t="str">
            <v>Shivangi</v>
          </cell>
        </row>
        <row r="52">
          <cell r="A52" t="str">
            <v>Shubham</v>
          </cell>
        </row>
        <row r="53">
          <cell r="A53" t="str">
            <v>Shubhkamna</v>
          </cell>
        </row>
        <row r="54">
          <cell r="A54" t="str">
            <v>Sonesh</v>
          </cell>
        </row>
        <row r="55">
          <cell r="A55" t="str">
            <v xml:space="preserve">Sunil </v>
          </cell>
        </row>
        <row r="56">
          <cell r="A56" t="str">
            <v>Swati</v>
          </cell>
        </row>
        <row r="57">
          <cell r="A57" t="str">
            <v>VIJAY</v>
          </cell>
        </row>
        <row r="58">
          <cell r="A58" t="str">
            <v>Vinod</v>
          </cell>
        </row>
        <row r="59">
          <cell r="A59" t="str">
            <v xml:space="preserve">Vipin </v>
          </cell>
        </row>
        <row r="60">
          <cell r="A60" t="str">
            <v>Yogesh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5797061451"/>
    </sheetNames>
    <sheetDataSet>
      <sheetData sheetId="0">
        <row r="5">
          <cell r="A5" t="str">
            <v>Chandra Shekhar Pandey</v>
          </cell>
          <cell r="C5">
            <v>179</v>
          </cell>
        </row>
        <row r="6">
          <cell r="A6" t="str">
            <v>Khriekemhieu K Mary</v>
          </cell>
          <cell r="C6">
            <v>405</v>
          </cell>
        </row>
        <row r="7">
          <cell r="A7" t="str">
            <v>POONAM DHANDE</v>
          </cell>
          <cell r="C7">
            <v>441</v>
          </cell>
        </row>
        <row r="8">
          <cell r="A8" t="str">
            <v>Chandra Shekhar</v>
          </cell>
          <cell r="C8">
            <v>77</v>
          </cell>
        </row>
        <row r="9">
          <cell r="A9" t="str">
            <v>HRDC ADMIN</v>
          </cell>
          <cell r="C9">
            <v>458</v>
          </cell>
        </row>
        <row r="10">
          <cell r="A10" t="str">
            <v>Dr. Dharitree Dutta</v>
          </cell>
          <cell r="C10">
            <v>418</v>
          </cell>
        </row>
        <row r="11">
          <cell r="A11" t="str">
            <v>Arjun Randhawe</v>
          </cell>
          <cell r="C11">
            <v>325</v>
          </cell>
        </row>
        <row r="12">
          <cell r="A12" t="str">
            <v>Dr Satish Piplode</v>
          </cell>
          <cell r="C12">
            <v>422</v>
          </cell>
        </row>
        <row r="13">
          <cell r="A13" t="str">
            <v>Vinod Kol</v>
          </cell>
          <cell r="C13">
            <v>416</v>
          </cell>
        </row>
        <row r="14">
          <cell r="A14" t="str">
            <v>Dr. Balu Tikhe</v>
          </cell>
          <cell r="C14">
            <v>420</v>
          </cell>
        </row>
        <row r="15">
          <cell r="A15" t="str">
            <v>Afshan khan</v>
          </cell>
          <cell r="C15">
            <v>443</v>
          </cell>
        </row>
        <row r="16">
          <cell r="A16" t="str">
            <v>Dr. Ritesh Singare</v>
          </cell>
          <cell r="C16">
            <v>412</v>
          </cell>
        </row>
        <row r="17">
          <cell r="A17" t="str">
            <v>smt.pratibha mandloi (OnePlus Nord CE 5G)</v>
          </cell>
          <cell r="C17">
            <v>158</v>
          </cell>
        </row>
        <row r="18">
          <cell r="A18" t="str">
            <v>Amandeep Kaur</v>
          </cell>
          <cell r="C18">
            <v>396</v>
          </cell>
        </row>
        <row r="19">
          <cell r="A19" t="str">
            <v>HIMANI SETHI</v>
          </cell>
          <cell r="C19">
            <v>423</v>
          </cell>
        </row>
        <row r="20">
          <cell r="A20" t="str">
            <v>Dr.Parmanand Patidar</v>
          </cell>
          <cell r="C20">
            <v>345</v>
          </cell>
        </row>
        <row r="21">
          <cell r="A21" t="str">
            <v>Dr. girendra sharma</v>
          </cell>
          <cell r="C21">
            <v>391</v>
          </cell>
        </row>
        <row r="22">
          <cell r="A22" t="str">
            <v>Amit Barsana</v>
          </cell>
          <cell r="C22">
            <v>440</v>
          </cell>
        </row>
        <row r="23">
          <cell r="A23" t="str">
            <v>Basant Kumar Ningwal</v>
          </cell>
          <cell r="C23">
            <v>356</v>
          </cell>
        </row>
        <row r="24">
          <cell r="A24" t="str">
            <v>Lakhan Raghuvanshi</v>
          </cell>
          <cell r="C24">
            <v>414</v>
          </cell>
        </row>
        <row r="25">
          <cell r="A25" t="str">
            <v>Dr. Inderpal Singh</v>
          </cell>
          <cell r="C25">
            <v>25</v>
          </cell>
        </row>
        <row r="26">
          <cell r="A26" t="str">
            <v>Moulshree Kanude</v>
          </cell>
          <cell r="C26">
            <v>402</v>
          </cell>
        </row>
        <row r="27">
          <cell r="A27" t="str">
            <v>Dr.Diwakar Mahobiya</v>
          </cell>
          <cell r="C27">
            <v>202</v>
          </cell>
        </row>
        <row r="28">
          <cell r="A28" t="str">
            <v>Prof. K. Srinivas .</v>
          </cell>
          <cell r="C28">
            <v>201</v>
          </cell>
        </row>
        <row r="29">
          <cell r="A29" t="str">
            <v>Vipin K Kaushik</v>
          </cell>
          <cell r="C29">
            <v>53</v>
          </cell>
        </row>
        <row r="30">
          <cell r="A30" t="str">
            <v>Krishnanand Dannna</v>
          </cell>
          <cell r="C30">
            <v>340</v>
          </cell>
        </row>
        <row r="31">
          <cell r="A31" t="str">
            <v>Himani Dem</v>
          </cell>
          <cell r="C31">
            <v>333</v>
          </cell>
        </row>
        <row r="32">
          <cell r="A32" t="str">
            <v>Dr. Puneet K. Samaiya</v>
          </cell>
          <cell r="C32">
            <v>387</v>
          </cell>
        </row>
        <row r="33">
          <cell r="A33" t="str">
            <v>Mumtaz Azad</v>
          </cell>
          <cell r="C33">
            <v>274</v>
          </cell>
        </row>
        <row r="34">
          <cell r="A34" t="str">
            <v>Dr ARVIND KUMAR DESHMUKH</v>
          </cell>
          <cell r="C34">
            <v>411</v>
          </cell>
        </row>
        <row r="35">
          <cell r="A35" t="str">
            <v>Dr. Atul Jaybhaye (atul jaybhaye)</v>
          </cell>
          <cell r="C35">
            <v>397</v>
          </cell>
        </row>
        <row r="36">
          <cell r="A36" t="str">
            <v>Vijay Pawar</v>
          </cell>
          <cell r="C36">
            <v>330</v>
          </cell>
        </row>
        <row r="37">
          <cell r="A37" t="str">
            <v>K Abrar Ahmed</v>
          </cell>
          <cell r="C37">
            <v>400</v>
          </cell>
        </row>
        <row r="38">
          <cell r="A38" t="str">
            <v>Mobashshera Sadaf</v>
          </cell>
          <cell r="C38">
            <v>241</v>
          </cell>
        </row>
        <row r="39">
          <cell r="A39" t="str">
            <v>SHEVITO THEYO</v>
          </cell>
          <cell r="C39">
            <v>341</v>
          </cell>
        </row>
        <row r="40">
          <cell r="A40" t="str">
            <v>Shubhkamna raktale</v>
          </cell>
          <cell r="C40">
            <v>397</v>
          </cell>
        </row>
        <row r="41">
          <cell r="A41" t="str">
            <v>Jinshad Uppukoden</v>
          </cell>
          <cell r="C41">
            <v>388</v>
          </cell>
        </row>
        <row r="42">
          <cell r="A42" t="str">
            <v>Dr Dharmu Prasad Kushwaha</v>
          </cell>
          <cell r="C42">
            <v>630</v>
          </cell>
        </row>
        <row r="43">
          <cell r="A43" t="str">
            <v>Swati</v>
          </cell>
          <cell r="C43">
            <v>44</v>
          </cell>
        </row>
        <row r="44">
          <cell r="A44" t="str">
            <v>Dr. Jayesh Vaishnav</v>
          </cell>
          <cell r="C44">
            <v>416</v>
          </cell>
        </row>
        <row r="45">
          <cell r="A45" t="str">
            <v>Dr. Pankaj Kalita</v>
          </cell>
          <cell r="C45">
            <v>409</v>
          </cell>
        </row>
        <row r="46">
          <cell r="A46" t="str">
            <v>Vipin Kaushik</v>
          </cell>
          <cell r="C46">
            <v>423</v>
          </cell>
        </row>
        <row r="47">
          <cell r="A47" t="str">
            <v>Hrishikesh Talukdar</v>
          </cell>
          <cell r="C47">
            <v>200</v>
          </cell>
        </row>
        <row r="48">
          <cell r="A48" t="str">
            <v>Dr. Sharad Prakash Pandey</v>
          </cell>
          <cell r="C48">
            <v>424</v>
          </cell>
        </row>
        <row r="49">
          <cell r="A49" t="str">
            <v>Gourav Jain</v>
          </cell>
          <cell r="C49">
            <v>381</v>
          </cell>
        </row>
        <row r="50">
          <cell r="A50" t="str">
            <v>Himani Medhi</v>
          </cell>
          <cell r="C50">
            <v>3</v>
          </cell>
        </row>
        <row r="51">
          <cell r="A51" t="str">
            <v>Dr. Himani Medhi</v>
          </cell>
          <cell r="C51">
            <v>412</v>
          </cell>
        </row>
        <row r="52">
          <cell r="A52" t="str">
            <v>Anil Mulewa</v>
          </cell>
          <cell r="C52">
            <v>401</v>
          </cell>
        </row>
        <row r="53">
          <cell r="A53" t="str">
            <v>Inderpal Singh</v>
          </cell>
          <cell r="C53">
            <v>246</v>
          </cell>
        </row>
        <row r="54">
          <cell r="A54" t="str">
            <v>Ravi Jatola</v>
          </cell>
          <cell r="C54">
            <v>50</v>
          </cell>
        </row>
        <row r="55">
          <cell r="A55" t="str">
            <v>BASANT KUMAR NINGWAL</v>
          </cell>
          <cell r="C55">
            <v>59</v>
          </cell>
        </row>
        <row r="56">
          <cell r="A56" t="str">
            <v>Dr.Krishnanand Dannana</v>
          </cell>
          <cell r="C56">
            <v>18</v>
          </cell>
        </row>
        <row r="57">
          <cell r="A57" t="str">
            <v>BABITA RATHORE</v>
          </cell>
          <cell r="C57">
            <v>216</v>
          </cell>
        </row>
        <row r="58">
          <cell r="A58" t="str">
            <v>Shivangi dahiya</v>
          </cell>
          <cell r="C58">
            <v>171</v>
          </cell>
        </row>
        <row r="59">
          <cell r="A59" t="str">
            <v>Shalini Tiwari</v>
          </cell>
          <cell r="C59">
            <v>132</v>
          </cell>
        </row>
        <row r="60">
          <cell r="A60" t="str">
            <v>Palvinder kaur</v>
          </cell>
          <cell r="C60">
            <v>382</v>
          </cell>
        </row>
        <row r="61">
          <cell r="A61" t="str">
            <v>Dr Jayesh Vaishnav</v>
          </cell>
          <cell r="C61">
            <v>13</v>
          </cell>
        </row>
        <row r="62">
          <cell r="A62" t="str">
            <v>Smt.pratibha mandloi</v>
          </cell>
          <cell r="C62">
            <v>278</v>
          </cell>
        </row>
        <row r="63">
          <cell r="A63" t="str">
            <v>Dr.Joshith VP</v>
          </cell>
          <cell r="C63">
            <v>188</v>
          </cell>
        </row>
        <row r="64">
          <cell r="A64" t="str">
            <v>Dr.Yogesh Shelke</v>
          </cell>
          <cell r="C64">
            <v>405</v>
          </cell>
        </row>
        <row r="65">
          <cell r="A65" t="str">
            <v>Dr. Diwakar Mahobiya (Dr. Diwakar Mhobiya)</v>
          </cell>
          <cell r="C65">
            <v>138</v>
          </cell>
        </row>
        <row r="66">
          <cell r="A66" t="str">
            <v>Dr. Hrishikesh Talukdar</v>
          </cell>
          <cell r="C66">
            <v>156</v>
          </cell>
        </row>
        <row r="67">
          <cell r="A67" t="str">
            <v>palvinder kaur</v>
          </cell>
          <cell r="C67">
            <v>3</v>
          </cell>
        </row>
        <row r="68">
          <cell r="A68" t="str">
            <v>Dr Mobashshera Sadaf</v>
          </cell>
          <cell r="C68">
            <v>122</v>
          </cell>
        </row>
        <row r="69">
          <cell r="A69" t="str">
            <v>Dr Himani Dem</v>
          </cell>
          <cell r="C69">
            <v>37</v>
          </cell>
        </row>
        <row r="70">
          <cell r="A70" t="str">
            <v>inderpal singh</v>
          </cell>
          <cell r="C70">
            <v>116</v>
          </cell>
        </row>
        <row r="71">
          <cell r="A71" t="str">
            <v>Dr Parmanand patidar</v>
          </cell>
          <cell r="C71">
            <v>42</v>
          </cell>
        </row>
        <row r="72">
          <cell r="A72" t="str">
            <v>Dr. Diwakar Mahobiya</v>
          </cell>
          <cell r="C72">
            <v>56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2920852961"/>
    </sheetNames>
    <sheetDataSet>
      <sheetData sheetId="0">
        <row r="5">
          <cell r="A5" t="str">
            <v>HRDC ADMIN</v>
          </cell>
          <cell r="C5">
            <v>449</v>
          </cell>
        </row>
        <row r="6">
          <cell r="A6" t="str">
            <v>Arjun Randhawe</v>
          </cell>
          <cell r="C6">
            <v>358</v>
          </cell>
        </row>
        <row r="7">
          <cell r="A7" t="str">
            <v>POONAM DHANDE</v>
          </cell>
          <cell r="C7">
            <v>440</v>
          </cell>
        </row>
        <row r="8">
          <cell r="A8" t="str">
            <v>HIMANI SETHI</v>
          </cell>
          <cell r="C8">
            <v>398</v>
          </cell>
        </row>
        <row r="9">
          <cell r="A9" t="str">
            <v>Dr.Parmanand Patidar</v>
          </cell>
          <cell r="C9">
            <v>349</v>
          </cell>
        </row>
        <row r="10">
          <cell r="A10" t="str">
            <v>Afshan khan</v>
          </cell>
          <cell r="C10">
            <v>403</v>
          </cell>
        </row>
        <row r="11">
          <cell r="A11" t="str">
            <v>Dr.Joshith VP</v>
          </cell>
          <cell r="C11">
            <v>189</v>
          </cell>
        </row>
        <row r="12">
          <cell r="A12" t="str">
            <v>PRATIBHA MANDLOI</v>
          </cell>
          <cell r="C12">
            <v>431</v>
          </cell>
        </row>
        <row r="13">
          <cell r="A13" t="str">
            <v>K Abrar Ahmed</v>
          </cell>
          <cell r="C13">
            <v>371</v>
          </cell>
        </row>
        <row r="14">
          <cell r="A14" t="str">
            <v>Dr. Ritesh Singare</v>
          </cell>
          <cell r="C14">
            <v>291</v>
          </cell>
        </row>
        <row r="15">
          <cell r="A15" t="str">
            <v>Dr. Puneet K. Samaiya</v>
          </cell>
          <cell r="C15">
            <v>376</v>
          </cell>
        </row>
        <row r="16">
          <cell r="A16" t="str">
            <v>Dr.Yogesh Shelke</v>
          </cell>
          <cell r="C16">
            <v>382</v>
          </cell>
        </row>
        <row r="17">
          <cell r="A17" t="str">
            <v>Dr. girendra sharma</v>
          </cell>
          <cell r="C17">
            <v>378</v>
          </cell>
        </row>
        <row r="18">
          <cell r="A18" t="str">
            <v>jayesh vaishnav</v>
          </cell>
          <cell r="C18">
            <v>115</v>
          </cell>
        </row>
        <row r="19">
          <cell r="A19" t="str">
            <v>Dr Satish Piplode</v>
          </cell>
          <cell r="C19">
            <v>392</v>
          </cell>
        </row>
        <row r="20">
          <cell r="A20" t="str">
            <v>Dr. Balu Tikhe</v>
          </cell>
          <cell r="C20">
            <v>383</v>
          </cell>
        </row>
        <row r="21">
          <cell r="A21" t="str">
            <v>Inderpal Singh</v>
          </cell>
          <cell r="C21">
            <v>209</v>
          </cell>
        </row>
        <row r="22">
          <cell r="A22" t="str">
            <v>Palvinder kaur</v>
          </cell>
          <cell r="C22">
            <v>368</v>
          </cell>
        </row>
        <row r="23">
          <cell r="A23" t="str">
            <v>Dr. Dharitree Dutta</v>
          </cell>
          <cell r="C23">
            <v>384</v>
          </cell>
        </row>
        <row r="24">
          <cell r="A24" t="str">
            <v>Amandeep Kaur</v>
          </cell>
          <cell r="C24">
            <v>382</v>
          </cell>
        </row>
        <row r="25">
          <cell r="A25" t="str">
            <v>Vinod Kol</v>
          </cell>
          <cell r="C25">
            <v>378</v>
          </cell>
        </row>
        <row r="26">
          <cell r="A26" t="str">
            <v>Ravi Jatola</v>
          </cell>
          <cell r="C26">
            <v>246</v>
          </cell>
        </row>
        <row r="27">
          <cell r="A27" t="str">
            <v>Dr. Diwakar Mahobiya</v>
          </cell>
          <cell r="C27">
            <v>186</v>
          </cell>
        </row>
        <row r="28">
          <cell r="A28" t="str">
            <v>SHEVITO THEYO</v>
          </cell>
          <cell r="C28">
            <v>343</v>
          </cell>
        </row>
        <row r="29">
          <cell r="A29" t="str">
            <v>Khriekemhieu K Mary</v>
          </cell>
          <cell r="C29">
            <v>385</v>
          </cell>
        </row>
        <row r="30">
          <cell r="A30" t="str">
            <v>Vijay Pawar</v>
          </cell>
          <cell r="C30">
            <v>367</v>
          </cell>
        </row>
        <row r="31">
          <cell r="A31" t="str">
            <v>Dr. Sharad Prakash Pandey</v>
          </cell>
          <cell r="C31">
            <v>371</v>
          </cell>
        </row>
        <row r="32">
          <cell r="A32" t="str">
            <v>Mumtaz Azad</v>
          </cell>
          <cell r="C32">
            <v>338</v>
          </cell>
        </row>
        <row r="33">
          <cell r="A33" t="str">
            <v>Vipin K Kaushik</v>
          </cell>
          <cell r="C33">
            <v>71</v>
          </cell>
        </row>
        <row r="34">
          <cell r="A34" t="str">
            <v>Basant Kumar Ningwal</v>
          </cell>
          <cell r="C34">
            <v>376</v>
          </cell>
        </row>
        <row r="35">
          <cell r="A35" t="str">
            <v>Amit Barsana</v>
          </cell>
          <cell r="C35">
            <v>401</v>
          </cell>
        </row>
        <row r="36">
          <cell r="A36" t="str">
            <v>Krishnanand Dannna</v>
          </cell>
          <cell r="C36">
            <v>358</v>
          </cell>
        </row>
        <row r="37">
          <cell r="A37" t="str">
            <v>Jinshad Uppukoden</v>
          </cell>
          <cell r="C37">
            <v>414</v>
          </cell>
        </row>
        <row r="38">
          <cell r="A38" t="str">
            <v>Dr. Himani Medhi</v>
          </cell>
          <cell r="C38">
            <v>432</v>
          </cell>
        </row>
        <row r="39">
          <cell r="A39" t="str">
            <v>Himani Dem</v>
          </cell>
          <cell r="C39">
            <v>352</v>
          </cell>
        </row>
        <row r="40">
          <cell r="A40" t="str">
            <v>Lakhan Raghuvanshi</v>
          </cell>
          <cell r="C40">
            <v>429</v>
          </cell>
        </row>
        <row r="41">
          <cell r="A41" t="str">
            <v>Shubhkamna raktale</v>
          </cell>
          <cell r="C41">
            <v>359</v>
          </cell>
        </row>
        <row r="42">
          <cell r="A42" t="str">
            <v>Dr. Atul Jaybhaye (atul jaybhaye)</v>
          </cell>
          <cell r="C42">
            <v>276</v>
          </cell>
        </row>
        <row r="43">
          <cell r="A43" t="str">
            <v>Dr ARVIND KUMAR DESHMUKH</v>
          </cell>
          <cell r="C43">
            <v>381</v>
          </cell>
        </row>
        <row r="44">
          <cell r="A44" t="str">
            <v>Dr Dharmu Prasad Kushwaha</v>
          </cell>
          <cell r="C44">
            <v>467</v>
          </cell>
        </row>
        <row r="45">
          <cell r="A45" t="str">
            <v>Mobashshera Sadaf</v>
          </cell>
          <cell r="C45">
            <v>298</v>
          </cell>
        </row>
        <row r="46">
          <cell r="A46" t="str">
            <v>Dr Parmanand patidar</v>
          </cell>
          <cell r="C46">
            <v>51</v>
          </cell>
        </row>
        <row r="47">
          <cell r="A47" t="str">
            <v>Moulshree Kanude</v>
          </cell>
          <cell r="C47">
            <v>393</v>
          </cell>
        </row>
        <row r="48">
          <cell r="A48" t="str">
            <v>Anil Mulewa</v>
          </cell>
          <cell r="C48">
            <v>425</v>
          </cell>
        </row>
        <row r="49">
          <cell r="A49" t="str">
            <v>inderpal singh</v>
          </cell>
          <cell r="C49">
            <v>161</v>
          </cell>
        </row>
        <row r="50">
          <cell r="A50" t="str">
            <v>K ABRAR AHMED</v>
          </cell>
          <cell r="C50">
            <v>140</v>
          </cell>
        </row>
        <row r="51">
          <cell r="A51" t="str">
            <v>Dr. Atul Jaybhaye</v>
          </cell>
          <cell r="C51">
            <v>82</v>
          </cell>
        </row>
        <row r="52">
          <cell r="A52" t="str">
            <v>Dr. Hrishikesh Talukdar</v>
          </cell>
          <cell r="C52">
            <v>361</v>
          </cell>
        </row>
        <row r="53">
          <cell r="A53" t="str">
            <v>Vipin Kaushik</v>
          </cell>
          <cell r="C53">
            <v>338</v>
          </cell>
        </row>
        <row r="54">
          <cell r="A54" t="str">
            <v>Chandra Shekhar</v>
          </cell>
          <cell r="C54">
            <v>174</v>
          </cell>
        </row>
        <row r="55">
          <cell r="A55" t="str">
            <v>Gourav Jain</v>
          </cell>
          <cell r="C55">
            <v>362</v>
          </cell>
        </row>
        <row r="56">
          <cell r="A56" t="str">
            <v>Shivangi dahiya</v>
          </cell>
          <cell r="C56">
            <v>220</v>
          </cell>
        </row>
        <row r="57">
          <cell r="A57" t="str">
            <v>BASANT KUMAR NINGWAL</v>
          </cell>
          <cell r="C57">
            <v>11</v>
          </cell>
        </row>
        <row r="58">
          <cell r="A58" t="str">
            <v>Dr Himani Dem</v>
          </cell>
          <cell r="C58">
            <v>42</v>
          </cell>
        </row>
        <row r="59">
          <cell r="A59" t="str">
            <v>Dr. Pankaj Kalita</v>
          </cell>
          <cell r="C59">
            <v>98</v>
          </cell>
        </row>
        <row r="60">
          <cell r="A60" t="str">
            <v>Dr. Jayesh Vaishnav</v>
          </cell>
          <cell r="C60">
            <v>260</v>
          </cell>
        </row>
        <row r="61">
          <cell r="A61" t="str">
            <v>Dr.Ritesh Singare</v>
          </cell>
          <cell r="C61">
            <v>128</v>
          </cell>
        </row>
        <row r="62">
          <cell r="A62" t="str">
            <v>Director# HRDC# DAVV# Indore</v>
          </cell>
          <cell r="C62">
            <v>237</v>
          </cell>
        </row>
        <row r="63">
          <cell r="A63" t="str">
            <v>Prof. P K Misra</v>
          </cell>
          <cell r="C63">
            <v>197</v>
          </cell>
        </row>
        <row r="64">
          <cell r="A64" t="str">
            <v>Dr.Diwakar Mahobiya</v>
          </cell>
          <cell r="C64">
            <v>189</v>
          </cell>
        </row>
        <row r="65">
          <cell r="A65" t="str">
            <v>Shubhkamna Raktale</v>
          </cell>
          <cell r="C65">
            <v>4</v>
          </cell>
        </row>
        <row r="66">
          <cell r="A66" t="str">
            <v>BABITA RATHORE</v>
          </cell>
          <cell r="C66">
            <v>151</v>
          </cell>
        </row>
        <row r="67">
          <cell r="A67" t="str">
            <v>Shalini Tiwari</v>
          </cell>
          <cell r="C67">
            <v>109</v>
          </cell>
        </row>
        <row r="68">
          <cell r="A68" t="str">
            <v>Dr Mobashshera Sadaf</v>
          </cell>
          <cell r="C68">
            <v>83</v>
          </cell>
        </row>
        <row r="69">
          <cell r="A69" t="str">
            <v>iPriyeshGawade</v>
          </cell>
          <cell r="C69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9921352025"/>
    </sheetNames>
    <sheetDataSet>
      <sheetData sheetId="0">
        <row r="5">
          <cell r="A5" t="str">
            <v>Dr. Pankaj Kalita</v>
          </cell>
          <cell r="C5">
            <v>361</v>
          </cell>
        </row>
        <row r="6">
          <cell r="A6" t="str">
            <v>HRDC ADMIN</v>
          </cell>
          <cell r="C6">
            <v>449</v>
          </cell>
        </row>
        <row r="7">
          <cell r="A7" t="str">
            <v>POONAM DHANDE</v>
          </cell>
          <cell r="C7">
            <v>363</v>
          </cell>
        </row>
        <row r="8">
          <cell r="A8" t="str">
            <v>Dr.Ritesh Singare</v>
          </cell>
          <cell r="C8">
            <v>207</v>
          </cell>
        </row>
        <row r="9">
          <cell r="A9" t="str">
            <v>Dr Satish</v>
          </cell>
          <cell r="C9">
            <v>327</v>
          </cell>
        </row>
        <row r="10">
          <cell r="A10" t="str">
            <v>Smt.pratibha mandloi</v>
          </cell>
          <cell r="C10">
            <v>17</v>
          </cell>
        </row>
        <row r="11">
          <cell r="A11" t="str">
            <v>Dr. Dharitree Dutta</v>
          </cell>
          <cell r="C11">
            <v>331</v>
          </cell>
        </row>
        <row r="12">
          <cell r="A12" t="str">
            <v>Amandeep Kaur</v>
          </cell>
          <cell r="C12">
            <v>335</v>
          </cell>
        </row>
        <row r="13">
          <cell r="A13" t="str">
            <v>Khriekemhieu K Mary</v>
          </cell>
          <cell r="C13">
            <v>326</v>
          </cell>
        </row>
        <row r="14">
          <cell r="A14" t="str">
            <v>Dr. Puneet K. Samaiya</v>
          </cell>
          <cell r="C14">
            <v>317</v>
          </cell>
        </row>
        <row r="15">
          <cell r="A15" t="str">
            <v>Jinshad Uppukoden</v>
          </cell>
          <cell r="C15">
            <v>331</v>
          </cell>
        </row>
        <row r="16">
          <cell r="A16" t="str">
            <v>Vinod Kol</v>
          </cell>
          <cell r="C16">
            <v>209</v>
          </cell>
        </row>
        <row r="17">
          <cell r="A17" t="str">
            <v>Moulshree Kanude</v>
          </cell>
          <cell r="C17">
            <v>305</v>
          </cell>
        </row>
        <row r="18">
          <cell r="A18" t="str">
            <v>Dr. Atul Jaybhaye</v>
          </cell>
          <cell r="C18">
            <v>295</v>
          </cell>
        </row>
        <row r="19">
          <cell r="A19" t="str">
            <v>GAURAV GOYAL</v>
          </cell>
          <cell r="C19">
            <v>77</v>
          </cell>
        </row>
        <row r="20">
          <cell r="A20" t="str">
            <v>HIMANI SETHI</v>
          </cell>
          <cell r="C20">
            <v>318</v>
          </cell>
        </row>
        <row r="21">
          <cell r="A21" t="str">
            <v>Afshan khan</v>
          </cell>
          <cell r="C21">
            <v>371</v>
          </cell>
        </row>
        <row r="22">
          <cell r="A22" t="str">
            <v>Dr. Himani Medhi</v>
          </cell>
          <cell r="C22">
            <v>318</v>
          </cell>
        </row>
        <row r="23">
          <cell r="A23" t="str">
            <v>Shubhkamna raktale</v>
          </cell>
          <cell r="C23">
            <v>244</v>
          </cell>
        </row>
        <row r="24">
          <cell r="A24" t="str">
            <v>Dr ARVIND KUMAR DESHMUKH</v>
          </cell>
          <cell r="C24">
            <v>335</v>
          </cell>
        </row>
        <row r="25">
          <cell r="A25" t="str">
            <v>Dr. Sharad Prakash Pandey</v>
          </cell>
          <cell r="C25">
            <v>288</v>
          </cell>
        </row>
        <row r="26">
          <cell r="A26" t="str">
            <v>Amit Barsana</v>
          </cell>
          <cell r="C26">
            <v>320</v>
          </cell>
        </row>
        <row r="27">
          <cell r="A27" t="str">
            <v>Dr Parmanand patidar</v>
          </cell>
          <cell r="C27">
            <v>119</v>
          </cell>
        </row>
        <row r="28">
          <cell r="A28" t="str">
            <v>Arjun Randhawe</v>
          </cell>
          <cell r="C28">
            <v>298</v>
          </cell>
        </row>
        <row r="29">
          <cell r="A29" t="str">
            <v>Dr.Yogesh Shelke</v>
          </cell>
          <cell r="C29">
            <v>329</v>
          </cell>
        </row>
        <row r="30">
          <cell r="A30" t="str">
            <v>K Abrar Ahmed (Galaxy M11)</v>
          </cell>
          <cell r="C30">
            <v>199</v>
          </cell>
        </row>
        <row r="31">
          <cell r="A31" t="str">
            <v>Mobashshera Sadaf</v>
          </cell>
          <cell r="C31">
            <v>308</v>
          </cell>
        </row>
        <row r="32">
          <cell r="A32" t="str">
            <v>Dr. Balu Tikhe</v>
          </cell>
          <cell r="C32">
            <v>303</v>
          </cell>
        </row>
        <row r="33">
          <cell r="A33" t="str">
            <v>Basant Kumar Ningwal</v>
          </cell>
          <cell r="C33">
            <v>329</v>
          </cell>
        </row>
        <row r="34">
          <cell r="A34" t="str">
            <v>Dr. Diwakar Mahobiya</v>
          </cell>
          <cell r="C34">
            <v>235</v>
          </cell>
        </row>
        <row r="35">
          <cell r="A35" t="str">
            <v>Chandra Shekhar</v>
          </cell>
          <cell r="C35">
            <v>270</v>
          </cell>
        </row>
        <row r="36">
          <cell r="A36" t="str">
            <v>Dr. girendra sharma</v>
          </cell>
          <cell r="C36">
            <v>300</v>
          </cell>
        </row>
        <row r="37">
          <cell r="A37" t="str">
            <v>inderpal singh</v>
          </cell>
          <cell r="C37">
            <v>59</v>
          </cell>
        </row>
        <row r="38">
          <cell r="A38" t="str">
            <v>jayesh vaishnav</v>
          </cell>
          <cell r="C38">
            <v>346</v>
          </cell>
        </row>
        <row r="39">
          <cell r="A39" t="str">
            <v>Krishnanand Dannna</v>
          </cell>
          <cell r="C39">
            <v>287</v>
          </cell>
        </row>
        <row r="40">
          <cell r="A40" t="str">
            <v>Mumtaz Azad</v>
          </cell>
          <cell r="C40">
            <v>301</v>
          </cell>
        </row>
        <row r="41">
          <cell r="A41" t="str">
            <v>Dr. Hrishikesh Talukdar</v>
          </cell>
          <cell r="C41">
            <v>307</v>
          </cell>
        </row>
        <row r="42">
          <cell r="A42" t="str">
            <v>Palvinder kaur</v>
          </cell>
          <cell r="C42">
            <v>281</v>
          </cell>
        </row>
        <row r="43">
          <cell r="A43" t="str">
            <v>Ravi Jatola</v>
          </cell>
          <cell r="C43">
            <v>308</v>
          </cell>
        </row>
        <row r="44">
          <cell r="A44" t="str">
            <v>Himani Dem</v>
          </cell>
          <cell r="C44">
            <v>290</v>
          </cell>
        </row>
        <row r="45">
          <cell r="A45" t="str">
            <v>SHEVITO THEYO</v>
          </cell>
          <cell r="C45">
            <v>84</v>
          </cell>
        </row>
        <row r="46">
          <cell r="A46" t="str">
            <v>Dr Dharmu Prasad Kushwaha</v>
          </cell>
          <cell r="C46">
            <v>255</v>
          </cell>
        </row>
        <row r="47">
          <cell r="A47" t="str">
            <v>Vipin K Kaushik</v>
          </cell>
          <cell r="C47">
            <v>188</v>
          </cell>
        </row>
        <row r="48">
          <cell r="A48" t="str">
            <v>BABITA RATHORE</v>
          </cell>
          <cell r="C48">
            <v>145</v>
          </cell>
        </row>
        <row r="49">
          <cell r="A49" t="str">
            <v>PRATIBHA MANDLOI</v>
          </cell>
          <cell r="C49">
            <v>361</v>
          </cell>
        </row>
        <row r="50">
          <cell r="A50" t="str">
            <v>Lakhan Raghuvanshi</v>
          </cell>
          <cell r="C50">
            <v>331</v>
          </cell>
        </row>
        <row r="51">
          <cell r="A51" t="str">
            <v>Gourav Jain</v>
          </cell>
          <cell r="C51">
            <v>295</v>
          </cell>
        </row>
        <row r="52">
          <cell r="A52" t="str">
            <v>Dr. Vasim Khan</v>
          </cell>
          <cell r="C52">
            <v>11</v>
          </cell>
        </row>
        <row r="53">
          <cell r="A53" t="str">
            <v>Dr N</v>
          </cell>
          <cell r="C53">
            <v>84</v>
          </cell>
        </row>
        <row r="54">
          <cell r="A54" t="str">
            <v>Shivangi dahiya</v>
          </cell>
          <cell r="C54">
            <v>159</v>
          </cell>
        </row>
        <row r="55">
          <cell r="A55" t="str">
            <v>Vijay Pawar</v>
          </cell>
          <cell r="C55">
            <v>264</v>
          </cell>
        </row>
        <row r="56">
          <cell r="A56" t="str">
            <v>Anil Mulewa</v>
          </cell>
          <cell r="C56">
            <v>14</v>
          </cell>
        </row>
        <row r="57">
          <cell r="A57" t="str">
            <v>Inderpal Singh</v>
          </cell>
          <cell r="C57">
            <v>244</v>
          </cell>
        </row>
        <row r="58">
          <cell r="A58" t="str">
            <v>Dr.Parmanand Patidar</v>
          </cell>
          <cell r="C58">
            <v>186</v>
          </cell>
        </row>
        <row r="59">
          <cell r="A59" t="str">
            <v>Dr Chandra Shekhar</v>
          </cell>
          <cell r="C59">
            <v>13</v>
          </cell>
        </row>
        <row r="60">
          <cell r="A60" t="str">
            <v>Anil Mulewa (Palan Rathore [10-B])</v>
          </cell>
          <cell r="C60">
            <v>189</v>
          </cell>
        </row>
        <row r="61">
          <cell r="A61" t="str">
            <v>Vipin Kaushik</v>
          </cell>
          <cell r="C61">
            <v>258</v>
          </cell>
        </row>
        <row r="62">
          <cell r="A62" t="str">
            <v>Shubhkamna Raktale</v>
          </cell>
          <cell r="C62">
            <v>58</v>
          </cell>
        </row>
        <row r="63">
          <cell r="A63" t="str">
            <v>BASANT KUMAR NINGWAL</v>
          </cell>
          <cell r="C63">
            <v>1</v>
          </cell>
        </row>
        <row r="64">
          <cell r="A64" t="str">
            <v>Dr.Diwakar Mahobiya</v>
          </cell>
          <cell r="C64">
            <v>61</v>
          </cell>
        </row>
        <row r="65">
          <cell r="A65" t="str">
            <v>Dr. BABITA RATHORE</v>
          </cell>
          <cell r="C65">
            <v>134</v>
          </cell>
        </row>
        <row r="66">
          <cell r="A66" t="str">
            <v>Dr. Ritesh Singare</v>
          </cell>
          <cell r="C66">
            <v>106</v>
          </cell>
        </row>
        <row r="67">
          <cell r="A67" t="str">
            <v>K Abrar Ahmed</v>
          </cell>
          <cell r="C67">
            <v>100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3765736737"/>
    </sheetNames>
    <sheetDataSet>
      <sheetData sheetId="0">
        <row r="5">
          <cell r="A5" t="str">
            <v>jayesh vaishnav</v>
          </cell>
          <cell r="C5">
            <v>421</v>
          </cell>
        </row>
        <row r="6">
          <cell r="A6" t="str">
            <v>Inderpal Singh</v>
          </cell>
          <cell r="C6">
            <v>276</v>
          </cell>
        </row>
        <row r="7">
          <cell r="A7" t="str">
            <v>Moulshree Kanude</v>
          </cell>
          <cell r="C7">
            <v>352</v>
          </cell>
        </row>
        <row r="8">
          <cell r="A8" t="str">
            <v>Dr Dharmu Prasad Kushwaha</v>
          </cell>
          <cell r="C8">
            <v>325</v>
          </cell>
        </row>
        <row r="9">
          <cell r="A9" t="str">
            <v>Amandeep Kaur</v>
          </cell>
          <cell r="C9">
            <v>365</v>
          </cell>
        </row>
        <row r="10">
          <cell r="A10" t="str">
            <v>HRDC ADMIN</v>
          </cell>
          <cell r="C10">
            <v>428</v>
          </cell>
        </row>
        <row r="11">
          <cell r="A11" t="str">
            <v>Dharitree Dutta</v>
          </cell>
          <cell r="C11">
            <v>444</v>
          </cell>
        </row>
        <row r="12">
          <cell r="A12" t="str">
            <v>PRATIBHA MANDLOI</v>
          </cell>
          <cell r="C12">
            <v>439</v>
          </cell>
        </row>
        <row r="13">
          <cell r="A13" t="str">
            <v>POONAM DHANDE</v>
          </cell>
          <cell r="C13">
            <v>439</v>
          </cell>
        </row>
        <row r="14">
          <cell r="A14" t="str">
            <v>Afshan khan</v>
          </cell>
          <cell r="C14">
            <v>438</v>
          </cell>
        </row>
        <row r="15">
          <cell r="A15" t="str">
            <v>Dr. Puneet K. Samaiya</v>
          </cell>
          <cell r="C15">
            <v>378</v>
          </cell>
        </row>
        <row r="16">
          <cell r="A16" t="str">
            <v>Dr.Parmanand Patidar</v>
          </cell>
          <cell r="C16">
            <v>384</v>
          </cell>
        </row>
        <row r="17">
          <cell r="A17" t="str">
            <v>Khriekemhieu K Mary</v>
          </cell>
          <cell r="C17">
            <v>390</v>
          </cell>
        </row>
        <row r="18">
          <cell r="A18" t="str">
            <v>Amit Barsana</v>
          </cell>
          <cell r="C18">
            <v>391</v>
          </cell>
        </row>
        <row r="19">
          <cell r="A19" t="str">
            <v>HIMANI SETHI</v>
          </cell>
          <cell r="C19">
            <v>24</v>
          </cell>
        </row>
        <row r="20">
          <cell r="A20" t="str">
            <v>Dr. Ritesh Singare</v>
          </cell>
          <cell r="C20">
            <v>369</v>
          </cell>
        </row>
        <row r="21">
          <cell r="A21" t="str">
            <v>Dr. Balu Tikhe</v>
          </cell>
          <cell r="C21">
            <v>382</v>
          </cell>
        </row>
        <row r="22">
          <cell r="A22" t="str">
            <v>Dr. Pankaj Kalita</v>
          </cell>
          <cell r="C22">
            <v>354</v>
          </cell>
        </row>
        <row r="23">
          <cell r="A23" t="str">
            <v>Dr.Yogesh Shelke</v>
          </cell>
          <cell r="C23">
            <v>432</v>
          </cell>
        </row>
        <row r="24">
          <cell r="A24" t="str">
            <v>Vijay Pawar</v>
          </cell>
          <cell r="C24">
            <v>368</v>
          </cell>
        </row>
        <row r="25">
          <cell r="A25" t="str">
            <v>Dr. Deepak Bishla</v>
          </cell>
          <cell r="C25">
            <v>197</v>
          </cell>
        </row>
        <row r="26">
          <cell r="A26" t="str">
            <v>Dr Satish</v>
          </cell>
          <cell r="C26">
            <v>384</v>
          </cell>
        </row>
        <row r="27">
          <cell r="A27" t="str">
            <v>Dr. girendra sharma</v>
          </cell>
          <cell r="C27">
            <v>371</v>
          </cell>
        </row>
        <row r="28">
          <cell r="A28" t="str">
            <v>Vinod Kol</v>
          </cell>
          <cell r="C28">
            <v>375</v>
          </cell>
        </row>
        <row r="29">
          <cell r="A29" t="str">
            <v>K Abrar Ahmed</v>
          </cell>
          <cell r="C29">
            <v>377</v>
          </cell>
        </row>
        <row r="30">
          <cell r="A30" t="str">
            <v>Mobashshera Sadaf</v>
          </cell>
          <cell r="C30">
            <v>383</v>
          </cell>
        </row>
        <row r="31">
          <cell r="A31" t="str">
            <v>Dr ARVIND KUMAR DESHMUKH</v>
          </cell>
          <cell r="C31">
            <v>391</v>
          </cell>
        </row>
        <row r="32">
          <cell r="A32" t="str">
            <v>Shubhkamna raktale</v>
          </cell>
          <cell r="C32">
            <v>376</v>
          </cell>
        </row>
        <row r="33">
          <cell r="A33" t="str">
            <v>BABITA RATHORE</v>
          </cell>
          <cell r="C33">
            <v>371</v>
          </cell>
        </row>
        <row r="34">
          <cell r="A34" t="str">
            <v>Dr. Himani Medhi</v>
          </cell>
          <cell r="C34">
            <v>370</v>
          </cell>
        </row>
        <row r="35">
          <cell r="A35" t="str">
            <v>Krishnanand Dannna</v>
          </cell>
          <cell r="C35">
            <v>314</v>
          </cell>
        </row>
        <row r="36">
          <cell r="A36" t="str">
            <v>Basant Kumar Ningwal</v>
          </cell>
          <cell r="C36">
            <v>383</v>
          </cell>
        </row>
        <row r="37">
          <cell r="A37" t="str">
            <v>Dr. Hrishikesh Talukdar</v>
          </cell>
          <cell r="C37">
            <v>381</v>
          </cell>
        </row>
        <row r="38">
          <cell r="A38" t="str">
            <v>Gourav Jain</v>
          </cell>
          <cell r="C38">
            <v>384</v>
          </cell>
        </row>
        <row r="39">
          <cell r="A39" t="str">
            <v>Ravi Jatola</v>
          </cell>
          <cell r="C39">
            <v>356</v>
          </cell>
        </row>
        <row r="40">
          <cell r="A40" t="str">
            <v>Vipin K Kaushik</v>
          </cell>
          <cell r="C40">
            <v>184</v>
          </cell>
        </row>
        <row r="41">
          <cell r="A41" t="str">
            <v>Chandra Shekhar</v>
          </cell>
          <cell r="C41">
            <v>338</v>
          </cell>
        </row>
        <row r="42">
          <cell r="A42" t="str">
            <v>Dr. Diwakar Mahobiya</v>
          </cell>
          <cell r="C42">
            <v>254</v>
          </cell>
        </row>
        <row r="43">
          <cell r="A43" t="str">
            <v>Arjun Randhawe</v>
          </cell>
          <cell r="C43">
            <v>346</v>
          </cell>
        </row>
        <row r="44">
          <cell r="A44" t="str">
            <v>Himani Dem</v>
          </cell>
          <cell r="C44">
            <v>293</v>
          </cell>
        </row>
        <row r="45">
          <cell r="A45" t="str">
            <v>Lakhan Raghuvanshi</v>
          </cell>
          <cell r="C45">
            <v>419</v>
          </cell>
        </row>
        <row r="46">
          <cell r="A46" t="str">
            <v>Palvinder  kaur</v>
          </cell>
          <cell r="C46">
            <v>79</v>
          </cell>
        </row>
        <row r="47">
          <cell r="A47" t="str">
            <v>Dr. Atul Jaybhaye</v>
          </cell>
          <cell r="C47">
            <v>366</v>
          </cell>
        </row>
        <row r="48">
          <cell r="A48" t="str">
            <v>Mumtaz Azad</v>
          </cell>
          <cell r="C48">
            <v>358</v>
          </cell>
        </row>
        <row r="49">
          <cell r="A49" t="str">
            <v>Palan Rathore [10-B]</v>
          </cell>
          <cell r="C49">
            <v>33</v>
          </cell>
        </row>
        <row r="50">
          <cell r="A50" t="str">
            <v>Dr. Sharad Prakash Pandey</v>
          </cell>
          <cell r="C50">
            <v>416</v>
          </cell>
        </row>
        <row r="51">
          <cell r="A51" t="str">
            <v>Himani Sethi</v>
          </cell>
          <cell r="C51">
            <v>360</v>
          </cell>
        </row>
        <row r="52">
          <cell r="A52" t="str">
            <v>Jinshad Uppukoden</v>
          </cell>
          <cell r="C52">
            <v>399</v>
          </cell>
        </row>
        <row r="53">
          <cell r="A53" t="str">
            <v>SHEVITO THEYO</v>
          </cell>
          <cell r="C53">
            <v>153</v>
          </cell>
        </row>
        <row r="54">
          <cell r="A54" t="str">
            <v>Dr.Diwakar Mahobiya</v>
          </cell>
          <cell r="C54">
            <v>92</v>
          </cell>
        </row>
        <row r="55">
          <cell r="A55" t="str">
            <v>Anil Mulewa</v>
          </cell>
          <cell r="C55">
            <v>252</v>
          </cell>
        </row>
        <row r="56">
          <cell r="A56" t="str">
            <v>Shivangi dahiya</v>
          </cell>
          <cell r="C56">
            <v>183</v>
          </cell>
        </row>
        <row r="57">
          <cell r="A57" t="str">
            <v>inderpal singh</v>
          </cell>
          <cell r="C57">
            <v>92</v>
          </cell>
        </row>
        <row r="58">
          <cell r="A58" t="str">
            <v>Palvinder kaur</v>
          </cell>
          <cell r="C58">
            <v>253</v>
          </cell>
        </row>
        <row r="59">
          <cell r="A59" t="str">
            <v>Vipin Kaushik</v>
          </cell>
          <cell r="C59">
            <v>316</v>
          </cell>
        </row>
        <row r="60">
          <cell r="A60" t="str">
            <v>Dr.Ritesh Singare</v>
          </cell>
          <cell r="C60">
            <v>14</v>
          </cell>
        </row>
        <row r="61">
          <cell r="A61" t="str">
            <v>Prof. C B Sharma</v>
          </cell>
          <cell r="C61">
            <v>185</v>
          </cell>
        </row>
        <row r="62">
          <cell r="A62" t="str">
            <v>Director# HRDC# DAVV# Indore</v>
          </cell>
          <cell r="C62">
            <v>157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5457643062"/>
    </sheetNames>
    <sheetDataSet>
      <sheetData sheetId="0">
        <row r="5">
          <cell r="A5" t="str">
            <v>Arjun Randhawe</v>
          </cell>
          <cell r="C5">
            <v>323</v>
          </cell>
        </row>
        <row r="6">
          <cell r="A6" t="str">
            <v>Dr Mobashshera Sadaf</v>
          </cell>
          <cell r="C6">
            <v>256</v>
          </cell>
        </row>
        <row r="7">
          <cell r="A7" t="str">
            <v>Chandra Shekhar</v>
          </cell>
          <cell r="C7">
            <v>251</v>
          </cell>
        </row>
        <row r="8">
          <cell r="A8" t="str">
            <v>HIMANI SETHI</v>
          </cell>
          <cell r="C8">
            <v>247</v>
          </cell>
        </row>
        <row r="9">
          <cell r="A9" t="str">
            <v>Dr Dharmu Prasad Kushwaha</v>
          </cell>
          <cell r="C9">
            <v>296</v>
          </cell>
        </row>
        <row r="10">
          <cell r="A10" t="str">
            <v>Anil Mulewa</v>
          </cell>
          <cell r="C10">
            <v>360</v>
          </cell>
        </row>
        <row r="11">
          <cell r="A11" t="str">
            <v>SHEVITO THEYO</v>
          </cell>
          <cell r="C11">
            <v>277</v>
          </cell>
        </row>
        <row r="12">
          <cell r="A12" t="str">
            <v>Dr.Parmanand Patidar</v>
          </cell>
          <cell r="C12">
            <v>354</v>
          </cell>
        </row>
        <row r="13">
          <cell r="A13" t="str">
            <v>Dr. Balu Tikhe</v>
          </cell>
          <cell r="C13">
            <v>357</v>
          </cell>
        </row>
        <row r="14">
          <cell r="A14" t="str">
            <v>Afshan khan</v>
          </cell>
          <cell r="C14">
            <v>425</v>
          </cell>
        </row>
        <row r="15">
          <cell r="A15" t="str">
            <v>HRDC ADMIN</v>
          </cell>
          <cell r="C15">
            <v>428</v>
          </cell>
        </row>
        <row r="16">
          <cell r="A16" t="str">
            <v>Dr. Pankaj Kalita</v>
          </cell>
          <cell r="C16">
            <v>363</v>
          </cell>
        </row>
        <row r="17">
          <cell r="A17" t="str">
            <v>POONAM DHANDE</v>
          </cell>
          <cell r="C17">
            <v>419</v>
          </cell>
        </row>
        <row r="18">
          <cell r="A18" t="str">
            <v>Dr. Atul Jaybhaye</v>
          </cell>
          <cell r="C18">
            <v>362</v>
          </cell>
        </row>
        <row r="19">
          <cell r="A19" t="str">
            <v>PRATIBHA MANDLOI</v>
          </cell>
          <cell r="C19">
            <v>413</v>
          </cell>
        </row>
        <row r="20">
          <cell r="A20" t="str">
            <v>inderpal singh</v>
          </cell>
          <cell r="C20">
            <v>183</v>
          </cell>
        </row>
        <row r="21">
          <cell r="A21" t="str">
            <v>Inderpal Singh</v>
          </cell>
          <cell r="C21">
            <v>179</v>
          </cell>
        </row>
        <row r="22">
          <cell r="A22" t="str">
            <v>Dr. Hrishikesh Talukdar</v>
          </cell>
          <cell r="C22">
            <v>339</v>
          </cell>
        </row>
        <row r="23">
          <cell r="A23" t="str">
            <v>Mobashshera Sadaf</v>
          </cell>
          <cell r="C23">
            <v>121</v>
          </cell>
        </row>
        <row r="24">
          <cell r="A24" t="str">
            <v>Dr. girendra sharma</v>
          </cell>
          <cell r="C24">
            <v>361</v>
          </cell>
        </row>
        <row r="25">
          <cell r="A25" t="str">
            <v>Dr. Himani Medhi</v>
          </cell>
          <cell r="C25">
            <v>428</v>
          </cell>
        </row>
        <row r="26">
          <cell r="A26" t="str">
            <v>Dharitree Dutta</v>
          </cell>
          <cell r="C26">
            <v>375</v>
          </cell>
        </row>
        <row r="27">
          <cell r="A27" t="str">
            <v>Dr. Puneet K. Samaiya</v>
          </cell>
          <cell r="C27">
            <v>358</v>
          </cell>
        </row>
        <row r="28">
          <cell r="A28" t="str">
            <v>Vinod Kol</v>
          </cell>
          <cell r="C28">
            <v>359</v>
          </cell>
        </row>
        <row r="29">
          <cell r="A29" t="str">
            <v>Dr.Yogesh Shelke</v>
          </cell>
          <cell r="C29">
            <v>406</v>
          </cell>
        </row>
        <row r="30">
          <cell r="A30" t="str">
            <v>Vipin K Kaushik</v>
          </cell>
          <cell r="C30">
            <v>100</v>
          </cell>
        </row>
        <row r="31">
          <cell r="A31" t="str">
            <v>Khriekemhieu K Mary</v>
          </cell>
          <cell r="C31">
            <v>424</v>
          </cell>
        </row>
        <row r="32">
          <cell r="A32" t="str">
            <v>Ravi Jatola</v>
          </cell>
          <cell r="C32">
            <v>393</v>
          </cell>
        </row>
        <row r="33">
          <cell r="A33" t="str">
            <v>Shubhkamna raktale</v>
          </cell>
          <cell r="C33">
            <v>353</v>
          </cell>
        </row>
        <row r="34">
          <cell r="A34" t="str">
            <v>K Abrar Ahmed</v>
          </cell>
          <cell r="C34">
            <v>351</v>
          </cell>
        </row>
        <row r="35">
          <cell r="A35" t="str">
            <v>Palvinder kaur</v>
          </cell>
          <cell r="C35">
            <v>343</v>
          </cell>
        </row>
        <row r="36">
          <cell r="A36" t="str">
            <v>Dr. BABITA RATHORE</v>
          </cell>
          <cell r="C36">
            <v>56</v>
          </cell>
        </row>
        <row r="37">
          <cell r="A37" t="str">
            <v>Lakhan Raghuvanshi</v>
          </cell>
          <cell r="C37">
            <v>409</v>
          </cell>
        </row>
        <row r="38">
          <cell r="A38" t="str">
            <v>Dr. Deepak Bishla</v>
          </cell>
          <cell r="C38">
            <v>181</v>
          </cell>
        </row>
        <row r="39">
          <cell r="A39" t="str">
            <v>Gourav Jain</v>
          </cell>
          <cell r="C39">
            <v>334</v>
          </cell>
        </row>
        <row r="40">
          <cell r="A40" t="str">
            <v>Krishnanand Dannna</v>
          </cell>
          <cell r="C40">
            <v>354</v>
          </cell>
        </row>
        <row r="41">
          <cell r="A41" t="str">
            <v>Amit Barsana</v>
          </cell>
          <cell r="C41">
            <v>417</v>
          </cell>
        </row>
        <row r="42">
          <cell r="A42" t="str">
            <v>Basant Kumar Ningwal</v>
          </cell>
          <cell r="C42">
            <v>370</v>
          </cell>
        </row>
        <row r="43">
          <cell r="A43" t="str">
            <v>Dr ARVIND KUMAR DESHMUKH</v>
          </cell>
          <cell r="C43">
            <v>370</v>
          </cell>
        </row>
        <row r="44">
          <cell r="A44" t="str">
            <v>Dr.Ritesh Singare</v>
          </cell>
          <cell r="C44">
            <v>10</v>
          </cell>
        </row>
        <row r="45">
          <cell r="A45" t="str">
            <v>Amandeep Kaur</v>
          </cell>
          <cell r="C45">
            <v>363</v>
          </cell>
        </row>
        <row r="46">
          <cell r="A46" t="str">
            <v>Moulshree Kanude</v>
          </cell>
          <cell r="C46">
            <v>398</v>
          </cell>
        </row>
        <row r="47">
          <cell r="A47" t="str">
            <v>Vijay Pawar</v>
          </cell>
          <cell r="C47">
            <v>319</v>
          </cell>
        </row>
        <row r="48">
          <cell r="A48" t="str">
            <v>Jinshad Uppukoden</v>
          </cell>
          <cell r="C48">
            <v>419</v>
          </cell>
        </row>
        <row r="49">
          <cell r="A49" t="str">
            <v>Mumtaz Azad</v>
          </cell>
          <cell r="C49">
            <v>364</v>
          </cell>
        </row>
        <row r="50">
          <cell r="A50" t="str">
            <v>Dr. Diwakar Mahobiya</v>
          </cell>
          <cell r="C50">
            <v>333</v>
          </cell>
        </row>
        <row r="51">
          <cell r="A51" t="str">
            <v>Dr. Sharad Prakash Pandey</v>
          </cell>
          <cell r="C51">
            <v>358</v>
          </cell>
        </row>
        <row r="52">
          <cell r="A52" t="str">
            <v>Dr Satish</v>
          </cell>
          <cell r="C52">
            <v>346</v>
          </cell>
        </row>
        <row r="53">
          <cell r="A53" t="str">
            <v>Dr. Ritesh Singare</v>
          </cell>
          <cell r="C53">
            <v>344</v>
          </cell>
        </row>
        <row r="54">
          <cell r="A54" t="str">
            <v>Vipin Kaushik</v>
          </cell>
          <cell r="C54">
            <v>404</v>
          </cell>
        </row>
        <row r="55">
          <cell r="A55" t="str">
            <v>Himani Dem</v>
          </cell>
          <cell r="C55">
            <v>213</v>
          </cell>
        </row>
        <row r="56">
          <cell r="A56" t="str">
            <v>jayesh vaishnav</v>
          </cell>
          <cell r="C56">
            <v>178</v>
          </cell>
        </row>
        <row r="57">
          <cell r="A57" t="str">
            <v>Shivangi dahiya</v>
          </cell>
          <cell r="C57">
            <v>277</v>
          </cell>
        </row>
        <row r="58">
          <cell r="A58" t="str">
            <v>BABITA RATHORE</v>
          </cell>
          <cell r="C58">
            <v>329</v>
          </cell>
        </row>
        <row r="59">
          <cell r="A59" t="str">
            <v>Shalini Tiwari</v>
          </cell>
          <cell r="C59">
            <v>87</v>
          </cell>
        </row>
        <row r="60">
          <cell r="A60" t="str">
            <v>Director# HRDC# DAVV# Indore</v>
          </cell>
          <cell r="C60">
            <v>62</v>
          </cell>
        </row>
        <row r="61">
          <cell r="A61" t="str">
            <v>Ravi Ahuja</v>
          </cell>
          <cell r="C61">
            <v>187</v>
          </cell>
        </row>
        <row r="62">
          <cell r="A62" t="str">
            <v>Dr. Jayesh Vaishnav</v>
          </cell>
          <cell r="C62">
            <v>36</v>
          </cell>
        </row>
        <row r="63">
          <cell r="A63" t="str">
            <v>Hrishikesh Talukdar</v>
          </cell>
          <cell r="C63">
            <v>16</v>
          </cell>
        </row>
        <row r="64">
          <cell r="A64" t="str">
            <v>Smt.pratibha mandloi</v>
          </cell>
          <cell r="C64">
            <v>17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3356856584"/>
    </sheetNames>
    <sheetDataSet>
      <sheetData sheetId="0">
        <row r="5">
          <cell r="A5" t="str">
            <v>Moulshree Kanude</v>
          </cell>
          <cell r="C5">
            <v>178</v>
          </cell>
        </row>
        <row r="6">
          <cell r="A6" t="str">
            <v>Afshan khan</v>
          </cell>
          <cell r="C6">
            <v>433</v>
          </cell>
        </row>
        <row r="7">
          <cell r="A7" t="str">
            <v>Dr Mobashshera Sadaf</v>
          </cell>
          <cell r="C7">
            <v>33</v>
          </cell>
        </row>
        <row r="8">
          <cell r="A8" t="str">
            <v>Amandeep Kaur</v>
          </cell>
          <cell r="C8">
            <v>351</v>
          </cell>
        </row>
        <row r="9">
          <cell r="A9" t="str">
            <v>OnePlus Nord CE 5G</v>
          </cell>
          <cell r="C9">
            <v>32</v>
          </cell>
        </row>
        <row r="10">
          <cell r="A10" t="str">
            <v>Dr.Ritesh Singare</v>
          </cell>
          <cell r="C10">
            <v>250</v>
          </cell>
        </row>
        <row r="11">
          <cell r="A11" t="str">
            <v>HRDC ADMIN</v>
          </cell>
          <cell r="C11">
            <v>435</v>
          </cell>
        </row>
        <row r="12">
          <cell r="A12" t="str">
            <v>Dr. Balu Tikhe</v>
          </cell>
          <cell r="C12">
            <v>350</v>
          </cell>
        </row>
        <row r="13">
          <cell r="A13" t="str">
            <v>POONAM DHANDE</v>
          </cell>
          <cell r="C13">
            <v>434</v>
          </cell>
        </row>
        <row r="14">
          <cell r="A14" t="str">
            <v>Namrata Sharma</v>
          </cell>
          <cell r="C14">
            <v>90</v>
          </cell>
        </row>
        <row r="15">
          <cell r="A15" t="str">
            <v>Dr Satish</v>
          </cell>
          <cell r="C15">
            <v>358</v>
          </cell>
        </row>
        <row r="16">
          <cell r="A16" t="str">
            <v>Vijay Pawar</v>
          </cell>
          <cell r="C16">
            <v>344</v>
          </cell>
        </row>
        <row r="17">
          <cell r="A17" t="str">
            <v>PRATIBHA MANDLOI</v>
          </cell>
          <cell r="C17">
            <v>333</v>
          </cell>
        </row>
        <row r="18">
          <cell r="A18" t="str">
            <v>Dr.Parmanand Patidar</v>
          </cell>
          <cell r="C18">
            <v>271</v>
          </cell>
        </row>
        <row r="19">
          <cell r="A19" t="str">
            <v>Gourav Jain</v>
          </cell>
          <cell r="C19">
            <v>352</v>
          </cell>
        </row>
        <row r="20">
          <cell r="A20" t="str">
            <v>Lakhan Raghuvanshi</v>
          </cell>
          <cell r="C20">
            <v>400</v>
          </cell>
        </row>
        <row r="21">
          <cell r="A21" t="str">
            <v>K ABRAR AHMED</v>
          </cell>
          <cell r="C21">
            <v>2</v>
          </cell>
        </row>
        <row r="22">
          <cell r="A22" t="str">
            <v>Dr. girendra sharma</v>
          </cell>
          <cell r="C22">
            <v>349</v>
          </cell>
        </row>
        <row r="23">
          <cell r="A23" t="str">
            <v>Amit Barsana</v>
          </cell>
          <cell r="C23">
            <v>352</v>
          </cell>
        </row>
        <row r="24">
          <cell r="A24" t="str">
            <v>Shubhkamna raktale</v>
          </cell>
          <cell r="C24">
            <v>288</v>
          </cell>
        </row>
        <row r="25">
          <cell r="A25" t="str">
            <v>K Abrar Ahmed</v>
          </cell>
          <cell r="C25">
            <v>348</v>
          </cell>
        </row>
        <row r="26">
          <cell r="A26" t="str">
            <v>Dr ARVIND KUMAR DESHMUKH</v>
          </cell>
          <cell r="C26">
            <v>353</v>
          </cell>
        </row>
        <row r="27">
          <cell r="A27" t="str">
            <v>Basant Kumar Ningwal</v>
          </cell>
          <cell r="C27">
            <v>346</v>
          </cell>
        </row>
        <row r="28">
          <cell r="A28" t="str">
            <v>Dr. Dharitree Dutta</v>
          </cell>
          <cell r="C28">
            <v>366</v>
          </cell>
        </row>
        <row r="29">
          <cell r="A29" t="str">
            <v>Khriekemhieu K Mary</v>
          </cell>
          <cell r="C29">
            <v>428</v>
          </cell>
        </row>
        <row r="30">
          <cell r="A30" t="str">
            <v>Mumtaz Azad</v>
          </cell>
          <cell r="C30">
            <v>317</v>
          </cell>
        </row>
        <row r="31">
          <cell r="A31" t="str">
            <v>Dr. Hrishikesh Talukdar</v>
          </cell>
          <cell r="C31">
            <v>347</v>
          </cell>
        </row>
        <row r="32">
          <cell r="A32" t="str">
            <v>Dr. Jayesh Vaishnav</v>
          </cell>
          <cell r="C32">
            <v>427</v>
          </cell>
        </row>
        <row r="33">
          <cell r="A33" t="str">
            <v>Inderpal Singh</v>
          </cell>
          <cell r="C33">
            <v>347</v>
          </cell>
        </row>
        <row r="34">
          <cell r="A34" t="str">
            <v>Vinod Kol</v>
          </cell>
          <cell r="C34">
            <v>347</v>
          </cell>
        </row>
        <row r="35">
          <cell r="A35" t="str">
            <v>BABITA RATHORE</v>
          </cell>
          <cell r="C35">
            <v>162</v>
          </cell>
        </row>
        <row r="36">
          <cell r="A36" t="str">
            <v>Arjun Randhawe</v>
          </cell>
          <cell r="C36">
            <v>308</v>
          </cell>
        </row>
        <row r="37">
          <cell r="A37" t="str">
            <v>Dr.Yogesh Shelke</v>
          </cell>
          <cell r="C37">
            <v>367</v>
          </cell>
        </row>
        <row r="38">
          <cell r="A38" t="str">
            <v>Vipin K Kaushik</v>
          </cell>
          <cell r="C38">
            <v>138</v>
          </cell>
        </row>
        <row r="39">
          <cell r="A39" t="str">
            <v>Ravi Jatola</v>
          </cell>
          <cell r="C39">
            <v>323</v>
          </cell>
        </row>
        <row r="40">
          <cell r="A40" t="str">
            <v>Palvinder kaur</v>
          </cell>
          <cell r="C40">
            <v>344</v>
          </cell>
        </row>
        <row r="41">
          <cell r="A41" t="str">
            <v>Dr. Atul Jaybhaye</v>
          </cell>
          <cell r="C41">
            <v>346</v>
          </cell>
        </row>
        <row r="42">
          <cell r="A42" t="str">
            <v>Dr. Pankaj Kalita</v>
          </cell>
          <cell r="C42">
            <v>353</v>
          </cell>
        </row>
        <row r="43">
          <cell r="A43" t="str">
            <v>Mobashshera Sadaf</v>
          </cell>
          <cell r="C43">
            <v>316</v>
          </cell>
        </row>
        <row r="44">
          <cell r="A44" t="str">
            <v>Dr. Diwakar Mahobiya</v>
          </cell>
          <cell r="C44">
            <v>280</v>
          </cell>
        </row>
        <row r="45">
          <cell r="A45" t="str">
            <v>Dr. Sharad Prakash Pandey</v>
          </cell>
          <cell r="C45">
            <v>417</v>
          </cell>
        </row>
        <row r="46">
          <cell r="A46" t="str">
            <v>Himani Dem</v>
          </cell>
          <cell r="C46">
            <v>335</v>
          </cell>
        </row>
        <row r="47">
          <cell r="A47" t="str">
            <v>Jinshad Uppukoden</v>
          </cell>
          <cell r="C47">
            <v>331</v>
          </cell>
        </row>
        <row r="48">
          <cell r="A48" t="str">
            <v>Shivangi dahiya</v>
          </cell>
          <cell r="C48">
            <v>264</v>
          </cell>
        </row>
        <row r="49">
          <cell r="A49" t="str">
            <v>HIMANI SETHI</v>
          </cell>
          <cell r="C49">
            <v>264</v>
          </cell>
        </row>
        <row r="50">
          <cell r="A50" t="str">
            <v>Chandra Shekhar</v>
          </cell>
          <cell r="C50">
            <v>328</v>
          </cell>
        </row>
        <row r="51">
          <cell r="A51" t="str">
            <v>PS222_22KJ24597</v>
          </cell>
          <cell r="C51">
            <v>96</v>
          </cell>
        </row>
        <row r="52">
          <cell r="A52" t="str">
            <v>SHEVITO THEYO</v>
          </cell>
          <cell r="C52">
            <v>259</v>
          </cell>
        </row>
        <row r="53">
          <cell r="A53" t="str">
            <v>Dr. Ritesh Singare</v>
          </cell>
          <cell r="C53">
            <v>105</v>
          </cell>
        </row>
        <row r="54">
          <cell r="A54" t="str">
            <v>Anil Mulewa (Palan Rathore [10-B])</v>
          </cell>
          <cell r="C54">
            <v>56</v>
          </cell>
        </row>
        <row r="55">
          <cell r="A55" t="str">
            <v>Dr. Himani Medhi</v>
          </cell>
          <cell r="C55">
            <v>322</v>
          </cell>
        </row>
        <row r="56">
          <cell r="A56" t="str">
            <v>Dr. Puneet K. Samaiya</v>
          </cell>
          <cell r="C56">
            <v>334</v>
          </cell>
        </row>
        <row r="57">
          <cell r="A57" t="str">
            <v>Vipin Kaushik</v>
          </cell>
          <cell r="C57">
            <v>407</v>
          </cell>
        </row>
        <row r="58">
          <cell r="A58" t="str">
            <v>Krishnanand Dannna</v>
          </cell>
          <cell r="C58">
            <v>347</v>
          </cell>
        </row>
        <row r="59">
          <cell r="A59" t="str">
            <v>Dr Dharmu Prasad Kushwaha</v>
          </cell>
          <cell r="C59">
            <v>286</v>
          </cell>
        </row>
        <row r="60">
          <cell r="A60" t="str">
            <v>Anil Mulewa</v>
          </cell>
          <cell r="C60">
            <v>354</v>
          </cell>
        </row>
        <row r="61">
          <cell r="A61" t="str">
            <v>Shalini Tiwari</v>
          </cell>
          <cell r="C61">
            <v>38</v>
          </cell>
        </row>
        <row r="62">
          <cell r="A62" t="str">
            <v>Shrigopal Jagtap</v>
          </cell>
          <cell r="C62">
            <v>57</v>
          </cell>
        </row>
        <row r="63">
          <cell r="A63" t="str">
            <v>Director# HRDC# DAVV# Indore</v>
          </cell>
          <cell r="C63">
            <v>307</v>
          </cell>
        </row>
        <row r="64">
          <cell r="A64" t="str">
            <v>Dr. Manish Sitlani (Dr. Shaligram Prajapat)</v>
          </cell>
          <cell r="C64">
            <v>145</v>
          </cell>
        </row>
        <row r="65">
          <cell r="A65" t="str">
            <v>moulshree</v>
          </cell>
          <cell r="C65">
            <v>174</v>
          </cell>
        </row>
        <row r="66">
          <cell r="A66" t="str">
            <v>Dr Parmanand patidar</v>
          </cell>
          <cell r="C66">
            <v>82</v>
          </cell>
        </row>
        <row r="67">
          <cell r="A67" t="str">
            <v>babita</v>
          </cell>
          <cell r="C67">
            <v>184</v>
          </cell>
        </row>
        <row r="68">
          <cell r="A68" t="str">
            <v>Dr.Diwakar Mahobiya</v>
          </cell>
          <cell r="C68">
            <v>58</v>
          </cell>
        </row>
        <row r="69">
          <cell r="A69" t="str">
            <v>Smt.pratibha mandloi</v>
          </cell>
          <cell r="C69">
            <v>91</v>
          </cell>
        </row>
        <row r="70">
          <cell r="A70" t="str">
            <v>Shubhkamna Raktale</v>
          </cell>
          <cell r="C70">
            <v>62</v>
          </cell>
        </row>
        <row r="71">
          <cell r="A71" t="str">
            <v>Dr. Manish Sitlani</v>
          </cell>
          <cell r="C71">
            <v>7</v>
          </cell>
        </row>
        <row r="72">
          <cell r="A72" t="str">
            <v>Dr. Tushar Banerjee</v>
          </cell>
          <cell r="C72">
            <v>65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_81569362878"/>
    </sheetNames>
    <sheetDataSet>
      <sheetData sheetId="0">
        <row r="5">
          <cell r="A5" t="str">
            <v>Afshan khan</v>
          </cell>
          <cell r="C5">
            <v>317</v>
          </cell>
        </row>
        <row r="6">
          <cell r="A6" t="str">
            <v>Moulshree Kanude</v>
          </cell>
          <cell r="C6">
            <v>223</v>
          </cell>
        </row>
        <row r="7">
          <cell r="A7" t="str">
            <v>HRDC ADMIN</v>
          </cell>
          <cell r="C7">
            <v>408</v>
          </cell>
        </row>
        <row r="8">
          <cell r="A8" t="str">
            <v>Dr. Balu Tikhe</v>
          </cell>
          <cell r="C8">
            <v>328</v>
          </cell>
        </row>
        <row r="9">
          <cell r="A9" t="str">
            <v>Gourav Jain</v>
          </cell>
          <cell r="C9">
            <v>407</v>
          </cell>
        </row>
        <row r="10">
          <cell r="A10" t="str">
            <v>Vinod Kol</v>
          </cell>
          <cell r="C10">
            <v>290</v>
          </cell>
        </row>
        <row r="11">
          <cell r="A11" t="str">
            <v>Khriekemhieu K Mary</v>
          </cell>
          <cell r="C11">
            <v>285</v>
          </cell>
        </row>
        <row r="12">
          <cell r="A12" t="str">
            <v>Dr. Puneet K. Samaiya</v>
          </cell>
          <cell r="C12">
            <v>358</v>
          </cell>
        </row>
        <row r="13">
          <cell r="A13" t="str">
            <v>Dr Satish</v>
          </cell>
          <cell r="C13">
            <v>294</v>
          </cell>
        </row>
        <row r="14">
          <cell r="A14" t="str">
            <v>Dr. Pankaj Kalita</v>
          </cell>
          <cell r="C14">
            <v>292</v>
          </cell>
        </row>
        <row r="15">
          <cell r="A15" t="str">
            <v>Dr Parmanand patidar</v>
          </cell>
          <cell r="C15">
            <v>30</v>
          </cell>
        </row>
        <row r="16">
          <cell r="A16" t="str">
            <v>Dr. Sharad Prakash Pandey</v>
          </cell>
          <cell r="C16">
            <v>366</v>
          </cell>
        </row>
        <row r="17">
          <cell r="A17" t="str">
            <v>SHEVITO THEYO</v>
          </cell>
          <cell r="C17">
            <v>1</v>
          </cell>
        </row>
        <row r="18">
          <cell r="A18" t="str">
            <v>Dr.Yogesh Shelke</v>
          </cell>
          <cell r="C18">
            <v>379</v>
          </cell>
        </row>
        <row r="19">
          <cell r="A19" t="str">
            <v>ANIL DUTTA MISHRA</v>
          </cell>
          <cell r="C19">
            <v>103</v>
          </cell>
        </row>
        <row r="20">
          <cell r="A20" t="str">
            <v>POONAM DHANDE</v>
          </cell>
          <cell r="C20">
            <v>355</v>
          </cell>
        </row>
        <row r="21">
          <cell r="A21" t="str">
            <v>Dr. Atul Jaybhaye</v>
          </cell>
          <cell r="C21">
            <v>290</v>
          </cell>
        </row>
        <row r="22">
          <cell r="A22" t="str">
            <v>Amandeep Kaur</v>
          </cell>
          <cell r="C22">
            <v>317</v>
          </cell>
        </row>
        <row r="23">
          <cell r="A23" t="str">
            <v>Shevito Theyo</v>
          </cell>
          <cell r="C23">
            <v>309</v>
          </cell>
        </row>
        <row r="24">
          <cell r="A24" t="str">
            <v>Himani Sethi</v>
          </cell>
          <cell r="C24">
            <v>262</v>
          </cell>
        </row>
        <row r="25">
          <cell r="A25" t="str">
            <v>Shubhkamna Raktale</v>
          </cell>
          <cell r="C25">
            <v>310</v>
          </cell>
        </row>
        <row r="26">
          <cell r="A26" t="str">
            <v>Amit Barsana</v>
          </cell>
          <cell r="C26">
            <v>316</v>
          </cell>
        </row>
        <row r="27">
          <cell r="A27" t="str">
            <v>Basant Kumar Ningwal</v>
          </cell>
          <cell r="C27">
            <v>230</v>
          </cell>
        </row>
        <row r="28">
          <cell r="A28" t="str">
            <v>PRATIBHA MANDLOI</v>
          </cell>
          <cell r="C28">
            <v>353</v>
          </cell>
        </row>
        <row r="29">
          <cell r="A29" t="str">
            <v>Mobashshera Sadaf</v>
          </cell>
          <cell r="C29">
            <v>309</v>
          </cell>
        </row>
        <row r="30">
          <cell r="A30" t="str">
            <v>babita</v>
          </cell>
          <cell r="C30">
            <v>292</v>
          </cell>
        </row>
        <row r="31">
          <cell r="A31" t="str">
            <v>Dr.Ritesh Singare</v>
          </cell>
          <cell r="C31">
            <v>7</v>
          </cell>
        </row>
        <row r="32">
          <cell r="A32" t="str">
            <v>Mumtaz Azad</v>
          </cell>
          <cell r="C32">
            <v>338</v>
          </cell>
        </row>
        <row r="33">
          <cell r="A33" t="str">
            <v>Hrishikesh Talukdar</v>
          </cell>
          <cell r="C33">
            <v>182</v>
          </cell>
        </row>
        <row r="34">
          <cell r="A34" t="str">
            <v>Palvinder kaur</v>
          </cell>
          <cell r="C34">
            <v>281</v>
          </cell>
        </row>
        <row r="35">
          <cell r="A35" t="str">
            <v>Inderpal Singh</v>
          </cell>
          <cell r="C35">
            <v>135</v>
          </cell>
        </row>
        <row r="36">
          <cell r="A36" t="str">
            <v>Krishnanand Dannna</v>
          </cell>
          <cell r="C36">
            <v>275</v>
          </cell>
        </row>
        <row r="37">
          <cell r="A37" t="str">
            <v>Vijay Pawar</v>
          </cell>
          <cell r="C37">
            <v>273</v>
          </cell>
        </row>
        <row r="38">
          <cell r="A38" t="str">
            <v>Arjun Randhawe</v>
          </cell>
          <cell r="C38">
            <v>273</v>
          </cell>
        </row>
        <row r="39">
          <cell r="A39" t="str">
            <v>Chandra Shekhar</v>
          </cell>
          <cell r="C39">
            <v>321</v>
          </cell>
        </row>
        <row r="40">
          <cell r="A40" t="str">
            <v>Dr ARVIND KUMAR DESHMUKH</v>
          </cell>
          <cell r="C40">
            <v>320</v>
          </cell>
        </row>
        <row r="41">
          <cell r="A41" t="str">
            <v>Dr. Dharitree Dutta</v>
          </cell>
          <cell r="C41">
            <v>312</v>
          </cell>
        </row>
        <row r="42">
          <cell r="A42" t="str">
            <v>K Abrar Ahmed</v>
          </cell>
          <cell r="C42">
            <v>296</v>
          </cell>
        </row>
        <row r="43">
          <cell r="A43" t="str">
            <v>Himani Dem</v>
          </cell>
          <cell r="C43">
            <v>282</v>
          </cell>
        </row>
        <row r="44">
          <cell r="A44" t="str">
            <v>Dr. girendra sharma</v>
          </cell>
          <cell r="C44">
            <v>297</v>
          </cell>
        </row>
        <row r="45">
          <cell r="A45" t="str">
            <v>Ravi Jatola</v>
          </cell>
          <cell r="C45">
            <v>238</v>
          </cell>
        </row>
        <row r="46">
          <cell r="A46" t="str">
            <v>Jinshad Uppukoden</v>
          </cell>
          <cell r="C46">
            <v>298</v>
          </cell>
        </row>
        <row r="47">
          <cell r="A47" t="str">
            <v>Dr. Diwakar Mahobiya</v>
          </cell>
          <cell r="C47">
            <v>290</v>
          </cell>
        </row>
        <row r="48">
          <cell r="A48" t="str">
            <v>Dr Dharmu Prasad Kushwaha</v>
          </cell>
          <cell r="C48">
            <v>267</v>
          </cell>
        </row>
        <row r="49">
          <cell r="A49" t="str">
            <v>Dr. Ritesh Singare</v>
          </cell>
          <cell r="C49">
            <v>299</v>
          </cell>
        </row>
        <row r="50">
          <cell r="A50" t="str">
            <v>Vipin K Kaushik</v>
          </cell>
          <cell r="C50">
            <v>56</v>
          </cell>
        </row>
        <row r="51">
          <cell r="A51" t="str">
            <v>Dr. Himani Medhi</v>
          </cell>
          <cell r="C51">
            <v>345</v>
          </cell>
        </row>
        <row r="52">
          <cell r="A52" t="str">
            <v>Dr. Jayesh Vaishnav</v>
          </cell>
          <cell r="C52">
            <v>10</v>
          </cell>
        </row>
        <row r="53">
          <cell r="A53" t="str">
            <v>jayesh vaishnav</v>
          </cell>
          <cell r="C53">
            <v>345</v>
          </cell>
        </row>
        <row r="54">
          <cell r="A54" t="str">
            <v>Dr. Parmanad Patidar</v>
          </cell>
          <cell r="C54">
            <v>75</v>
          </cell>
        </row>
        <row r="55">
          <cell r="A55" t="str">
            <v>Lakhan Raghuvanshi</v>
          </cell>
          <cell r="C55">
            <v>317</v>
          </cell>
        </row>
        <row r="56">
          <cell r="A56" t="str">
            <v>inderpal singh</v>
          </cell>
          <cell r="C56">
            <v>153</v>
          </cell>
        </row>
        <row r="57">
          <cell r="A57" t="str">
            <v>Vipin Kaushik</v>
          </cell>
          <cell r="C57">
            <v>366</v>
          </cell>
        </row>
        <row r="58">
          <cell r="A58" t="str">
            <v>Anil Mulewa</v>
          </cell>
          <cell r="C58">
            <v>363</v>
          </cell>
        </row>
        <row r="59">
          <cell r="A59" t="str">
            <v>Shivangi dahiya</v>
          </cell>
          <cell r="C59">
            <v>145</v>
          </cell>
        </row>
        <row r="60">
          <cell r="A60" t="str">
            <v>moulshree</v>
          </cell>
          <cell r="C60">
            <v>133</v>
          </cell>
        </row>
        <row r="61">
          <cell r="A61" t="str">
            <v>Shalini Tiwari</v>
          </cell>
          <cell r="C61">
            <v>113</v>
          </cell>
        </row>
        <row r="62">
          <cell r="A62" t="str">
            <v>Director# HRDC# DAVV# Indore</v>
          </cell>
          <cell r="C62">
            <v>239</v>
          </cell>
        </row>
        <row r="63">
          <cell r="A63" t="str">
            <v>Dr. Anand Kar (Dr. Manish Sitlani)</v>
          </cell>
          <cell r="C63">
            <v>71</v>
          </cell>
        </row>
        <row r="64">
          <cell r="A64" t="str">
            <v>Dr.Parmanand Patidar</v>
          </cell>
          <cell r="C64">
            <v>190</v>
          </cell>
        </row>
        <row r="65">
          <cell r="A65" t="str">
            <v>BASANT KUMAR NINGWAL</v>
          </cell>
          <cell r="C65">
            <v>61</v>
          </cell>
        </row>
        <row r="66">
          <cell r="A66" t="str">
            <v>Dr. Anand Kar</v>
          </cell>
          <cell r="C66">
            <v>42</v>
          </cell>
        </row>
        <row r="67">
          <cell r="A67" t="str">
            <v>HIMANI SETHI</v>
          </cell>
          <cell r="C67">
            <v>55</v>
          </cell>
        </row>
        <row r="68">
          <cell r="A68" t="str">
            <v>P N Mishra</v>
          </cell>
          <cell r="C68">
            <v>10</v>
          </cell>
        </row>
        <row r="69">
          <cell r="A69" t="str">
            <v>Dr. Hrishikesh Talukdar</v>
          </cell>
          <cell r="C69">
            <v>113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0"/>
  <sheetViews>
    <sheetView tabSelected="1" topLeftCell="AQ1" workbookViewId="0">
      <selection activeCell="BD12" sqref="BD12"/>
    </sheetView>
  </sheetViews>
  <sheetFormatPr defaultRowHeight="14.4" x14ac:dyDescent="0.3"/>
  <cols>
    <col min="1" max="1" width="19.88671875" customWidth="1"/>
  </cols>
  <sheetData>
    <row r="1" spans="1:53" x14ac:dyDescent="0.3">
      <c r="A1" t="s">
        <v>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Z1" s="5" t="s">
        <v>0</v>
      </c>
      <c r="BA1" s="5" t="s">
        <v>108</v>
      </c>
    </row>
    <row r="2" spans="1:53" x14ac:dyDescent="0.3">
      <c r="A2" s="4" t="s">
        <v>80</v>
      </c>
      <c r="B2">
        <f>COUNTIF('[1]participants_86284759618 (1)'!$A$5:$A$81,"*"&amp;A2&amp;"*")</f>
        <v>1</v>
      </c>
      <c r="C2">
        <f>COUNTIF('[2]participants_85171663273 (1)'!$A$5:$A$76,"*"&amp;A2&amp;"*")</f>
        <v>1</v>
      </c>
      <c r="D2">
        <f>COUNTIF([3]participants_85797061451!$A$5:$A$72,"*"&amp;A2&amp;"*")</f>
        <v>1</v>
      </c>
      <c r="E2">
        <f>COUNTIF([4]participants_82920852961!$A$5:$A$69,"*"&amp;A2&amp;"*")</f>
        <v>2</v>
      </c>
      <c r="F2">
        <f>COUNTIF([5]participants_89921352025!$A$5:$A$67,"*"&amp;A2&amp;"*")</f>
        <v>2</v>
      </c>
      <c r="G2">
        <f>COUNTIF([6]participants_83765736737!$A$5:$A$62,"*"&amp;A2&amp;"*")</f>
        <v>1</v>
      </c>
      <c r="H2">
        <f>COUNTIF([7]participants_85457643062!$A$5:$A$64,"*"&amp;A2&amp;"*")</f>
        <v>1</v>
      </c>
      <c r="I2">
        <f>COUNTIF([8]participants_83356856584!$A$5:$A$72,"*"&amp;A2&amp;"*")</f>
        <v>2</v>
      </c>
      <c r="J2">
        <f>COUNTIF([9]participants_81569362878!$A$5:$A$69,"*"&amp;A2&amp;"*")</f>
        <v>1</v>
      </c>
      <c r="K2">
        <f>COUNTIF([10]participants_87395326372!$A$5:$A$73,"*"&amp;A2&amp;"*")</f>
        <v>1</v>
      </c>
      <c r="L2">
        <f>COUNTIF([11]participants_85942322182!$A$5:$A$70,"*"&amp;A2&amp;"*")</f>
        <v>1</v>
      </c>
      <c r="M2">
        <f>COUNTIF([12]participants_86087314336!$A$5:$A$63,"*"&amp;A2&amp;"*")</f>
        <v>1</v>
      </c>
      <c r="N2">
        <f>COUNTIF([13]participants_89173533600!$A$5:$A$65,"*"&amp;A2&amp;"*")</f>
        <v>1</v>
      </c>
      <c r="O2">
        <f>COUNTIF([14]participants_87394742230!$A$5:$A$67,"*"&amp;A2&amp;"*")</f>
        <v>1</v>
      </c>
      <c r="P2">
        <f>COUNTIF([15]participants_87856192187!$A$5:$A$65,"*"&amp;A2&amp;"*")</f>
        <v>1</v>
      </c>
      <c r="Q2">
        <f>COUNTIF([16]participants_81035685740!$A$5:$A$69,"*"&amp;A2&amp;"*")</f>
        <v>2</v>
      </c>
      <c r="R2">
        <f>COUNTIF([17]participants_81079410309!$A$5:$A$68,"*"&amp;A2&amp;"*")</f>
        <v>1</v>
      </c>
      <c r="S2">
        <f>COUNTIF([18]participants_87905655085!$A$5:$A$66,"*"&amp;A2&amp;"*")</f>
        <v>1</v>
      </c>
      <c r="T2">
        <f>COUNTIF([19]participants_84517634457!$A$5:$A$64,"*"&amp;A2&amp;"*")</f>
        <v>1</v>
      </c>
      <c r="U2">
        <f>COUNTIF([20]participants_88217539374!$A$5:$A$62,"*"&amp;A2&amp;"*")</f>
        <v>1</v>
      </c>
      <c r="V2">
        <f>COUNTIF([21]participants_85615359244!$A$5:$A$68,"*"&amp;A2&amp;"*")</f>
        <v>1</v>
      </c>
      <c r="W2">
        <f>COUNTIF([22]participants_83083319282!$A$5:$A$43,"*"&amp;A2&amp;"*")</f>
        <v>1</v>
      </c>
      <c r="X2">
        <f>COUNTIF([23]participants_84962019080!$A$5:$A$63,"*"&amp;A2&amp;"*")</f>
        <v>1</v>
      </c>
      <c r="Y2">
        <f>COUNTIF([24]participants_83535609868!$A$5:$A$57,"*"&amp;A2&amp;"*")</f>
        <v>1</v>
      </c>
      <c r="AA2">
        <f>SUMIF('[1]participants_86284759618 (1)'!$A$5:$A$81,"*"&amp;A2&amp;"*",'[1]participants_86284759618 (1)'!$C$5:$C$81)</f>
        <v>356</v>
      </c>
      <c r="AB2">
        <f>SUMIF('[2]participants_85171663273 (1)'!$A$5:$A$76,"*"&amp;A2&amp;"*",'[2]participants_85171663273 (1)'!$C$5:$C$76)</f>
        <v>408</v>
      </c>
      <c r="AC2">
        <f>SUMIF([3]participants_85797061451!$A$5:$A$72,"*"&amp;A2&amp;"*",[3]participants_85797061451!$C$5:$C$72)</f>
        <v>400</v>
      </c>
      <c r="AD2">
        <f>SUMIF([4]participants_82920852961!$A$5:$A$69,"*"&amp;A2&amp;"*",[4]participants_82920852961!$C$5:$C$69)</f>
        <v>511</v>
      </c>
      <c r="AE2">
        <f>SUMIF([5]participants_89921352025!$A$5:$A$67,"*"&amp;A2&amp;"*",[5]participants_89921352025!$C$5:$C$67)</f>
        <v>299</v>
      </c>
      <c r="AF2">
        <f>SUMIF([6]participants_83765736737!$A$5:$A$62,"*"&amp;A2&amp;"*",[6]participants_83765736737!$C$5:$C$62)</f>
        <v>377</v>
      </c>
      <c r="AG2">
        <f>SUMIF([7]participants_85457643062!$A$5:$A$64,"*"&amp;A2&amp;"*",[7]participants_85457643062!$C$5:$C$64)</f>
        <v>351</v>
      </c>
      <c r="AH2">
        <f>SUMIF([8]participants_83356856584!$A$5:$A$72,"*"&amp;A2&amp;"*",[8]participants_83356856584!$C$5:$C$72)</f>
        <v>350</v>
      </c>
      <c r="AI2">
        <f>SUMIF([9]participants_81569362878!$A$5:$A$69,"*"&amp;A2&amp;"*",[9]participants_81569362878!$C$5:$C$69)</f>
        <v>296</v>
      </c>
      <c r="AJ2">
        <f>SUMIF([10]participants_87395326372!$A$5:$A$73,"*"&amp;A2&amp;"*",[10]participants_87395326372!$C$5:$C$73)</f>
        <v>366</v>
      </c>
      <c r="AK2">
        <f>SUMIF([11]participants_85942322182!$A$5:$A$70,"*"&amp;A2&amp;"*",[11]participants_85942322182!$C$5:$C$70)</f>
        <v>384</v>
      </c>
      <c r="AL2">
        <f>SUMIF([12]participants_86087314336!$A$5:$A$63,"*"&amp;A2&amp;"*",[12]participants_86087314336!$C$5:$C$63)</f>
        <v>386</v>
      </c>
      <c r="AM2">
        <f>SUMIF([13]participants_89173533600!$A$5:$A$65,"*"&amp;A2&amp;"*",[13]participants_89173533600!$C$5:$C$65)</f>
        <v>363</v>
      </c>
      <c r="AN2">
        <f>SUMIF([14]participants_87394742230!$A$5:$A$67,"*"&amp;A2&amp;"*",[14]participants_87394742230!$C$5:$C$67)</f>
        <v>376</v>
      </c>
      <c r="AO2">
        <f>SUMIF([15]participants_87856192187!$A$5:$A$65,"*"&amp;A2&amp;"*",[15]participants_87856192187!$C$5:$C$65)</f>
        <v>383</v>
      </c>
      <c r="AP2">
        <f>SUMIF([16]participants_81035685740!$A$5:$A$69,"*"&amp;A2&amp;"*",[16]participants_81035685740!$C$5:$C$69)</f>
        <v>368</v>
      </c>
      <c r="AQ2">
        <f>SUMIF([17]participants_81079410309!$A$5:$A$68,"*"&amp;A2&amp;"*",[17]participants_81079410309!$C$5:$C$68)</f>
        <v>348</v>
      </c>
      <c r="AR2">
        <f>SUMIF([18]participants_87905655085!$A$5:$A$66,"*"&amp;A2&amp;"*",[18]participants_87905655085!$C$5:$C$66)</f>
        <v>368</v>
      </c>
      <c r="AS2">
        <f>SUMIF([19]participants_84517634457!$A$5:$A$64,"*"&amp;A2&amp;"*",[19]participants_84517634457!$C$5:$C$64)</f>
        <v>304</v>
      </c>
      <c r="AT2">
        <f>SUMIF([20]participants_88217539374!$A$5:$A$62,"*"&amp;A2&amp;"*",[20]participants_88217539374!$C$5:$C$62)</f>
        <v>354</v>
      </c>
      <c r="AU2">
        <f>SUMIF([21]participants_85615359244!$A$5:$A$68,"*"&amp;A2&amp;"*",[21]participants_85615359244!$C$5:$C$68)</f>
        <v>273</v>
      </c>
      <c r="AV2">
        <f>SUMIF([22]participants_83083319282!$A$5:$A$43,"*"&amp;A2&amp;"*",[22]participants_83083319282!$C$5:$C$43)</f>
        <v>6</v>
      </c>
      <c r="AW2">
        <f>SUMIF([23]participants_84962019080!$A$5:$A$63,"*"&amp;A2&amp;"*",[23]participants_84962019080!$C$5:$C$63)</f>
        <v>352</v>
      </c>
      <c r="AX2">
        <f>SUMIF([24]participants_83535609868!$A$5:$A$57,"*"&amp;A2&amp;"*",[24]participants_83535609868!$C$5:$C$57)</f>
        <v>124</v>
      </c>
      <c r="AZ2" s="4" t="s">
        <v>80</v>
      </c>
      <c r="BA2">
        <f>SUM(AA2:AX2)/COUNTIF(B2:Y2, "&gt;=0")</f>
        <v>337.625</v>
      </c>
    </row>
    <row r="3" spans="1:53" x14ac:dyDescent="0.3">
      <c r="A3" s="1" t="s">
        <v>19</v>
      </c>
      <c r="B3">
        <f>COUNTIF('[1]participants_86284759618 (1)'!$A$5:$A$81,"*"&amp;A3&amp;"*")</f>
        <v>3</v>
      </c>
      <c r="C3">
        <f>COUNTIF('[2]participants_85171663273 (1)'!$A$5:$A$76,"*"&amp;A3&amp;"*")</f>
        <v>1</v>
      </c>
      <c r="D3">
        <f>COUNTIF([3]participants_85797061451!$A$5:$A$72,"*"&amp;A3&amp;"*")</f>
        <v>1</v>
      </c>
      <c r="E3">
        <f>COUNTIF([4]participants_82920852961!$A$5:$A$69,"*"&amp;A3&amp;"*")</f>
        <v>1</v>
      </c>
      <c r="F3">
        <f>COUNTIF([5]participants_89921352025!$A$5:$A$67,"*"&amp;A3&amp;"*")</f>
        <v>1</v>
      </c>
      <c r="G3">
        <f>COUNTIF([6]participants_83765736737!$A$5:$A$62,"*"&amp;A3&amp;"*")</f>
        <v>1</v>
      </c>
      <c r="H3">
        <f>COUNTIF([7]participants_85457643062!$A$5:$A$64,"*"&amp;A3&amp;"*")</f>
        <v>1</v>
      </c>
      <c r="I3">
        <f>COUNTIF([8]participants_83356856584!$A$5:$A$72,"*"&amp;A3&amp;"*")</f>
        <v>1</v>
      </c>
      <c r="J3">
        <f>COUNTIF([9]participants_81569362878!$A$5:$A$69,"*"&amp;A3&amp;"*")</f>
        <v>1</v>
      </c>
      <c r="K3">
        <f>COUNTIF([10]participants_87395326372!$A$5:$A$73,"*"&amp;A3&amp;"*")</f>
        <v>1</v>
      </c>
      <c r="L3">
        <f>COUNTIF([11]participants_85942322182!$A$5:$A$70,"*"&amp;A3&amp;"*")</f>
        <v>1</v>
      </c>
      <c r="M3">
        <f>COUNTIF([12]participants_86087314336!$A$5:$A$63,"*"&amp;A3&amp;"*")</f>
        <v>1</v>
      </c>
      <c r="N3">
        <f>COUNTIF([13]participants_89173533600!$A$5:$A$65,"*"&amp;A3&amp;"*")</f>
        <v>1</v>
      </c>
      <c r="O3">
        <f>COUNTIF([14]participants_87394742230!$A$5:$A$67,"*"&amp;A3&amp;"*")</f>
        <v>1</v>
      </c>
      <c r="P3">
        <f>COUNTIF([15]participants_87856192187!$A$5:$A$65,"*"&amp;A3&amp;"*")</f>
        <v>1</v>
      </c>
      <c r="Q3">
        <f>COUNTIF([16]participants_81035685740!$A$5:$A$69,"*"&amp;A3&amp;"*")</f>
        <v>1</v>
      </c>
      <c r="R3">
        <f>COUNTIF([17]participants_81079410309!$A$5:$A$68,"*"&amp;A3&amp;"*")</f>
        <v>1</v>
      </c>
      <c r="S3">
        <f>COUNTIF([18]participants_87905655085!$A$5:$A$66,"*"&amp;A3&amp;"*")</f>
        <v>1</v>
      </c>
      <c r="T3">
        <f>COUNTIF([19]participants_84517634457!$A$5:$A$64,"*"&amp;A3&amp;"*")</f>
        <v>1</v>
      </c>
      <c r="U3">
        <f>COUNTIF([20]participants_88217539374!$A$5:$A$62,"*"&amp;A3&amp;"*")</f>
        <v>1</v>
      </c>
      <c r="V3">
        <f>COUNTIF([21]participants_85615359244!$A$5:$A$68,"*"&amp;A3&amp;"*")</f>
        <v>1</v>
      </c>
      <c r="W3">
        <f>COUNTIF([22]participants_83083319282!$A$5:$A$43,"*"&amp;A3&amp;"*")</f>
        <v>1</v>
      </c>
      <c r="X3">
        <f>COUNTIF([23]participants_84962019080!$A$5:$A$63,"*"&amp;A3&amp;"*")</f>
        <v>1</v>
      </c>
      <c r="Y3">
        <f>COUNTIF([24]participants_83535609868!$A$5:$A$57,"*"&amp;A3&amp;"*")</f>
        <v>1</v>
      </c>
      <c r="AA3">
        <f>SUMIF('[1]participants_86284759618 (1)'!$A$5:$A$81,"*"&amp;A3&amp;"*",'[1]participants_86284759618 (1)'!$C$5:$C$81)</f>
        <v>383</v>
      </c>
      <c r="AB3">
        <f>SUMIF('[2]participants_85171663273 (1)'!$A$5:$A$76,"*"&amp;A3&amp;"*",'[2]participants_85171663273 (1)'!$C$5:$C$76)</f>
        <v>416</v>
      </c>
      <c r="AC3">
        <f>SUMIF([3]participants_85797061451!$A$5:$A$72,"*"&amp;A3&amp;"*",[3]participants_85797061451!$C$5:$C$72)</f>
        <v>443</v>
      </c>
      <c r="AD3">
        <f>SUMIF([4]participants_82920852961!$A$5:$A$69,"*"&amp;A3&amp;"*",[4]participants_82920852961!$C$5:$C$69)</f>
        <v>403</v>
      </c>
      <c r="AE3">
        <f>SUMIF([5]participants_89921352025!$A$5:$A$67,"*"&amp;A3&amp;"*",[5]participants_89921352025!$C$5:$C$67)</f>
        <v>371</v>
      </c>
      <c r="AF3">
        <f>SUMIF([6]participants_83765736737!$A$5:$A$62,"*"&amp;A3&amp;"*",[6]participants_83765736737!$C$5:$C$62)</f>
        <v>438</v>
      </c>
      <c r="AG3">
        <f>SUMIF([7]participants_85457643062!$A$5:$A$64,"*"&amp;A3&amp;"*",[7]participants_85457643062!$C$5:$C$64)</f>
        <v>425</v>
      </c>
      <c r="AH3">
        <f>SUMIF([8]participants_83356856584!$A$5:$A$72,"*"&amp;A3&amp;"*",[8]participants_83356856584!$C$5:$C$72)</f>
        <v>433</v>
      </c>
      <c r="AI3">
        <f>SUMIF([9]participants_81569362878!$A$5:$A$69,"*"&amp;A3&amp;"*",[9]participants_81569362878!$C$5:$C$69)</f>
        <v>317</v>
      </c>
      <c r="AJ3">
        <f>SUMIF([10]participants_87395326372!$A$5:$A$73,"*"&amp;A3&amp;"*",[10]participants_87395326372!$C$5:$C$73)</f>
        <v>412</v>
      </c>
      <c r="AK3">
        <f>SUMIF([11]participants_85942322182!$A$5:$A$70,"*"&amp;A3&amp;"*",[11]participants_85942322182!$C$5:$C$70)</f>
        <v>396</v>
      </c>
      <c r="AL3">
        <f>SUMIF([12]participants_86087314336!$A$5:$A$63,"*"&amp;A3&amp;"*",[12]participants_86087314336!$C$5:$C$63)</f>
        <v>415</v>
      </c>
      <c r="AM3">
        <f>SUMIF([13]participants_89173533600!$A$5:$A$65,"*"&amp;A3&amp;"*",[13]participants_89173533600!$C$5:$C$65)</f>
        <v>389</v>
      </c>
      <c r="AN3">
        <f>SUMIF([14]participants_87394742230!$A$5:$A$67,"*"&amp;A3&amp;"*",[14]participants_87394742230!$C$5:$C$67)</f>
        <v>414</v>
      </c>
      <c r="AO3">
        <f>SUMIF([15]participants_87856192187!$A$5:$A$65,"*"&amp;A3&amp;"*",[15]participants_87856192187!$C$5:$C$65)</f>
        <v>443</v>
      </c>
      <c r="AP3">
        <f>SUMIF([16]participants_81035685740!$A$5:$A$69,"*"&amp;A3&amp;"*",[16]participants_81035685740!$C$5:$C$69)</f>
        <v>435</v>
      </c>
      <c r="AQ3">
        <f>SUMIF([17]participants_81079410309!$A$5:$A$68,"*"&amp;A3&amp;"*",[17]participants_81079410309!$C$5:$C$68)</f>
        <v>413</v>
      </c>
      <c r="AR3">
        <f>SUMIF([18]participants_87905655085!$A$5:$A$66,"*"&amp;A3&amp;"*",[18]participants_87905655085!$C$5:$C$66)</f>
        <v>416</v>
      </c>
      <c r="AS3">
        <f>SUMIF([19]participants_84517634457!$A$5:$A$64,"*"&amp;A3&amp;"*",[19]participants_84517634457!$C$5:$C$64)</f>
        <v>431</v>
      </c>
      <c r="AT3">
        <f>SUMIF([20]participants_88217539374!$A$5:$A$62,"*"&amp;A3&amp;"*",[20]participants_88217539374!$C$5:$C$62)</f>
        <v>417</v>
      </c>
      <c r="AU3">
        <f>SUMIF([21]participants_85615359244!$A$5:$A$68,"*"&amp;A3&amp;"*",[21]participants_85615359244!$C$5:$C$68)</f>
        <v>434</v>
      </c>
      <c r="AV3">
        <f>SUMIF([22]participants_83083319282!$A$5:$A$43,"*"&amp;A3&amp;"*",[22]participants_83083319282!$C$5:$C$43)</f>
        <v>16</v>
      </c>
      <c r="AW3">
        <f>SUMIF([23]participants_84962019080!$A$5:$A$63,"*"&amp;A3&amp;"*",[23]participants_84962019080!$C$5:$C$63)</f>
        <v>408</v>
      </c>
      <c r="AX3">
        <f>SUMIF([24]participants_83535609868!$A$5:$A$57,"*"&amp;A3&amp;"*",[24]participants_83535609868!$C$5:$C$57)</f>
        <v>115</v>
      </c>
      <c r="AZ3" s="1" t="s">
        <v>19</v>
      </c>
      <c r="BA3">
        <f>SUM(AA3:AX3)/COUNTIF(B3:Y3, "&gt;=0")</f>
        <v>382.625</v>
      </c>
    </row>
    <row r="4" spans="1:53" x14ac:dyDescent="0.3">
      <c r="A4" s="1" t="s">
        <v>34</v>
      </c>
      <c r="B4">
        <f>COUNTIF('[1]participants_86284759618 (1)'!$A$5:$A$81,"*"&amp;A4&amp;"*")</f>
        <v>2</v>
      </c>
      <c r="C4">
        <f>COUNTIF('[2]participants_85171663273 (1)'!$A$5:$A$76,"*"&amp;A4&amp;"*")</f>
        <v>1</v>
      </c>
      <c r="D4">
        <f>COUNTIF([3]participants_85797061451!$A$5:$A$72,"*"&amp;A4&amp;"*")</f>
        <v>1</v>
      </c>
      <c r="E4">
        <f>COUNTIF([4]participants_82920852961!$A$5:$A$69,"*"&amp;A4&amp;"*")</f>
        <v>1</v>
      </c>
      <c r="F4">
        <f>COUNTIF([5]participants_89921352025!$A$5:$A$67,"*"&amp;A4&amp;"*")</f>
        <v>1</v>
      </c>
      <c r="G4">
        <f>COUNTIF([6]participants_83765736737!$A$5:$A$62,"*"&amp;A4&amp;"*")</f>
        <v>1</v>
      </c>
      <c r="H4">
        <f>COUNTIF([7]participants_85457643062!$A$5:$A$64,"*"&amp;A4&amp;"*")</f>
        <v>1</v>
      </c>
      <c r="I4">
        <f>COUNTIF([8]participants_83356856584!$A$5:$A$72,"*"&amp;A4&amp;"*")</f>
        <v>1</v>
      </c>
      <c r="J4">
        <f>COUNTIF([9]participants_81569362878!$A$5:$A$69,"*"&amp;A4&amp;"*")</f>
        <v>1</v>
      </c>
      <c r="K4">
        <f>COUNTIF([10]participants_87395326372!$A$5:$A$73,"*"&amp;A4&amp;"*")</f>
        <v>1</v>
      </c>
      <c r="L4">
        <f>COUNTIF([11]participants_85942322182!$A$5:$A$70,"*"&amp;A4&amp;"*")</f>
        <v>1</v>
      </c>
      <c r="M4">
        <f>COUNTIF([12]participants_86087314336!$A$5:$A$63,"*"&amp;A4&amp;"*")</f>
        <v>1</v>
      </c>
      <c r="N4">
        <f>COUNTIF([13]participants_89173533600!$A$5:$A$65,"*"&amp;A4&amp;"*")</f>
        <v>1</v>
      </c>
      <c r="O4">
        <f>COUNTIF([14]participants_87394742230!$A$5:$A$67,"*"&amp;A4&amp;"*")</f>
        <v>1</v>
      </c>
      <c r="P4">
        <f>COUNTIF([15]participants_87856192187!$A$5:$A$65,"*"&amp;A4&amp;"*")</f>
        <v>1</v>
      </c>
      <c r="Q4">
        <f>COUNTIF([16]participants_81035685740!$A$5:$A$69,"*"&amp;A4&amp;"*")</f>
        <v>1</v>
      </c>
      <c r="R4">
        <f>COUNTIF([17]participants_81079410309!$A$5:$A$68,"*"&amp;A4&amp;"*")</f>
        <v>1</v>
      </c>
      <c r="S4">
        <f>COUNTIF([18]participants_87905655085!$A$5:$A$66,"*"&amp;A4&amp;"*")</f>
        <v>1</v>
      </c>
      <c r="T4">
        <f>COUNTIF([19]participants_84517634457!$A$5:$A$64,"*"&amp;A4&amp;"*")</f>
        <v>1</v>
      </c>
      <c r="U4">
        <f>COUNTIF([20]participants_88217539374!$A$5:$A$62,"*"&amp;A4&amp;"*")</f>
        <v>1</v>
      </c>
      <c r="V4">
        <f>COUNTIF([21]participants_85615359244!$A$5:$A$68,"*"&amp;A4&amp;"*")</f>
        <v>1</v>
      </c>
      <c r="W4">
        <f>COUNTIF([22]participants_83083319282!$A$5:$A$43,"*"&amp;A4&amp;"*")</f>
        <v>0</v>
      </c>
      <c r="X4">
        <f>COUNTIF([23]participants_84962019080!$A$5:$A$63,"*"&amp;A4&amp;"*")</f>
        <v>1</v>
      </c>
      <c r="Y4">
        <f>COUNTIF([24]participants_83535609868!$A$5:$A$57,"*"&amp;A4&amp;"*")</f>
        <v>1</v>
      </c>
      <c r="AA4">
        <f>SUMIF('[1]participants_86284759618 (1)'!$A$5:$A$81,"*"&amp;A4&amp;"*",'[1]participants_86284759618 (1)'!$C$5:$C$81)</f>
        <v>344</v>
      </c>
      <c r="AB4">
        <f>SUMIF('[2]participants_85171663273 (1)'!$A$5:$A$76,"*"&amp;A4&amp;"*",'[2]participants_85171663273 (1)'!$C$5:$C$76)</f>
        <v>394</v>
      </c>
      <c r="AC4">
        <f>SUMIF([3]participants_85797061451!$A$5:$A$72,"*"&amp;A4&amp;"*",[3]participants_85797061451!$C$5:$C$72)</f>
        <v>396</v>
      </c>
      <c r="AD4">
        <f>SUMIF([4]participants_82920852961!$A$5:$A$69,"*"&amp;A4&amp;"*",[4]participants_82920852961!$C$5:$C$69)</f>
        <v>382</v>
      </c>
      <c r="AE4">
        <f>SUMIF([5]participants_89921352025!$A$5:$A$67,"*"&amp;A4&amp;"*",[5]participants_89921352025!$C$5:$C$67)</f>
        <v>335</v>
      </c>
      <c r="AF4">
        <f>SUMIF([6]participants_83765736737!$A$5:$A$62,"*"&amp;A4&amp;"*",[6]participants_83765736737!$C$5:$C$62)</f>
        <v>365</v>
      </c>
      <c r="AG4">
        <f>SUMIF([7]participants_85457643062!$A$5:$A$64,"*"&amp;A4&amp;"*",[7]participants_85457643062!$C$5:$C$64)</f>
        <v>363</v>
      </c>
      <c r="AH4">
        <f>SUMIF([8]participants_83356856584!$A$5:$A$72,"*"&amp;A4&amp;"*",[8]participants_83356856584!$C$5:$C$72)</f>
        <v>351</v>
      </c>
      <c r="AI4">
        <f>SUMIF([9]participants_81569362878!$A$5:$A$69,"*"&amp;A4&amp;"*",[9]participants_81569362878!$C$5:$C$69)</f>
        <v>317</v>
      </c>
      <c r="AJ4">
        <f>SUMIF([10]participants_87395326372!$A$5:$A$73,"*"&amp;A4&amp;"*",[10]participants_87395326372!$C$5:$C$73)</f>
        <v>421</v>
      </c>
      <c r="AK4">
        <f>SUMIF([11]participants_85942322182!$A$5:$A$70,"*"&amp;A4&amp;"*",[11]participants_85942322182!$C$5:$C$70)</f>
        <v>395</v>
      </c>
      <c r="AL4">
        <f>SUMIF([12]participants_86087314336!$A$5:$A$63,"*"&amp;A4&amp;"*",[12]participants_86087314336!$C$5:$C$63)</f>
        <v>384</v>
      </c>
      <c r="AM4">
        <f>SUMIF([13]participants_89173533600!$A$5:$A$65,"*"&amp;A4&amp;"*",[13]participants_89173533600!$C$5:$C$65)</f>
        <v>390</v>
      </c>
      <c r="AN4">
        <f>SUMIF([14]participants_87394742230!$A$5:$A$67,"*"&amp;A4&amp;"*",[14]participants_87394742230!$C$5:$C$67)</f>
        <v>366</v>
      </c>
      <c r="AO4">
        <f>SUMIF([15]participants_87856192187!$A$5:$A$65,"*"&amp;A4&amp;"*",[15]participants_87856192187!$C$5:$C$65)</f>
        <v>427</v>
      </c>
      <c r="AP4">
        <f>SUMIF([16]participants_81035685740!$A$5:$A$69,"*"&amp;A4&amp;"*",[16]participants_81035685740!$C$5:$C$69)</f>
        <v>376</v>
      </c>
      <c r="AQ4">
        <f>SUMIF([17]participants_81079410309!$A$5:$A$68,"*"&amp;A4&amp;"*",[17]participants_81079410309!$C$5:$C$68)</f>
        <v>308</v>
      </c>
      <c r="AR4">
        <f>SUMIF([18]participants_87905655085!$A$5:$A$66,"*"&amp;A4&amp;"*",[18]participants_87905655085!$C$5:$C$66)</f>
        <v>341</v>
      </c>
      <c r="AS4">
        <f>SUMIF([19]participants_84517634457!$A$5:$A$64,"*"&amp;A4&amp;"*",[19]participants_84517634457!$C$5:$C$64)</f>
        <v>346</v>
      </c>
      <c r="AT4">
        <f>SUMIF([20]participants_88217539374!$A$5:$A$62,"*"&amp;A4&amp;"*",[20]participants_88217539374!$C$5:$C$62)</f>
        <v>356</v>
      </c>
      <c r="AU4">
        <f>SUMIF([21]participants_85615359244!$A$5:$A$68,"*"&amp;A4&amp;"*",[21]participants_85615359244!$C$5:$C$68)</f>
        <v>362</v>
      </c>
      <c r="AV4">
        <f>SUMIF([22]participants_83083319282!$A$5:$A$43,"*"&amp;A4&amp;"*",[22]participants_83083319282!$C$5:$C$43)</f>
        <v>0</v>
      </c>
      <c r="AW4">
        <f>SUMIF([23]participants_84962019080!$A$5:$A$63,"*"&amp;A4&amp;"*",[23]participants_84962019080!$C$5:$C$63)</f>
        <v>329</v>
      </c>
      <c r="AX4">
        <f>SUMIF([24]participants_83535609868!$A$5:$A$57,"*"&amp;A4&amp;"*",[24]participants_83535609868!$C$5:$C$57)</f>
        <v>139</v>
      </c>
      <c r="AZ4" s="1" t="s">
        <v>34</v>
      </c>
      <c r="BA4">
        <f>SUM(AA4:AX4)/COUNTIF(B4:Y4, "&gt;=0")</f>
        <v>341.125</v>
      </c>
    </row>
    <row r="5" spans="1:53" x14ac:dyDescent="0.3">
      <c r="A5" s="1" t="s">
        <v>41</v>
      </c>
      <c r="B5">
        <f>COUNTIF('[1]participants_86284759618 (1)'!$A$5:$A$81,"*"&amp;A5&amp;"*")</f>
        <v>2</v>
      </c>
      <c r="C5">
        <f>COUNTIF('[2]participants_85171663273 (1)'!$A$5:$A$76,"*"&amp;A5&amp;"*")</f>
        <v>1</v>
      </c>
      <c r="D5">
        <f>COUNTIF([3]participants_85797061451!$A$5:$A$72,"*"&amp;A5&amp;"*")</f>
        <v>1</v>
      </c>
      <c r="E5">
        <f>COUNTIF([4]participants_82920852961!$A$5:$A$69,"*"&amp;A5&amp;"*")</f>
        <v>1</v>
      </c>
      <c r="F5">
        <f>COUNTIF([5]participants_89921352025!$A$5:$A$67,"*"&amp;A5&amp;"*")</f>
        <v>1</v>
      </c>
      <c r="G5">
        <f>COUNTIF([6]participants_83765736737!$A$5:$A$62,"*"&amp;A5&amp;"*")</f>
        <v>1</v>
      </c>
      <c r="H5">
        <f>COUNTIF([7]participants_85457643062!$A$5:$A$64,"*"&amp;A5&amp;"*")</f>
        <v>1</v>
      </c>
      <c r="I5">
        <f>COUNTIF([8]participants_83356856584!$A$5:$A$72,"*"&amp;A5&amp;"*")</f>
        <v>1</v>
      </c>
      <c r="J5">
        <f>COUNTIF([9]participants_81569362878!$A$5:$A$69,"*"&amp;A5&amp;"*")</f>
        <v>1</v>
      </c>
      <c r="K5">
        <f>COUNTIF([10]participants_87395326372!$A$5:$A$73,"*"&amp;A5&amp;"*")</f>
        <v>1</v>
      </c>
      <c r="L5">
        <f>COUNTIF([11]participants_85942322182!$A$5:$A$70,"*"&amp;A5&amp;"*")</f>
        <v>1</v>
      </c>
      <c r="M5">
        <f>COUNTIF([12]participants_86087314336!$A$5:$A$63,"*"&amp;A5&amp;"*")</f>
        <v>1</v>
      </c>
      <c r="N5">
        <f>COUNTIF([13]participants_89173533600!$A$5:$A$65,"*"&amp;A5&amp;"*")</f>
        <v>1</v>
      </c>
      <c r="O5">
        <f>COUNTIF([14]participants_87394742230!$A$5:$A$67,"*"&amp;A5&amp;"*")</f>
        <v>1</v>
      </c>
      <c r="P5">
        <f>COUNTIF([15]participants_87856192187!$A$5:$A$65,"*"&amp;A5&amp;"*")</f>
        <v>1</v>
      </c>
      <c r="Q5">
        <f>COUNTIF([16]participants_81035685740!$A$5:$A$69,"*"&amp;A5&amp;"*")</f>
        <v>1</v>
      </c>
      <c r="R5">
        <f>COUNTIF([17]participants_81079410309!$A$5:$A$68,"*"&amp;A5&amp;"*")</f>
        <v>1</v>
      </c>
      <c r="S5">
        <f>COUNTIF([18]participants_87905655085!$A$5:$A$66,"*"&amp;A5&amp;"*")</f>
        <v>1</v>
      </c>
      <c r="T5">
        <f>COUNTIF([19]participants_84517634457!$A$5:$A$64,"*"&amp;A5&amp;"*")</f>
        <v>1</v>
      </c>
      <c r="U5">
        <f>COUNTIF([20]participants_88217539374!$A$5:$A$62,"*"&amp;A5&amp;"*")</f>
        <v>1</v>
      </c>
      <c r="V5">
        <f>COUNTIF([21]participants_85615359244!$A$5:$A$68,"*"&amp;A5&amp;"*")</f>
        <v>1</v>
      </c>
      <c r="W5">
        <f>COUNTIF([22]participants_83083319282!$A$5:$A$43,"*"&amp;A5&amp;"*")</f>
        <v>1</v>
      </c>
      <c r="X5">
        <f>COUNTIF([23]participants_84962019080!$A$5:$A$63,"*"&amp;A5&amp;"*")</f>
        <v>1</v>
      </c>
      <c r="Y5">
        <f>COUNTIF([24]participants_83535609868!$A$5:$A$57,"*"&amp;A5&amp;"*")</f>
        <v>1</v>
      </c>
      <c r="AA5">
        <f>SUMIF('[1]participants_86284759618 (1)'!$A$5:$A$81,"*"&amp;A5&amp;"*",'[1]participants_86284759618 (1)'!$C$5:$C$81)</f>
        <v>358</v>
      </c>
      <c r="AB5">
        <f>SUMIF('[2]participants_85171663273 (1)'!$A$5:$A$76,"*"&amp;A5&amp;"*",'[2]participants_85171663273 (1)'!$C$5:$C$76)</f>
        <v>401</v>
      </c>
      <c r="AC5">
        <f>SUMIF([3]participants_85797061451!$A$5:$A$72,"*"&amp;A5&amp;"*",[3]participants_85797061451!$C$5:$C$72)</f>
        <v>440</v>
      </c>
      <c r="AD5">
        <f>SUMIF([4]participants_82920852961!$A$5:$A$69,"*"&amp;A5&amp;"*",[4]participants_82920852961!$C$5:$C$69)</f>
        <v>401</v>
      </c>
      <c r="AE5">
        <f>SUMIF([5]participants_89921352025!$A$5:$A$67,"*"&amp;A5&amp;"*",[5]participants_89921352025!$C$5:$C$67)</f>
        <v>320</v>
      </c>
      <c r="AF5">
        <f>SUMIF([6]participants_83765736737!$A$5:$A$62,"*"&amp;A5&amp;"*",[6]participants_83765736737!$C$5:$C$62)</f>
        <v>391</v>
      </c>
      <c r="AG5">
        <f>SUMIF([7]participants_85457643062!$A$5:$A$64,"*"&amp;A5&amp;"*",[7]participants_85457643062!$C$5:$C$64)</f>
        <v>417</v>
      </c>
      <c r="AH5">
        <f>SUMIF([8]participants_83356856584!$A$5:$A$72,"*"&amp;A5&amp;"*",[8]participants_83356856584!$C$5:$C$72)</f>
        <v>352</v>
      </c>
      <c r="AI5">
        <f>SUMIF([9]participants_81569362878!$A$5:$A$69,"*"&amp;A5&amp;"*",[9]participants_81569362878!$C$5:$C$69)</f>
        <v>316</v>
      </c>
      <c r="AJ5">
        <f>SUMIF([10]participants_87395326372!$A$5:$A$73,"*"&amp;A5&amp;"*",[10]participants_87395326372!$C$5:$C$73)</f>
        <v>404</v>
      </c>
      <c r="AK5">
        <f>SUMIF([11]participants_85942322182!$A$5:$A$70,"*"&amp;A5&amp;"*",[11]participants_85942322182!$C$5:$C$70)</f>
        <v>375</v>
      </c>
      <c r="AL5">
        <f>SUMIF([12]participants_86087314336!$A$5:$A$63,"*"&amp;A5&amp;"*",[12]participants_86087314336!$C$5:$C$63)</f>
        <v>442</v>
      </c>
      <c r="AM5">
        <f>SUMIF([13]participants_89173533600!$A$5:$A$65,"*"&amp;A5&amp;"*",[13]participants_89173533600!$C$5:$C$65)</f>
        <v>428</v>
      </c>
      <c r="AN5">
        <f>SUMIF([14]participants_87394742230!$A$5:$A$67,"*"&amp;A5&amp;"*",[14]participants_87394742230!$C$5:$C$67)</f>
        <v>397</v>
      </c>
      <c r="AO5">
        <f>SUMIF([15]participants_87856192187!$A$5:$A$65,"*"&amp;A5&amp;"*",[15]participants_87856192187!$C$5:$C$65)</f>
        <v>438</v>
      </c>
      <c r="AP5">
        <f>SUMIF([16]participants_81035685740!$A$5:$A$69,"*"&amp;A5&amp;"*",[16]participants_81035685740!$C$5:$C$69)</f>
        <v>390</v>
      </c>
      <c r="AQ5">
        <f>SUMIF([17]participants_81079410309!$A$5:$A$68,"*"&amp;A5&amp;"*",[17]participants_81079410309!$C$5:$C$68)</f>
        <v>353</v>
      </c>
      <c r="AR5">
        <f>SUMIF([18]participants_87905655085!$A$5:$A$66,"*"&amp;A5&amp;"*",[18]participants_87905655085!$C$5:$C$66)</f>
        <v>420</v>
      </c>
      <c r="AS5">
        <f>SUMIF([19]participants_84517634457!$A$5:$A$64,"*"&amp;A5&amp;"*",[19]participants_84517634457!$C$5:$C$64)</f>
        <v>368</v>
      </c>
      <c r="AT5">
        <f>SUMIF([20]participants_88217539374!$A$5:$A$62,"*"&amp;A5&amp;"*",[20]participants_88217539374!$C$5:$C$62)</f>
        <v>348</v>
      </c>
      <c r="AU5">
        <f>SUMIF([21]participants_85615359244!$A$5:$A$68,"*"&amp;A5&amp;"*",[21]participants_85615359244!$C$5:$C$68)</f>
        <v>379</v>
      </c>
      <c r="AV5">
        <f>SUMIF([22]participants_83083319282!$A$5:$A$43,"*"&amp;A5&amp;"*",[22]participants_83083319282!$C$5:$C$43)</f>
        <v>14</v>
      </c>
      <c r="AW5">
        <f>SUMIF([23]participants_84962019080!$A$5:$A$63,"*"&amp;A5&amp;"*",[23]participants_84962019080!$C$5:$C$63)</f>
        <v>406</v>
      </c>
      <c r="AX5">
        <f>SUMIF([24]participants_83535609868!$A$5:$A$57,"*"&amp;A5&amp;"*",[24]participants_83535609868!$C$5:$C$57)</f>
        <v>126</v>
      </c>
      <c r="AZ5" s="1" t="s">
        <v>41</v>
      </c>
      <c r="BA5">
        <f>SUM(AA5:AX5)/COUNTIF(B5:Y5, "&gt;=0")</f>
        <v>361.83333333333331</v>
      </c>
    </row>
    <row r="6" spans="1:53" x14ac:dyDescent="0.3">
      <c r="A6" s="1" t="s">
        <v>28</v>
      </c>
      <c r="B6">
        <f>COUNTIF('[1]participants_86284759618 (1)'!$A$5:$A$81,"*"&amp;A6&amp;"*")</f>
        <v>1</v>
      </c>
      <c r="C6">
        <f>COUNTIF('[2]participants_85171663273 (1)'!$A$5:$A$76,"*"&amp;A6&amp;"*")</f>
        <v>1</v>
      </c>
      <c r="D6">
        <f>COUNTIF([3]participants_85797061451!$A$5:$A$72,"*"&amp;A6&amp;"*")</f>
        <v>1</v>
      </c>
      <c r="E6">
        <f>COUNTIF([4]participants_82920852961!$A$5:$A$69,"*"&amp;A6&amp;"*")</f>
        <v>1</v>
      </c>
      <c r="F6">
        <f>COUNTIF([5]participants_89921352025!$A$5:$A$67,"*"&amp;A6&amp;"*")</f>
        <v>2</v>
      </c>
      <c r="G6">
        <f>COUNTIF([6]participants_83765736737!$A$5:$A$62,"*"&amp;A6&amp;"*")</f>
        <v>1</v>
      </c>
      <c r="H6">
        <f>COUNTIF([7]participants_85457643062!$A$5:$A$64,"*"&amp;A6&amp;"*")</f>
        <v>1</v>
      </c>
      <c r="I6">
        <f>COUNTIF([8]participants_83356856584!$A$5:$A$72,"*"&amp;A6&amp;"*")</f>
        <v>2</v>
      </c>
      <c r="J6">
        <f>COUNTIF([9]participants_81569362878!$A$5:$A$69,"*"&amp;A6&amp;"*")</f>
        <v>2</v>
      </c>
      <c r="K6">
        <f>COUNTIF([10]participants_87395326372!$A$5:$A$73,"*"&amp;A6&amp;"*")</f>
        <v>2</v>
      </c>
      <c r="L6">
        <f>COUNTIF([11]participants_85942322182!$A$5:$A$70,"*"&amp;A6&amp;"*")</f>
        <v>1</v>
      </c>
      <c r="M6">
        <f>COUNTIF([12]participants_86087314336!$A$5:$A$63,"*"&amp;A6&amp;"*")</f>
        <v>1</v>
      </c>
      <c r="N6">
        <f>COUNTIF([13]participants_89173533600!$A$5:$A$65,"*"&amp;A6&amp;"*")</f>
        <v>2</v>
      </c>
      <c r="O6">
        <f>COUNTIF([14]participants_87394742230!$A$5:$A$67,"*"&amp;A6&amp;"*")</f>
        <v>1</v>
      </c>
      <c r="P6">
        <f>COUNTIF([15]participants_87856192187!$A$5:$A$65,"*"&amp;A6&amp;"*")</f>
        <v>1</v>
      </c>
      <c r="Q6">
        <f>COUNTIF([16]participants_81035685740!$A$5:$A$69,"*"&amp;A6&amp;"*")</f>
        <v>1</v>
      </c>
      <c r="R6">
        <f>COUNTIF([17]participants_81079410309!$A$5:$A$68,"*"&amp;A6&amp;"*")</f>
        <v>2</v>
      </c>
      <c r="S6">
        <f>COUNTIF([18]participants_87905655085!$A$5:$A$66,"*"&amp;A6&amp;"*")</f>
        <v>1</v>
      </c>
      <c r="T6">
        <f>COUNTIF([19]participants_84517634457!$A$5:$A$64,"*"&amp;A6&amp;"*")</f>
        <v>1</v>
      </c>
      <c r="U6">
        <f>COUNTIF([20]participants_88217539374!$A$5:$A$62,"*"&amp;A6&amp;"*")</f>
        <v>1</v>
      </c>
      <c r="V6">
        <f>COUNTIF([21]participants_85615359244!$A$5:$A$68,"*"&amp;A6&amp;"*")</f>
        <v>1</v>
      </c>
      <c r="W6">
        <f>COUNTIF([22]participants_83083319282!$A$5:$A$43,"*"&amp;A6&amp;"*")</f>
        <v>0</v>
      </c>
      <c r="X6">
        <f>COUNTIF([23]participants_84962019080!$A$5:$A$63,"*"&amp;A6&amp;"*")</f>
        <v>1</v>
      </c>
      <c r="Y6">
        <f>COUNTIF([24]participants_83535609868!$A$5:$A$57,"*"&amp;A6&amp;"*")</f>
        <v>1</v>
      </c>
      <c r="AA6">
        <f>SUMIF('[1]participants_86284759618 (1)'!$A$5:$A$81,"*"&amp;A6&amp;"*",'[1]participants_86284759618 (1)'!$C$5:$C$81)</f>
        <v>376</v>
      </c>
      <c r="AB6">
        <f>SUMIF('[2]participants_85171663273 (1)'!$A$5:$A$76,"*"&amp;A6&amp;"*",'[2]participants_85171663273 (1)'!$C$5:$C$76)</f>
        <v>422</v>
      </c>
      <c r="AC6">
        <f>SUMIF([3]participants_85797061451!$A$5:$A$72,"*"&amp;A6&amp;"*",[3]participants_85797061451!$C$5:$C$72)</f>
        <v>401</v>
      </c>
      <c r="AD6">
        <f>SUMIF([4]participants_82920852961!$A$5:$A$69,"*"&amp;A6&amp;"*",[4]participants_82920852961!$C$5:$C$69)</f>
        <v>425</v>
      </c>
      <c r="AE6">
        <f>SUMIF([5]participants_89921352025!$A$5:$A$67,"*"&amp;A6&amp;"*",[5]participants_89921352025!$C$5:$C$67)</f>
        <v>203</v>
      </c>
      <c r="AF6">
        <f>SUMIF([6]participants_83765736737!$A$5:$A$62,"*"&amp;A6&amp;"*",[6]participants_83765736737!$C$5:$C$62)</f>
        <v>252</v>
      </c>
      <c r="AG6">
        <f>SUMIF([7]participants_85457643062!$A$5:$A$64,"*"&amp;A6&amp;"*",[7]participants_85457643062!$C$5:$C$64)</f>
        <v>360</v>
      </c>
      <c r="AH6">
        <f>SUMIF([8]participants_83356856584!$A$5:$A$72,"*"&amp;A6&amp;"*",[8]participants_83356856584!$C$5:$C$72)</f>
        <v>410</v>
      </c>
      <c r="AI6">
        <f>SUMIF([9]participants_81569362878!$A$5:$A$69,"*"&amp;A6&amp;"*",[9]participants_81569362878!$C$5:$C$69)</f>
        <v>466</v>
      </c>
      <c r="AJ6">
        <f>SUMIF([10]participants_87395326372!$A$5:$A$73,"*"&amp;A6&amp;"*",[10]participants_87395326372!$C$5:$C$73)</f>
        <v>360</v>
      </c>
      <c r="AK6">
        <f>SUMIF([11]participants_85942322182!$A$5:$A$70,"*"&amp;A6&amp;"*",[11]participants_85942322182!$C$5:$C$70)</f>
        <v>347</v>
      </c>
      <c r="AL6">
        <f>SUMIF([12]participants_86087314336!$A$5:$A$63,"*"&amp;A6&amp;"*",[12]participants_86087314336!$C$5:$C$63)</f>
        <v>431</v>
      </c>
      <c r="AM6">
        <f>SUMIF([13]participants_89173533600!$A$5:$A$65,"*"&amp;A6&amp;"*",[13]participants_89173533600!$C$5:$C$65)</f>
        <v>298</v>
      </c>
      <c r="AN6">
        <f>SUMIF([14]participants_87394742230!$A$5:$A$67,"*"&amp;A6&amp;"*",[14]participants_87394742230!$C$5:$C$67)</f>
        <v>332</v>
      </c>
      <c r="AO6">
        <f>SUMIF([15]participants_87856192187!$A$5:$A$65,"*"&amp;A6&amp;"*",[15]participants_87856192187!$C$5:$C$65)</f>
        <v>341</v>
      </c>
      <c r="AP6">
        <f>SUMIF([16]participants_81035685740!$A$5:$A$69,"*"&amp;A6&amp;"*",[16]participants_81035685740!$C$5:$C$69)</f>
        <v>78</v>
      </c>
      <c r="AQ6">
        <f>SUMIF([17]participants_81079410309!$A$5:$A$68,"*"&amp;A6&amp;"*",[17]participants_81079410309!$C$5:$C$68)</f>
        <v>262</v>
      </c>
      <c r="AR6">
        <f>SUMIF([18]participants_87905655085!$A$5:$A$66,"*"&amp;A6&amp;"*",[18]participants_87905655085!$C$5:$C$66)</f>
        <v>184</v>
      </c>
      <c r="AS6">
        <f>SUMIF([19]participants_84517634457!$A$5:$A$64,"*"&amp;A6&amp;"*",[19]participants_84517634457!$C$5:$C$64)</f>
        <v>213</v>
      </c>
      <c r="AT6">
        <f>SUMIF([20]participants_88217539374!$A$5:$A$62,"*"&amp;A6&amp;"*",[20]participants_88217539374!$C$5:$C$62)</f>
        <v>223</v>
      </c>
      <c r="AU6">
        <f>SUMIF([21]participants_85615359244!$A$5:$A$68,"*"&amp;A6&amp;"*",[21]participants_85615359244!$C$5:$C$68)</f>
        <v>404</v>
      </c>
      <c r="AV6">
        <f>SUMIF([22]participants_83083319282!$A$5:$A$43,"*"&amp;A6&amp;"*",[22]participants_83083319282!$C$5:$C$43)</f>
        <v>0</v>
      </c>
      <c r="AW6">
        <f>SUMIF([23]participants_84962019080!$A$5:$A$63,"*"&amp;A6&amp;"*",[23]participants_84962019080!$C$5:$C$63)</f>
        <v>133</v>
      </c>
      <c r="AX6">
        <f>SUMIF([24]participants_83535609868!$A$5:$A$57,"*"&amp;A6&amp;"*",[24]participants_83535609868!$C$5:$C$57)</f>
        <v>80</v>
      </c>
      <c r="AZ6" s="1" t="s">
        <v>28</v>
      </c>
      <c r="BA6">
        <f>SUM(AA6:AX6)/COUNTIF(B6:Y6, "&gt;=0")</f>
        <v>291.70833333333331</v>
      </c>
    </row>
    <row r="7" spans="1:53" x14ac:dyDescent="0.3">
      <c r="A7" s="1" t="s">
        <v>21</v>
      </c>
      <c r="B7">
        <f>COUNTIF('[1]participants_86284759618 (1)'!$A$5:$A$81,"*"&amp;A7&amp;"*")</f>
        <v>0</v>
      </c>
      <c r="C7">
        <f>COUNTIF('[2]participants_85171663273 (1)'!$A$5:$A$76,"*"&amp;A7&amp;"*")</f>
        <v>0</v>
      </c>
      <c r="D7">
        <f>COUNTIF([3]participants_85797061451!$A$5:$A$72,"*"&amp;A7&amp;"*")</f>
        <v>0</v>
      </c>
      <c r="E7">
        <f>COUNTIF([4]participants_82920852961!$A$5:$A$69,"*"&amp;A7&amp;"*")</f>
        <v>0</v>
      </c>
      <c r="F7">
        <f>COUNTIF([5]participants_89921352025!$A$5:$A$67,"*"&amp;A7&amp;"*")</f>
        <v>0</v>
      </c>
      <c r="G7">
        <f>COUNTIF([6]participants_83765736737!$A$5:$A$62,"*"&amp;A7&amp;"*")</f>
        <v>0</v>
      </c>
      <c r="H7">
        <f>COUNTIF([7]participants_85457643062!$A$5:$A$64,"*"&amp;A7&amp;"*")</f>
        <v>0</v>
      </c>
      <c r="I7">
        <f>COUNTIF([8]participants_83356856584!$A$5:$A$72,"*"&amp;A7&amp;"*")</f>
        <v>0</v>
      </c>
      <c r="J7">
        <f>COUNTIF([9]participants_81569362878!$A$5:$A$69,"*"&amp;A7&amp;"*")</f>
        <v>0</v>
      </c>
      <c r="K7">
        <f>COUNTIF([10]participants_87395326372!$A$5:$A$73,"*"&amp;A7&amp;"*")</f>
        <v>0</v>
      </c>
      <c r="L7">
        <f>COUNTIF([11]participants_85942322182!$A$5:$A$70,"*"&amp;A7&amp;"*")</f>
        <v>0</v>
      </c>
      <c r="M7">
        <f>COUNTIF([12]participants_86087314336!$A$5:$A$63,"*"&amp;A7&amp;"*")</f>
        <v>0</v>
      </c>
      <c r="N7">
        <f>COUNTIF([13]participants_89173533600!$A$5:$A$65,"*"&amp;A7&amp;"*")</f>
        <v>0</v>
      </c>
      <c r="O7">
        <f>COUNTIF([14]participants_87394742230!$A$5:$A$67,"*"&amp;A7&amp;"*")</f>
        <v>0</v>
      </c>
      <c r="P7">
        <f>COUNTIF([15]participants_87856192187!$A$5:$A$65,"*"&amp;A7&amp;"*")</f>
        <v>0</v>
      </c>
      <c r="Q7">
        <f>COUNTIF([16]participants_81035685740!$A$5:$A$69,"*"&amp;A7&amp;"*")</f>
        <v>0</v>
      </c>
      <c r="R7">
        <f>COUNTIF([17]participants_81079410309!$A$5:$A$68,"*"&amp;A7&amp;"*")</f>
        <v>0</v>
      </c>
      <c r="S7">
        <f>COUNTIF([18]participants_87905655085!$A$5:$A$66,"*"&amp;A7&amp;"*")</f>
        <v>0</v>
      </c>
      <c r="T7">
        <f>COUNTIF([19]participants_84517634457!$A$5:$A$64,"*"&amp;A7&amp;"*")</f>
        <v>0</v>
      </c>
      <c r="U7">
        <f>COUNTIF([20]participants_88217539374!$A$5:$A$62,"*"&amp;A7&amp;"*")</f>
        <v>0</v>
      </c>
      <c r="V7">
        <f>COUNTIF([21]participants_85615359244!$A$5:$A$68,"*"&amp;A7&amp;"*")</f>
        <v>0</v>
      </c>
      <c r="W7">
        <f>COUNTIF([22]participants_83083319282!$A$5:$A$43,"*"&amp;A7&amp;"*")</f>
        <v>0</v>
      </c>
      <c r="X7">
        <f>COUNTIF([23]participants_84962019080!$A$5:$A$63,"*"&amp;A7&amp;"*")</f>
        <v>0</v>
      </c>
      <c r="Y7">
        <f>COUNTIF([24]participants_83535609868!$A$5:$A$57,"*"&amp;A7&amp;"*")</f>
        <v>0</v>
      </c>
      <c r="AA7">
        <f>SUMIF('[1]participants_86284759618 (1)'!$A$5:$A$81,"*"&amp;A7&amp;"*",'[1]participants_86284759618 (1)'!$C$5:$C$81)</f>
        <v>0</v>
      </c>
      <c r="AB7">
        <f>SUMIF('[2]participants_85171663273 (1)'!$A$5:$A$76,"*"&amp;A7&amp;"*",'[2]participants_85171663273 (1)'!$C$5:$C$76)</f>
        <v>0</v>
      </c>
      <c r="AC7">
        <f>SUMIF([3]participants_85797061451!$A$5:$A$72,"*"&amp;A7&amp;"*",[3]participants_85797061451!$C$5:$C$72)</f>
        <v>0</v>
      </c>
      <c r="AD7">
        <f>SUMIF([4]participants_82920852961!$A$5:$A$69,"*"&amp;A7&amp;"*",[4]participants_82920852961!$C$5:$C$69)</f>
        <v>0</v>
      </c>
      <c r="AE7">
        <f>SUMIF([5]participants_89921352025!$A$5:$A$67,"*"&amp;A7&amp;"*",[5]participants_89921352025!$C$5:$C$67)</f>
        <v>0</v>
      </c>
      <c r="AF7">
        <f>SUMIF([6]participants_83765736737!$A$5:$A$62,"*"&amp;A7&amp;"*",[6]participants_83765736737!$C$5:$C$62)</f>
        <v>0</v>
      </c>
      <c r="AG7">
        <f>SUMIF([7]participants_85457643062!$A$5:$A$64,"*"&amp;A7&amp;"*",[7]participants_85457643062!$C$5:$C$64)</f>
        <v>0</v>
      </c>
      <c r="AH7">
        <f>SUMIF([8]participants_83356856584!$A$5:$A$72,"*"&amp;A7&amp;"*",[8]participants_83356856584!$C$5:$C$72)</f>
        <v>0</v>
      </c>
      <c r="AI7">
        <f>SUMIF([9]participants_81569362878!$A$5:$A$69,"*"&amp;A7&amp;"*",[9]participants_81569362878!$C$5:$C$69)</f>
        <v>0</v>
      </c>
      <c r="AJ7">
        <f>SUMIF([10]participants_87395326372!$A$5:$A$73,"*"&amp;A7&amp;"*",[10]participants_87395326372!$C$5:$C$73)</f>
        <v>0</v>
      </c>
      <c r="AK7">
        <f>SUMIF([11]participants_85942322182!$A$5:$A$70,"*"&amp;A7&amp;"*",[11]participants_85942322182!$C$5:$C$70)</f>
        <v>0</v>
      </c>
      <c r="AL7">
        <f>SUMIF([12]participants_86087314336!$A$5:$A$63,"*"&amp;A7&amp;"*",[12]participants_86087314336!$C$5:$C$63)</f>
        <v>0</v>
      </c>
      <c r="AM7">
        <f>SUMIF([13]participants_89173533600!$A$5:$A$65,"*"&amp;A7&amp;"*",[13]participants_89173533600!$C$5:$C$65)</f>
        <v>0</v>
      </c>
      <c r="AN7">
        <f>SUMIF([14]participants_87394742230!$A$5:$A$67,"*"&amp;A7&amp;"*",[14]participants_87394742230!$C$5:$C$67)</f>
        <v>0</v>
      </c>
      <c r="AO7">
        <f>SUMIF([15]participants_87856192187!$A$5:$A$65,"*"&amp;A7&amp;"*",[15]participants_87856192187!$C$5:$C$65)</f>
        <v>0</v>
      </c>
      <c r="AP7">
        <f>SUMIF([16]participants_81035685740!$A$5:$A$69,"*"&amp;A7&amp;"*",[16]participants_81035685740!$C$5:$C$69)</f>
        <v>0</v>
      </c>
      <c r="AQ7">
        <f>SUMIF([17]participants_81079410309!$A$5:$A$68,"*"&amp;A7&amp;"*",[17]participants_81079410309!$C$5:$C$68)</f>
        <v>0</v>
      </c>
      <c r="AR7">
        <f>SUMIF([18]participants_87905655085!$A$5:$A$66,"*"&amp;A7&amp;"*",[18]participants_87905655085!$C$5:$C$66)</f>
        <v>0</v>
      </c>
      <c r="AS7">
        <f>SUMIF([19]participants_84517634457!$A$5:$A$64,"*"&amp;A7&amp;"*",[19]participants_84517634457!$C$5:$C$64)</f>
        <v>0</v>
      </c>
      <c r="AT7">
        <f>SUMIF([20]participants_88217539374!$A$5:$A$62,"*"&amp;A7&amp;"*",[20]participants_88217539374!$C$5:$C$62)</f>
        <v>0</v>
      </c>
      <c r="AU7">
        <f>SUMIF([21]participants_85615359244!$A$5:$A$68,"*"&amp;A7&amp;"*",[21]participants_85615359244!$C$5:$C$68)</f>
        <v>0</v>
      </c>
      <c r="AV7">
        <f>SUMIF([22]participants_83083319282!$A$5:$A$43,"*"&amp;A7&amp;"*",[22]participants_83083319282!$C$5:$C$43)</f>
        <v>0</v>
      </c>
      <c r="AW7">
        <f>SUMIF([23]participants_84962019080!$A$5:$A$63,"*"&amp;A7&amp;"*",[23]participants_84962019080!$C$5:$C$63)</f>
        <v>0</v>
      </c>
      <c r="AX7">
        <f>SUMIF([24]participants_83535609868!$A$5:$A$57,"*"&amp;A7&amp;"*",[24]participants_83535609868!$C$5:$C$57)</f>
        <v>0</v>
      </c>
      <c r="AZ7" s="1" t="s">
        <v>21</v>
      </c>
      <c r="BA7">
        <f>SUM(AA7:AX7)/COUNTIF(B7:Y7, "&gt;=0")</f>
        <v>0</v>
      </c>
    </row>
    <row r="8" spans="1:53" x14ac:dyDescent="0.3">
      <c r="A8" s="1" t="s">
        <v>31</v>
      </c>
      <c r="B8">
        <f>COUNTIF('[1]participants_86284759618 (1)'!$A$5:$A$81,"*"&amp;A8&amp;"*")</f>
        <v>1</v>
      </c>
      <c r="C8">
        <f>COUNTIF('[2]participants_85171663273 (1)'!$A$5:$A$76,"*"&amp;A8&amp;"*")</f>
        <v>1</v>
      </c>
      <c r="D8">
        <f>COUNTIF([3]participants_85797061451!$A$5:$A$72,"*"&amp;A8&amp;"*")</f>
        <v>0</v>
      </c>
      <c r="E8">
        <f>COUNTIF([4]participants_82920852961!$A$5:$A$69,"*"&amp;A8&amp;"*")</f>
        <v>0</v>
      </c>
      <c r="F8">
        <f>COUNTIF([5]participants_89921352025!$A$5:$A$67,"*"&amp;A8&amp;"*")</f>
        <v>0</v>
      </c>
      <c r="G8">
        <f>COUNTIF([6]participants_83765736737!$A$5:$A$62,"*"&amp;A8&amp;"*")</f>
        <v>0</v>
      </c>
      <c r="H8">
        <f>COUNTIF([7]participants_85457643062!$A$5:$A$64,"*"&amp;A8&amp;"*")</f>
        <v>0</v>
      </c>
      <c r="I8">
        <f>COUNTIF([8]participants_83356856584!$A$5:$A$72,"*"&amp;A8&amp;"*")</f>
        <v>0</v>
      </c>
      <c r="J8">
        <f>COUNTIF([9]participants_81569362878!$A$5:$A$69,"*"&amp;A8&amp;"*")</f>
        <v>0</v>
      </c>
      <c r="K8">
        <f>COUNTIF([10]participants_87395326372!$A$5:$A$73,"*"&amp;A8&amp;"*")</f>
        <v>0</v>
      </c>
      <c r="L8">
        <f>COUNTIF([11]participants_85942322182!$A$5:$A$70,"*"&amp;A8&amp;"*")</f>
        <v>0</v>
      </c>
      <c r="M8">
        <f>COUNTIF([12]participants_86087314336!$A$5:$A$63,"*"&amp;A8&amp;"*")</f>
        <v>0</v>
      </c>
      <c r="N8">
        <f>COUNTIF([13]participants_89173533600!$A$5:$A$65,"*"&amp;A8&amp;"*")</f>
        <v>0</v>
      </c>
      <c r="O8">
        <f>COUNTIF([14]participants_87394742230!$A$5:$A$67,"*"&amp;A8&amp;"*")</f>
        <v>0</v>
      </c>
      <c r="P8">
        <f>COUNTIF([15]participants_87856192187!$A$5:$A$65,"*"&amp;A8&amp;"*")</f>
        <v>0</v>
      </c>
      <c r="Q8">
        <f>COUNTIF([16]participants_81035685740!$A$5:$A$69,"*"&amp;A8&amp;"*")</f>
        <v>0</v>
      </c>
      <c r="R8">
        <f>COUNTIF([17]participants_81079410309!$A$5:$A$68,"*"&amp;A8&amp;"*")</f>
        <v>0</v>
      </c>
      <c r="S8">
        <f>COUNTIF([18]participants_87905655085!$A$5:$A$66,"*"&amp;A8&amp;"*")</f>
        <v>0</v>
      </c>
      <c r="T8">
        <f>COUNTIF([19]participants_84517634457!$A$5:$A$64,"*"&amp;A8&amp;"*")</f>
        <v>0</v>
      </c>
      <c r="U8">
        <f>COUNTIF([20]participants_88217539374!$A$5:$A$62,"*"&amp;A8&amp;"*")</f>
        <v>0</v>
      </c>
      <c r="V8">
        <f>COUNTIF([21]participants_85615359244!$A$5:$A$68,"*"&amp;A8&amp;"*")</f>
        <v>0</v>
      </c>
      <c r="W8">
        <f>COUNTIF([22]participants_83083319282!$A$5:$A$43,"*"&amp;A8&amp;"*")</f>
        <v>0</v>
      </c>
      <c r="X8">
        <f>COUNTIF([23]participants_84962019080!$A$5:$A$63,"*"&amp;A8&amp;"*")</f>
        <v>0</v>
      </c>
      <c r="Y8">
        <f>COUNTIF([24]participants_83535609868!$A$5:$A$57,"*"&amp;A8&amp;"*")</f>
        <v>0</v>
      </c>
      <c r="AA8">
        <f>SUMIF('[1]participants_86284759618 (1)'!$A$5:$A$81,"*"&amp;A8&amp;"*",'[1]participants_86284759618 (1)'!$C$5:$C$81)</f>
        <v>122</v>
      </c>
      <c r="AB8">
        <f>SUMIF('[2]participants_85171663273 (1)'!$A$5:$A$76,"*"&amp;A8&amp;"*",'[2]participants_85171663273 (1)'!$C$5:$C$76)</f>
        <v>260</v>
      </c>
      <c r="AC8">
        <f>SUMIF([3]participants_85797061451!$A$5:$A$72,"*"&amp;A8&amp;"*",[3]participants_85797061451!$C$5:$C$72)</f>
        <v>0</v>
      </c>
      <c r="AD8">
        <f>SUMIF([4]participants_82920852961!$A$5:$A$69,"*"&amp;A8&amp;"*",[4]participants_82920852961!$C$5:$C$69)</f>
        <v>0</v>
      </c>
      <c r="AE8">
        <f>SUMIF([5]participants_89921352025!$A$5:$A$67,"*"&amp;A8&amp;"*",[5]participants_89921352025!$C$5:$C$67)</f>
        <v>0</v>
      </c>
      <c r="AF8">
        <f>SUMIF([6]participants_83765736737!$A$5:$A$62,"*"&amp;A8&amp;"*",[6]participants_83765736737!$C$5:$C$62)</f>
        <v>0</v>
      </c>
      <c r="AG8">
        <f>SUMIF([7]participants_85457643062!$A$5:$A$64,"*"&amp;A8&amp;"*",[7]participants_85457643062!$C$5:$C$64)</f>
        <v>0</v>
      </c>
      <c r="AH8">
        <f>SUMIF([8]participants_83356856584!$A$5:$A$72,"*"&amp;A8&amp;"*",[8]participants_83356856584!$C$5:$C$72)</f>
        <v>0</v>
      </c>
      <c r="AI8">
        <f>SUMIF([9]participants_81569362878!$A$5:$A$69,"*"&amp;A8&amp;"*",[9]participants_81569362878!$C$5:$C$69)</f>
        <v>0</v>
      </c>
      <c r="AJ8">
        <f>SUMIF([10]participants_87395326372!$A$5:$A$73,"*"&amp;A8&amp;"*",[10]participants_87395326372!$C$5:$C$73)</f>
        <v>0</v>
      </c>
      <c r="AK8">
        <f>SUMIF([11]participants_85942322182!$A$5:$A$70,"*"&amp;A8&amp;"*",[11]participants_85942322182!$C$5:$C$70)</f>
        <v>0</v>
      </c>
      <c r="AL8">
        <f>SUMIF([12]participants_86087314336!$A$5:$A$63,"*"&amp;A8&amp;"*",[12]participants_86087314336!$C$5:$C$63)</f>
        <v>0</v>
      </c>
      <c r="AM8">
        <f>SUMIF([13]participants_89173533600!$A$5:$A$65,"*"&amp;A8&amp;"*",[13]participants_89173533600!$C$5:$C$65)</f>
        <v>0</v>
      </c>
      <c r="AN8">
        <f>SUMIF([14]participants_87394742230!$A$5:$A$67,"*"&amp;A8&amp;"*",[14]participants_87394742230!$C$5:$C$67)</f>
        <v>0</v>
      </c>
      <c r="AO8">
        <f>SUMIF([15]participants_87856192187!$A$5:$A$65,"*"&amp;A8&amp;"*",[15]participants_87856192187!$C$5:$C$65)</f>
        <v>0</v>
      </c>
      <c r="AP8">
        <f>SUMIF([16]participants_81035685740!$A$5:$A$69,"*"&amp;A8&amp;"*",[16]participants_81035685740!$C$5:$C$69)</f>
        <v>0</v>
      </c>
      <c r="AQ8">
        <f>SUMIF([17]participants_81079410309!$A$5:$A$68,"*"&amp;A8&amp;"*",[17]participants_81079410309!$C$5:$C$68)</f>
        <v>0</v>
      </c>
      <c r="AR8">
        <f>SUMIF([18]participants_87905655085!$A$5:$A$66,"*"&amp;A8&amp;"*",[18]participants_87905655085!$C$5:$C$66)</f>
        <v>0</v>
      </c>
      <c r="AS8">
        <f>SUMIF([19]participants_84517634457!$A$5:$A$64,"*"&amp;A8&amp;"*",[19]participants_84517634457!$C$5:$C$64)</f>
        <v>0</v>
      </c>
      <c r="AT8">
        <f>SUMIF([20]participants_88217539374!$A$5:$A$62,"*"&amp;A8&amp;"*",[20]participants_88217539374!$C$5:$C$62)</f>
        <v>0</v>
      </c>
      <c r="AU8">
        <f>SUMIF([21]participants_85615359244!$A$5:$A$68,"*"&amp;A8&amp;"*",[21]participants_85615359244!$C$5:$C$68)</f>
        <v>0</v>
      </c>
      <c r="AV8">
        <f>SUMIF([22]participants_83083319282!$A$5:$A$43,"*"&amp;A8&amp;"*",[22]participants_83083319282!$C$5:$C$43)</f>
        <v>0</v>
      </c>
      <c r="AW8">
        <f>SUMIF([23]participants_84962019080!$A$5:$A$63,"*"&amp;A8&amp;"*",[23]participants_84962019080!$C$5:$C$63)</f>
        <v>0</v>
      </c>
      <c r="AX8">
        <f>SUMIF([24]participants_83535609868!$A$5:$A$57,"*"&amp;A8&amp;"*",[24]participants_83535609868!$C$5:$C$57)</f>
        <v>0</v>
      </c>
      <c r="AZ8" s="1" t="s">
        <v>31</v>
      </c>
      <c r="BA8">
        <f>SUM(AA8:AX8)/COUNTIF(B8:Y8, "&gt;=0")</f>
        <v>15.916666666666666</v>
      </c>
    </row>
    <row r="9" spans="1:53" x14ac:dyDescent="0.3">
      <c r="A9" s="1" t="s">
        <v>44</v>
      </c>
      <c r="B9">
        <f>COUNTIF('[1]participants_86284759618 (1)'!$A$5:$A$81,"*"&amp;A9&amp;"*")</f>
        <v>2</v>
      </c>
      <c r="C9">
        <f>COUNTIF('[2]participants_85171663273 (1)'!$A$5:$A$76,"*"&amp;A9&amp;"*")</f>
        <v>1</v>
      </c>
      <c r="D9">
        <f>COUNTIF([3]participants_85797061451!$A$5:$A$72,"*"&amp;A9&amp;"*")</f>
        <v>1</v>
      </c>
      <c r="E9">
        <f>COUNTIF([4]participants_82920852961!$A$5:$A$69,"*"&amp;A9&amp;"*")</f>
        <v>1</v>
      </c>
      <c r="F9">
        <f>COUNTIF([5]participants_89921352025!$A$5:$A$67,"*"&amp;A9&amp;"*")</f>
        <v>1</v>
      </c>
      <c r="G9">
        <f>COUNTIF([6]participants_83765736737!$A$5:$A$62,"*"&amp;A9&amp;"*")</f>
        <v>1</v>
      </c>
      <c r="H9">
        <f>COUNTIF([7]participants_85457643062!$A$5:$A$64,"*"&amp;A9&amp;"*")</f>
        <v>1</v>
      </c>
      <c r="I9">
        <f>COUNTIF([8]participants_83356856584!$A$5:$A$72,"*"&amp;A9&amp;"*")</f>
        <v>1</v>
      </c>
      <c r="J9">
        <f>COUNTIF([9]participants_81569362878!$A$5:$A$69,"*"&amp;A9&amp;"*")</f>
        <v>1</v>
      </c>
      <c r="K9">
        <f>COUNTIF([10]participants_87395326372!$A$5:$A$73,"*"&amp;A9&amp;"*")</f>
        <v>1</v>
      </c>
      <c r="L9">
        <f>COUNTIF([11]participants_85942322182!$A$5:$A$70,"*"&amp;A9&amp;"*")</f>
        <v>1</v>
      </c>
      <c r="M9">
        <f>COUNTIF([12]participants_86087314336!$A$5:$A$63,"*"&amp;A9&amp;"*")</f>
        <v>1</v>
      </c>
      <c r="N9">
        <f>COUNTIF([13]participants_89173533600!$A$5:$A$65,"*"&amp;A9&amp;"*")</f>
        <v>1</v>
      </c>
      <c r="O9">
        <f>COUNTIF([14]participants_87394742230!$A$5:$A$67,"*"&amp;A9&amp;"*")</f>
        <v>1</v>
      </c>
      <c r="P9">
        <f>COUNTIF([15]participants_87856192187!$A$5:$A$65,"*"&amp;A9&amp;"*")</f>
        <v>1</v>
      </c>
      <c r="Q9">
        <f>COUNTIF([16]participants_81035685740!$A$5:$A$69,"*"&amp;A9&amp;"*")</f>
        <v>1</v>
      </c>
      <c r="R9">
        <f>COUNTIF([17]participants_81079410309!$A$5:$A$68,"*"&amp;A9&amp;"*")</f>
        <v>1</v>
      </c>
      <c r="S9">
        <f>COUNTIF([18]participants_87905655085!$A$5:$A$66,"*"&amp;A9&amp;"*")</f>
        <v>1</v>
      </c>
      <c r="T9">
        <f>COUNTIF([19]participants_84517634457!$A$5:$A$64,"*"&amp;A9&amp;"*")</f>
        <v>1</v>
      </c>
      <c r="U9">
        <f>COUNTIF([20]participants_88217539374!$A$5:$A$62,"*"&amp;A9&amp;"*")</f>
        <v>1</v>
      </c>
      <c r="V9">
        <f>COUNTIF([21]participants_85615359244!$A$5:$A$68,"*"&amp;A9&amp;"*")</f>
        <v>1</v>
      </c>
      <c r="W9">
        <f>COUNTIF([22]participants_83083319282!$A$5:$A$43,"*"&amp;A9&amp;"*")</f>
        <v>1</v>
      </c>
      <c r="X9">
        <f>COUNTIF([23]participants_84962019080!$A$5:$A$63,"*"&amp;A9&amp;"*")</f>
        <v>1</v>
      </c>
      <c r="Y9">
        <f>COUNTIF([24]participants_83535609868!$A$5:$A$57,"*"&amp;A9&amp;"*")</f>
        <v>1</v>
      </c>
      <c r="AA9">
        <f>SUMIF('[1]participants_86284759618 (1)'!$A$5:$A$81,"*"&amp;A9&amp;"*",'[1]participants_86284759618 (1)'!$C$5:$C$81)</f>
        <v>337</v>
      </c>
      <c r="AB9">
        <f>SUMIF('[2]participants_85171663273 (1)'!$A$5:$A$76,"*"&amp;A9&amp;"*",'[2]participants_85171663273 (1)'!$C$5:$C$76)</f>
        <v>405</v>
      </c>
      <c r="AC9">
        <f>SUMIF([3]participants_85797061451!$A$5:$A$72,"*"&amp;A9&amp;"*",[3]participants_85797061451!$C$5:$C$72)</f>
        <v>325</v>
      </c>
      <c r="AD9">
        <f>SUMIF([4]participants_82920852961!$A$5:$A$69,"*"&amp;A9&amp;"*",[4]participants_82920852961!$C$5:$C$69)</f>
        <v>358</v>
      </c>
      <c r="AE9">
        <f>SUMIF([5]participants_89921352025!$A$5:$A$67,"*"&amp;A9&amp;"*",[5]participants_89921352025!$C$5:$C$67)</f>
        <v>298</v>
      </c>
      <c r="AF9">
        <f>SUMIF([6]participants_83765736737!$A$5:$A$62,"*"&amp;A9&amp;"*",[6]participants_83765736737!$C$5:$C$62)</f>
        <v>346</v>
      </c>
      <c r="AG9">
        <f>SUMIF([7]participants_85457643062!$A$5:$A$64,"*"&amp;A9&amp;"*",[7]participants_85457643062!$C$5:$C$64)</f>
        <v>323</v>
      </c>
      <c r="AH9">
        <f>SUMIF([8]participants_83356856584!$A$5:$A$72,"*"&amp;A9&amp;"*",[8]participants_83356856584!$C$5:$C$72)</f>
        <v>308</v>
      </c>
      <c r="AI9">
        <f>SUMIF([9]participants_81569362878!$A$5:$A$69,"*"&amp;A9&amp;"*",[9]participants_81569362878!$C$5:$C$69)</f>
        <v>273</v>
      </c>
      <c r="AJ9">
        <f>SUMIF([10]participants_87395326372!$A$5:$A$73,"*"&amp;A9&amp;"*",[10]participants_87395326372!$C$5:$C$73)</f>
        <v>361</v>
      </c>
      <c r="AK9">
        <f>SUMIF([11]participants_85942322182!$A$5:$A$70,"*"&amp;A9&amp;"*",[11]participants_85942322182!$C$5:$C$70)</f>
        <v>364</v>
      </c>
      <c r="AL9">
        <f>SUMIF([12]participants_86087314336!$A$5:$A$63,"*"&amp;A9&amp;"*",[12]participants_86087314336!$C$5:$C$63)</f>
        <v>340</v>
      </c>
      <c r="AM9">
        <f>SUMIF([13]participants_89173533600!$A$5:$A$65,"*"&amp;A9&amp;"*",[13]participants_89173533600!$C$5:$C$65)</f>
        <v>331</v>
      </c>
      <c r="AN9">
        <f>SUMIF([14]participants_87394742230!$A$5:$A$67,"*"&amp;A9&amp;"*",[14]participants_87394742230!$C$5:$C$67)</f>
        <v>362</v>
      </c>
      <c r="AO9">
        <f>SUMIF([15]participants_87856192187!$A$5:$A$65,"*"&amp;A9&amp;"*",[15]participants_87856192187!$C$5:$C$65)</f>
        <v>359</v>
      </c>
      <c r="AP9">
        <f>SUMIF([16]participants_81035685740!$A$5:$A$69,"*"&amp;A9&amp;"*",[16]participants_81035685740!$C$5:$C$69)</f>
        <v>322</v>
      </c>
      <c r="AQ9">
        <f>SUMIF([17]participants_81079410309!$A$5:$A$68,"*"&amp;A9&amp;"*",[17]participants_81079410309!$C$5:$C$68)</f>
        <v>330</v>
      </c>
      <c r="AR9">
        <f>SUMIF([18]participants_87905655085!$A$5:$A$66,"*"&amp;A9&amp;"*",[18]participants_87905655085!$C$5:$C$66)</f>
        <v>343</v>
      </c>
      <c r="AS9">
        <f>SUMIF([19]participants_84517634457!$A$5:$A$64,"*"&amp;A9&amp;"*",[19]participants_84517634457!$C$5:$C$64)</f>
        <v>322</v>
      </c>
      <c r="AT9">
        <f>SUMIF([20]participants_88217539374!$A$5:$A$62,"*"&amp;A9&amp;"*",[20]participants_88217539374!$C$5:$C$62)</f>
        <v>349</v>
      </c>
      <c r="AU9">
        <f>SUMIF([21]participants_85615359244!$A$5:$A$68,"*"&amp;A9&amp;"*",[21]participants_85615359244!$C$5:$C$68)</f>
        <v>339</v>
      </c>
      <c r="AV9">
        <f>SUMIF([22]participants_83083319282!$A$5:$A$43,"*"&amp;A9&amp;"*",[22]participants_83083319282!$C$5:$C$43)</f>
        <v>14</v>
      </c>
      <c r="AW9">
        <f>SUMIF([23]participants_84962019080!$A$5:$A$63,"*"&amp;A9&amp;"*",[23]participants_84962019080!$C$5:$C$63)</f>
        <v>334</v>
      </c>
      <c r="AX9">
        <f>SUMIF([24]participants_83535609868!$A$5:$A$57,"*"&amp;A9&amp;"*",[24]participants_83535609868!$C$5:$C$57)</f>
        <v>125</v>
      </c>
      <c r="AZ9" s="1" t="s">
        <v>44</v>
      </c>
      <c r="BA9">
        <f>SUM(AA9:AX9)/COUNTIF(B9:Y9, "&gt;=0")</f>
        <v>315.33333333333331</v>
      </c>
    </row>
    <row r="10" spans="1:53" x14ac:dyDescent="0.3">
      <c r="A10" s="4" t="s">
        <v>74</v>
      </c>
      <c r="B10">
        <f>COUNTIF('[1]participants_86284759618 (1)'!$A$5:$A$81,"*"&amp;A10&amp;"*")</f>
        <v>1</v>
      </c>
      <c r="C10">
        <f>COUNTIF('[2]participants_85171663273 (1)'!$A$5:$A$76,"*"&amp;A10&amp;"*")</f>
        <v>1</v>
      </c>
      <c r="D10">
        <f>COUNTIF([3]participants_85797061451!$A$5:$A$72,"*"&amp;A10&amp;"*")</f>
        <v>1</v>
      </c>
      <c r="E10">
        <f>COUNTIF([4]participants_82920852961!$A$5:$A$69,"*"&amp;A10&amp;"*")</f>
        <v>1</v>
      </c>
      <c r="F10">
        <f>COUNTIF([5]participants_89921352025!$A$5:$A$67,"*"&amp;A10&amp;"*")</f>
        <v>1</v>
      </c>
      <c r="G10">
        <f>COUNTIF([6]participants_83765736737!$A$5:$A$62,"*"&amp;A10&amp;"*")</f>
        <v>1</v>
      </c>
      <c r="H10">
        <f>COUNTIF([7]participants_85457643062!$A$5:$A$64,"*"&amp;A10&amp;"*")</f>
        <v>1</v>
      </c>
      <c r="I10">
        <f>COUNTIF([8]participants_83356856584!$A$5:$A$72,"*"&amp;A10&amp;"*")</f>
        <v>1</v>
      </c>
      <c r="J10">
        <f>COUNTIF([9]participants_81569362878!$A$5:$A$69,"*"&amp;A10&amp;"*")</f>
        <v>1</v>
      </c>
      <c r="K10">
        <f>COUNTIF([10]participants_87395326372!$A$5:$A$73,"*"&amp;A10&amp;"*")</f>
        <v>2</v>
      </c>
      <c r="L10">
        <f>COUNTIF([11]participants_85942322182!$A$5:$A$70,"*"&amp;A10&amp;"*")</f>
        <v>1</v>
      </c>
      <c r="M10">
        <f>COUNTIF([12]participants_86087314336!$A$5:$A$63,"*"&amp;A10&amp;"*")</f>
        <v>1</v>
      </c>
      <c r="N10">
        <f>COUNTIF([13]participants_89173533600!$A$5:$A$65,"*"&amp;A10&amp;"*")</f>
        <v>2</v>
      </c>
      <c r="O10">
        <f>COUNTIF([14]participants_87394742230!$A$5:$A$67,"*"&amp;A10&amp;"*")</f>
        <v>1</v>
      </c>
      <c r="P10">
        <f>COUNTIF([15]participants_87856192187!$A$5:$A$65,"*"&amp;A10&amp;"*")</f>
        <v>1</v>
      </c>
      <c r="Q10">
        <f>COUNTIF([16]participants_81035685740!$A$5:$A$69,"*"&amp;A10&amp;"*")</f>
        <v>2</v>
      </c>
      <c r="R10">
        <f>COUNTIF([17]participants_81079410309!$A$5:$A$68,"*"&amp;A10&amp;"*")</f>
        <v>1</v>
      </c>
      <c r="S10">
        <f>COUNTIF([18]participants_87905655085!$A$5:$A$66,"*"&amp;A10&amp;"*")</f>
        <v>2</v>
      </c>
      <c r="T10">
        <f>COUNTIF([19]participants_84517634457!$A$5:$A$64,"*"&amp;A10&amp;"*")</f>
        <v>1</v>
      </c>
      <c r="U10">
        <f>COUNTIF([20]participants_88217539374!$A$5:$A$62,"*"&amp;A10&amp;"*")</f>
        <v>1</v>
      </c>
      <c r="V10">
        <f>COUNTIF([21]participants_85615359244!$A$5:$A$68,"*"&amp;A10&amp;"*")</f>
        <v>1</v>
      </c>
      <c r="W10">
        <f>COUNTIF([22]participants_83083319282!$A$5:$A$43,"*"&amp;A10&amp;"*")</f>
        <v>1</v>
      </c>
      <c r="X10">
        <f>COUNTIF([23]participants_84962019080!$A$5:$A$63,"*"&amp;A10&amp;"*")</f>
        <v>1</v>
      </c>
      <c r="Y10">
        <f>COUNTIF([24]participants_83535609868!$A$5:$A$57,"*"&amp;A10&amp;"*")</f>
        <v>2</v>
      </c>
      <c r="AA10">
        <f>SUMIF('[1]participants_86284759618 (1)'!$A$5:$A$81,"*"&amp;A10&amp;"*",'[1]participants_86284759618 (1)'!$C$5:$C$81)</f>
        <v>342</v>
      </c>
      <c r="AB10">
        <f>SUMIF('[2]participants_85171663273 (1)'!$A$5:$A$76,"*"&amp;A10&amp;"*",'[2]participants_85171663273 (1)'!$C$5:$C$76)</f>
        <v>413</v>
      </c>
      <c r="AC10">
        <f>SUMIF([3]participants_85797061451!$A$5:$A$72,"*"&amp;A10&amp;"*",[3]participants_85797061451!$C$5:$C$72)</f>
        <v>411</v>
      </c>
      <c r="AD10">
        <f>SUMIF([4]participants_82920852961!$A$5:$A$69,"*"&amp;A10&amp;"*",[4]participants_82920852961!$C$5:$C$69)</f>
        <v>381</v>
      </c>
      <c r="AE10">
        <f>SUMIF([5]participants_89921352025!$A$5:$A$67,"*"&amp;A10&amp;"*",[5]participants_89921352025!$C$5:$C$67)</f>
        <v>335</v>
      </c>
      <c r="AF10">
        <f>SUMIF([6]participants_83765736737!$A$5:$A$62,"*"&amp;A10&amp;"*",[6]participants_83765736737!$C$5:$C$62)</f>
        <v>391</v>
      </c>
      <c r="AG10">
        <f>SUMIF([7]participants_85457643062!$A$5:$A$64,"*"&amp;A10&amp;"*",[7]participants_85457643062!$C$5:$C$64)</f>
        <v>370</v>
      </c>
      <c r="AH10">
        <f>SUMIF([8]participants_83356856584!$A$5:$A$72,"*"&amp;A10&amp;"*",[8]participants_83356856584!$C$5:$C$72)</f>
        <v>353</v>
      </c>
      <c r="AI10">
        <f>SUMIF([9]participants_81569362878!$A$5:$A$69,"*"&amp;A10&amp;"*",[9]participants_81569362878!$C$5:$C$69)</f>
        <v>320</v>
      </c>
      <c r="AJ10">
        <f>SUMIF([10]participants_87395326372!$A$5:$A$73,"*"&amp;A10&amp;"*",[10]participants_87395326372!$C$5:$C$73)</f>
        <v>389</v>
      </c>
      <c r="AK10">
        <f>SUMIF([11]participants_85942322182!$A$5:$A$70,"*"&amp;A10&amp;"*",[11]participants_85942322182!$C$5:$C$70)</f>
        <v>399</v>
      </c>
      <c r="AL10">
        <f>SUMIF([12]participants_86087314336!$A$5:$A$63,"*"&amp;A10&amp;"*",[12]participants_86087314336!$C$5:$C$63)</f>
        <v>380</v>
      </c>
      <c r="AM10">
        <f>SUMIF([13]participants_89173533600!$A$5:$A$65,"*"&amp;A10&amp;"*",[13]participants_89173533600!$C$5:$C$65)</f>
        <v>478</v>
      </c>
      <c r="AN10">
        <f>SUMIF([14]participants_87394742230!$A$5:$A$67,"*"&amp;A10&amp;"*",[14]participants_87394742230!$C$5:$C$67)</f>
        <v>379</v>
      </c>
      <c r="AO10">
        <f>SUMIF([15]participants_87856192187!$A$5:$A$65,"*"&amp;A10&amp;"*",[15]participants_87856192187!$C$5:$C$65)</f>
        <v>372</v>
      </c>
      <c r="AP10">
        <f>SUMIF([16]participants_81035685740!$A$5:$A$69,"*"&amp;A10&amp;"*",[16]participants_81035685740!$C$5:$C$69)</f>
        <v>402</v>
      </c>
      <c r="AQ10">
        <f>SUMIF([17]participants_81079410309!$A$5:$A$68,"*"&amp;A10&amp;"*",[17]participants_81079410309!$C$5:$C$68)</f>
        <v>349</v>
      </c>
      <c r="AR10">
        <f>SUMIF([18]participants_87905655085!$A$5:$A$66,"*"&amp;A10&amp;"*",[18]participants_87905655085!$C$5:$C$66)</f>
        <v>363</v>
      </c>
      <c r="AS10">
        <f>SUMIF([19]participants_84517634457!$A$5:$A$64,"*"&amp;A10&amp;"*",[19]participants_84517634457!$C$5:$C$64)</f>
        <v>381</v>
      </c>
      <c r="AT10">
        <f>SUMIF([20]participants_88217539374!$A$5:$A$62,"*"&amp;A10&amp;"*",[20]participants_88217539374!$C$5:$C$62)</f>
        <v>358</v>
      </c>
      <c r="AU10">
        <f>SUMIF([21]participants_85615359244!$A$5:$A$68,"*"&amp;A10&amp;"*",[21]participants_85615359244!$C$5:$C$68)</f>
        <v>356</v>
      </c>
      <c r="AV10">
        <f>SUMIF([22]participants_83083319282!$A$5:$A$43,"*"&amp;A10&amp;"*",[22]participants_83083319282!$C$5:$C$43)</f>
        <v>14</v>
      </c>
      <c r="AW10">
        <f>SUMIF([23]participants_84962019080!$A$5:$A$63,"*"&amp;A10&amp;"*",[23]participants_84962019080!$C$5:$C$63)</f>
        <v>345</v>
      </c>
      <c r="AX10">
        <f>SUMIF([24]participants_83535609868!$A$5:$A$57,"*"&amp;A10&amp;"*",[24]participants_83535609868!$C$5:$C$57)</f>
        <v>126</v>
      </c>
      <c r="AZ10" s="4" t="s">
        <v>74</v>
      </c>
      <c r="BA10">
        <f>SUM(AA10:AX10)/COUNTIF(B10:Y10, "&gt;=0")</f>
        <v>350.29166666666669</v>
      </c>
    </row>
    <row r="11" spans="1:53" x14ac:dyDescent="0.3">
      <c r="A11" s="1" t="s">
        <v>2</v>
      </c>
      <c r="B11">
        <f>COUNTIF('[1]participants_86284759618 (1)'!$A$5:$A$81,"*"&amp;A11&amp;"*")</f>
        <v>1</v>
      </c>
      <c r="C11">
        <f>COUNTIF('[2]participants_85171663273 (1)'!$A$5:$A$76,"*"&amp;A11&amp;"*")</f>
        <v>2</v>
      </c>
      <c r="D11">
        <f>COUNTIF([3]participants_85797061451!$A$5:$A$72,"*"&amp;A11&amp;"*")</f>
        <v>1</v>
      </c>
      <c r="E11">
        <f>COUNTIF([4]participants_82920852961!$A$5:$A$69,"*"&amp;A11&amp;"*")</f>
        <v>2</v>
      </c>
      <c r="F11">
        <f>COUNTIF([5]participants_89921352025!$A$5:$A$67,"*"&amp;A11&amp;"*")</f>
        <v>1</v>
      </c>
      <c r="G11">
        <f>COUNTIF([6]participants_83765736737!$A$5:$A$62,"*"&amp;A11&amp;"*")</f>
        <v>1</v>
      </c>
      <c r="H11">
        <f>COUNTIF([7]participants_85457643062!$A$5:$A$64,"*"&amp;A11&amp;"*")</f>
        <v>1</v>
      </c>
      <c r="I11">
        <f>COUNTIF([8]participants_83356856584!$A$5:$A$72,"*"&amp;A11&amp;"*")</f>
        <v>1</v>
      </c>
      <c r="J11">
        <f>COUNTIF([9]participants_81569362878!$A$5:$A$69,"*"&amp;A11&amp;"*")</f>
        <v>1</v>
      </c>
      <c r="K11">
        <f>COUNTIF([10]participants_87395326372!$A$5:$A$73,"*"&amp;A11&amp;"*")</f>
        <v>1</v>
      </c>
      <c r="L11">
        <f>COUNTIF([11]participants_85942322182!$A$5:$A$70,"*"&amp;A11&amp;"*")</f>
        <v>1</v>
      </c>
      <c r="M11">
        <f>COUNTIF([12]participants_86087314336!$A$5:$A$63,"*"&amp;A11&amp;"*")</f>
        <v>1</v>
      </c>
      <c r="N11">
        <f>COUNTIF([13]participants_89173533600!$A$5:$A$65,"*"&amp;A11&amp;"*")</f>
        <v>1</v>
      </c>
      <c r="O11">
        <f>COUNTIF([14]participants_87394742230!$A$5:$A$67,"*"&amp;A11&amp;"*")</f>
        <v>1</v>
      </c>
      <c r="P11">
        <f>COUNTIF([15]participants_87856192187!$A$5:$A$65,"*"&amp;A11&amp;"*")</f>
        <v>1</v>
      </c>
      <c r="Q11">
        <f>COUNTIF([16]participants_81035685740!$A$5:$A$69,"*"&amp;A11&amp;"*")</f>
        <v>1</v>
      </c>
      <c r="R11">
        <f>COUNTIF([17]participants_81079410309!$A$5:$A$68,"*"&amp;A11&amp;"*")</f>
        <v>1</v>
      </c>
      <c r="S11">
        <f>COUNTIF([18]participants_87905655085!$A$5:$A$66,"*"&amp;A11&amp;"*")</f>
        <v>1</v>
      </c>
      <c r="T11">
        <f>COUNTIF([19]participants_84517634457!$A$5:$A$64,"*"&amp;A11&amp;"*")</f>
        <v>1</v>
      </c>
      <c r="U11">
        <f>COUNTIF([20]participants_88217539374!$A$5:$A$62,"*"&amp;A11&amp;"*")</f>
        <v>2</v>
      </c>
      <c r="V11">
        <f>COUNTIF([21]participants_85615359244!$A$5:$A$68,"*"&amp;A11&amp;"*")</f>
        <v>2</v>
      </c>
      <c r="W11">
        <f>COUNTIF([22]participants_83083319282!$A$5:$A$43,"*"&amp;A11&amp;"*")</f>
        <v>1</v>
      </c>
      <c r="X11">
        <f>COUNTIF([23]participants_84962019080!$A$5:$A$63,"*"&amp;A11&amp;"*")</f>
        <v>2</v>
      </c>
      <c r="Y11">
        <f>COUNTIF([24]participants_83535609868!$A$5:$A$57,"*"&amp;A11&amp;"*")</f>
        <v>1</v>
      </c>
      <c r="AA11">
        <f>SUMIF('[1]participants_86284759618 (1)'!$A$5:$A$81,"*"&amp;A11&amp;"*",'[1]participants_86284759618 (1)'!$C$5:$C$81)</f>
        <v>158</v>
      </c>
      <c r="AB11">
        <f>SUMIF('[2]participants_85171663273 (1)'!$A$5:$A$76,"*"&amp;A11&amp;"*",'[2]participants_85171663273 (1)'!$C$5:$C$76)</f>
        <v>219</v>
      </c>
      <c r="AC11">
        <f>SUMIF([3]participants_85797061451!$A$5:$A$72,"*"&amp;A11&amp;"*",[3]participants_85797061451!$C$5:$C$72)</f>
        <v>397</v>
      </c>
      <c r="AD11">
        <f>SUMIF([4]participants_82920852961!$A$5:$A$69,"*"&amp;A11&amp;"*",[4]participants_82920852961!$C$5:$C$69)</f>
        <v>358</v>
      </c>
      <c r="AE11">
        <f>SUMIF([5]participants_89921352025!$A$5:$A$67,"*"&amp;A11&amp;"*",[5]participants_89921352025!$C$5:$C$67)</f>
        <v>295</v>
      </c>
      <c r="AF11">
        <f>SUMIF([6]participants_83765736737!$A$5:$A$62,"*"&amp;A11&amp;"*",[6]participants_83765736737!$C$5:$C$62)</f>
        <v>366</v>
      </c>
      <c r="AG11">
        <f>SUMIF([7]participants_85457643062!$A$5:$A$64,"*"&amp;A11&amp;"*",[7]participants_85457643062!$C$5:$C$64)</f>
        <v>362</v>
      </c>
      <c r="AH11">
        <f>SUMIF([8]participants_83356856584!$A$5:$A$72,"*"&amp;A11&amp;"*",[8]participants_83356856584!$C$5:$C$72)</f>
        <v>346</v>
      </c>
      <c r="AI11">
        <f>SUMIF([9]participants_81569362878!$A$5:$A$69,"*"&amp;A11&amp;"*",[9]participants_81569362878!$C$5:$C$69)</f>
        <v>290</v>
      </c>
      <c r="AJ11">
        <f>SUMIF([10]participants_87395326372!$A$5:$A$73,"*"&amp;A11&amp;"*",[10]participants_87395326372!$C$5:$C$73)</f>
        <v>349</v>
      </c>
      <c r="AK11">
        <f>SUMIF([11]participants_85942322182!$A$5:$A$70,"*"&amp;A11&amp;"*",[11]participants_85942322182!$C$5:$C$70)</f>
        <v>101</v>
      </c>
      <c r="AL11">
        <f>SUMIF([12]participants_86087314336!$A$5:$A$63,"*"&amp;A11&amp;"*",[12]participants_86087314336!$C$5:$C$63)</f>
        <v>374</v>
      </c>
      <c r="AM11">
        <f>SUMIF([13]participants_89173533600!$A$5:$A$65,"*"&amp;A11&amp;"*",[13]participants_89173533600!$C$5:$C$65)</f>
        <v>352</v>
      </c>
      <c r="AN11">
        <f>SUMIF([14]participants_87394742230!$A$5:$A$67,"*"&amp;A11&amp;"*",[14]participants_87394742230!$C$5:$C$67)</f>
        <v>370</v>
      </c>
      <c r="AO11">
        <f>SUMIF([15]participants_87856192187!$A$5:$A$65,"*"&amp;A11&amp;"*",[15]participants_87856192187!$C$5:$C$65)</f>
        <v>357</v>
      </c>
      <c r="AP11">
        <f>SUMIF([16]participants_81035685740!$A$5:$A$69,"*"&amp;A11&amp;"*",[16]participants_81035685740!$C$5:$C$69)</f>
        <v>372</v>
      </c>
      <c r="AQ11">
        <f>SUMIF([17]participants_81079410309!$A$5:$A$68,"*"&amp;A11&amp;"*",[17]participants_81079410309!$C$5:$C$68)</f>
        <v>187</v>
      </c>
      <c r="AR11">
        <f>SUMIF([18]participants_87905655085!$A$5:$A$66,"*"&amp;A11&amp;"*",[18]participants_87905655085!$C$5:$C$66)</f>
        <v>338</v>
      </c>
      <c r="AS11">
        <f>SUMIF([19]participants_84517634457!$A$5:$A$64,"*"&amp;A11&amp;"*",[19]participants_84517634457!$C$5:$C$64)</f>
        <v>350</v>
      </c>
      <c r="AT11">
        <f>SUMIF([20]participants_88217539374!$A$5:$A$62,"*"&amp;A11&amp;"*",[20]participants_88217539374!$C$5:$C$62)</f>
        <v>350</v>
      </c>
      <c r="AU11">
        <f>SUMIF([21]participants_85615359244!$A$5:$A$68,"*"&amp;A11&amp;"*",[21]participants_85615359244!$C$5:$C$68)</f>
        <v>291</v>
      </c>
      <c r="AV11">
        <f>SUMIF([22]participants_83083319282!$A$5:$A$43,"*"&amp;A11&amp;"*",[22]participants_83083319282!$C$5:$C$43)</f>
        <v>7</v>
      </c>
      <c r="AW11">
        <f>SUMIF([23]participants_84962019080!$A$5:$A$63,"*"&amp;A11&amp;"*",[23]participants_84962019080!$C$5:$C$63)</f>
        <v>320</v>
      </c>
      <c r="AX11">
        <f>SUMIF([24]participants_83535609868!$A$5:$A$57,"*"&amp;A11&amp;"*",[24]participants_83535609868!$C$5:$C$57)</f>
        <v>70</v>
      </c>
      <c r="AZ11" s="1" t="s">
        <v>2</v>
      </c>
      <c r="BA11">
        <f>SUM(AA11:AX11)/COUNTIF(B11:Y11, "&gt;=0")</f>
        <v>290.79166666666669</v>
      </c>
    </row>
    <row r="12" spans="1:53" x14ac:dyDescent="0.3">
      <c r="A12" s="1" t="s">
        <v>6</v>
      </c>
      <c r="B12">
        <f>COUNTIF('[1]participants_86284759618 (1)'!$A$5:$A$81,"*"&amp;A12&amp;"*")</f>
        <v>1</v>
      </c>
      <c r="C12">
        <f>COUNTIF('[2]participants_85171663273 (1)'!$A$5:$A$76,"*"&amp;A12&amp;"*")</f>
        <v>1</v>
      </c>
      <c r="D12">
        <f>COUNTIF([3]participants_85797061451!$A$5:$A$72,"*"&amp;A12&amp;"*")</f>
        <v>1</v>
      </c>
      <c r="E12">
        <f>COUNTIF([4]participants_82920852961!$A$5:$A$69,"*"&amp;A12&amp;"*")</f>
        <v>1</v>
      </c>
      <c r="F12">
        <f>COUNTIF([5]participants_89921352025!$A$5:$A$67,"*"&amp;A12&amp;"*")</f>
        <v>2</v>
      </c>
      <c r="G12">
        <f>COUNTIF([6]participants_83765736737!$A$5:$A$62,"*"&amp;A12&amp;"*")</f>
        <v>1</v>
      </c>
      <c r="H12">
        <f>COUNTIF([7]participants_85457643062!$A$5:$A$64,"*"&amp;A12&amp;"*")</f>
        <v>2</v>
      </c>
      <c r="I12">
        <f>COUNTIF([8]participants_83356856584!$A$5:$A$72,"*"&amp;A12&amp;"*")</f>
        <v>2</v>
      </c>
      <c r="J12">
        <f>COUNTIF([9]participants_81569362878!$A$5:$A$69,"*"&amp;A12&amp;"*")</f>
        <v>1</v>
      </c>
      <c r="K12">
        <f>COUNTIF([10]participants_87395326372!$A$5:$A$73,"*"&amp;A12&amp;"*")</f>
        <v>1</v>
      </c>
      <c r="L12">
        <f>COUNTIF([11]participants_85942322182!$A$5:$A$70,"*"&amp;A12&amp;"*")</f>
        <v>1</v>
      </c>
      <c r="M12">
        <f>COUNTIF([12]participants_86087314336!$A$5:$A$63,"*"&amp;A12&amp;"*")</f>
        <v>1</v>
      </c>
      <c r="N12">
        <f>COUNTIF([13]participants_89173533600!$A$5:$A$65,"*"&amp;A12&amp;"*")</f>
        <v>1</v>
      </c>
      <c r="O12">
        <f>COUNTIF([14]participants_87394742230!$A$5:$A$67,"*"&amp;A12&amp;"*")</f>
        <v>1</v>
      </c>
      <c r="P12">
        <f>COUNTIF([15]participants_87856192187!$A$5:$A$65,"*"&amp;A12&amp;"*")</f>
        <v>2</v>
      </c>
      <c r="Q12">
        <f>COUNTIF([16]participants_81035685740!$A$5:$A$69,"*"&amp;A12&amp;"*")</f>
        <v>1</v>
      </c>
      <c r="R12">
        <f>COUNTIF([17]participants_81079410309!$A$5:$A$68,"*"&amp;A12&amp;"*")</f>
        <v>2</v>
      </c>
      <c r="S12">
        <f>COUNTIF([18]participants_87905655085!$A$5:$A$66,"*"&amp;A12&amp;"*")</f>
        <v>1</v>
      </c>
      <c r="T12">
        <f>COUNTIF([19]participants_84517634457!$A$5:$A$64,"*"&amp;A12&amp;"*")</f>
        <v>2</v>
      </c>
      <c r="U12">
        <f>COUNTIF([20]participants_88217539374!$A$5:$A$62,"*"&amp;A12&amp;"*")</f>
        <v>2</v>
      </c>
      <c r="V12">
        <f>COUNTIF([21]participants_85615359244!$A$5:$A$68,"*"&amp;A12&amp;"*")</f>
        <v>2</v>
      </c>
      <c r="W12">
        <f>COUNTIF([22]participants_83083319282!$A$5:$A$43,"*"&amp;A12&amp;"*")</f>
        <v>1</v>
      </c>
      <c r="X12">
        <f>COUNTIF([23]participants_84962019080!$A$5:$A$63,"*"&amp;A12&amp;"*")</f>
        <v>1</v>
      </c>
      <c r="Y12">
        <f>COUNTIF([24]participants_83535609868!$A$5:$A$57,"*"&amp;A12&amp;"*")</f>
        <v>2</v>
      </c>
      <c r="AA12">
        <f>SUMIF('[1]participants_86284759618 (1)'!$A$5:$A$81,"*"&amp;A12&amp;"*",'[1]participants_86284759618 (1)'!$C$5:$C$81)</f>
        <v>323</v>
      </c>
      <c r="AB12">
        <f>SUMIF('[2]participants_85171663273 (1)'!$A$5:$A$76,"*"&amp;A12&amp;"*",'[2]participants_85171663273 (1)'!$C$5:$C$76)</f>
        <v>327</v>
      </c>
      <c r="AC12">
        <f>SUMIF([3]participants_85797061451!$A$5:$A$72,"*"&amp;A12&amp;"*",[3]participants_85797061451!$C$5:$C$72)</f>
        <v>216</v>
      </c>
      <c r="AD12">
        <f>SUMIF([4]participants_82920852961!$A$5:$A$69,"*"&amp;A12&amp;"*",[4]participants_82920852961!$C$5:$C$69)</f>
        <v>151</v>
      </c>
      <c r="AE12">
        <f>SUMIF([5]participants_89921352025!$A$5:$A$67,"*"&amp;A12&amp;"*",[5]participants_89921352025!$C$5:$C$67)</f>
        <v>279</v>
      </c>
      <c r="AF12">
        <f>SUMIF([6]participants_83765736737!$A$5:$A$62,"*"&amp;A12&amp;"*",[6]participants_83765736737!$C$5:$C$62)</f>
        <v>371</v>
      </c>
      <c r="AG12">
        <f>SUMIF([7]participants_85457643062!$A$5:$A$64,"*"&amp;A12&amp;"*",[7]participants_85457643062!$C$5:$C$64)</f>
        <v>385</v>
      </c>
      <c r="AH12">
        <f>SUMIF([8]participants_83356856584!$A$5:$A$72,"*"&amp;A12&amp;"*",[8]participants_83356856584!$C$5:$C$72)</f>
        <v>346</v>
      </c>
      <c r="AI12">
        <f>SUMIF([9]participants_81569362878!$A$5:$A$69,"*"&amp;A12&amp;"*",[9]participants_81569362878!$C$5:$C$69)</f>
        <v>292</v>
      </c>
      <c r="AJ12">
        <f>SUMIF([10]participants_87395326372!$A$5:$A$73,"*"&amp;A12&amp;"*",[10]participants_87395326372!$C$5:$C$73)</f>
        <v>416</v>
      </c>
      <c r="AK12">
        <f>SUMIF([11]participants_85942322182!$A$5:$A$70,"*"&amp;A12&amp;"*",[11]participants_85942322182!$C$5:$C$70)</f>
        <v>443</v>
      </c>
      <c r="AL12">
        <f>SUMIF([12]participants_86087314336!$A$5:$A$63,"*"&amp;A12&amp;"*",[12]participants_86087314336!$C$5:$C$63)</f>
        <v>313</v>
      </c>
      <c r="AM12">
        <f>SUMIF([13]participants_89173533600!$A$5:$A$65,"*"&amp;A12&amp;"*",[13]participants_89173533600!$C$5:$C$65)</f>
        <v>428</v>
      </c>
      <c r="AN12">
        <f>SUMIF([14]participants_87394742230!$A$5:$A$67,"*"&amp;A12&amp;"*",[14]participants_87394742230!$C$5:$C$67)</f>
        <v>409</v>
      </c>
      <c r="AO12">
        <f>SUMIF([15]participants_87856192187!$A$5:$A$65,"*"&amp;A12&amp;"*",[15]participants_87856192187!$C$5:$C$65)</f>
        <v>375</v>
      </c>
      <c r="AP12">
        <f>SUMIF([16]participants_81035685740!$A$5:$A$69,"*"&amp;A12&amp;"*",[16]participants_81035685740!$C$5:$C$69)</f>
        <v>428</v>
      </c>
      <c r="AQ12">
        <f>SUMIF([17]participants_81079410309!$A$5:$A$68,"*"&amp;A12&amp;"*",[17]participants_81079410309!$C$5:$C$68)</f>
        <v>240</v>
      </c>
      <c r="AR12">
        <f>SUMIF([18]participants_87905655085!$A$5:$A$66,"*"&amp;A12&amp;"*",[18]participants_87905655085!$C$5:$C$66)</f>
        <v>405</v>
      </c>
      <c r="AS12">
        <f>SUMIF([19]participants_84517634457!$A$5:$A$64,"*"&amp;A12&amp;"*",[19]participants_84517634457!$C$5:$C$64)</f>
        <v>285</v>
      </c>
      <c r="AT12">
        <f>SUMIF([20]participants_88217539374!$A$5:$A$62,"*"&amp;A12&amp;"*",[20]participants_88217539374!$C$5:$C$62)</f>
        <v>325</v>
      </c>
      <c r="AU12">
        <f>SUMIF([21]participants_85615359244!$A$5:$A$68,"*"&amp;A12&amp;"*",[21]participants_85615359244!$C$5:$C$68)</f>
        <v>307</v>
      </c>
      <c r="AV12">
        <f>SUMIF([22]participants_83083319282!$A$5:$A$43,"*"&amp;A12&amp;"*",[22]participants_83083319282!$C$5:$C$43)</f>
        <v>8</v>
      </c>
      <c r="AW12">
        <f>SUMIF([23]participants_84962019080!$A$5:$A$63,"*"&amp;A12&amp;"*",[23]participants_84962019080!$C$5:$C$63)</f>
        <v>201</v>
      </c>
      <c r="AX12">
        <f>SUMIF([24]participants_83535609868!$A$5:$A$57,"*"&amp;A12&amp;"*",[24]participants_83535609868!$C$5:$C$57)</f>
        <v>70</v>
      </c>
      <c r="AZ12" s="1" t="s">
        <v>6</v>
      </c>
      <c r="BA12">
        <f>SUM(AA12:AX12)/COUNTIF(B12:Y12, "&gt;=0")</f>
        <v>305.95833333333331</v>
      </c>
    </row>
    <row r="13" spans="1:53" x14ac:dyDescent="0.3">
      <c r="A13" s="1" t="s">
        <v>10</v>
      </c>
      <c r="B13">
        <f>COUNTIF('[1]participants_86284759618 (1)'!$A$5:$A$81,"*"&amp;A13&amp;"*")</f>
        <v>1</v>
      </c>
      <c r="C13">
        <f>COUNTIF('[2]participants_85171663273 (1)'!$A$5:$A$76,"*"&amp;A13&amp;"*")</f>
        <v>2</v>
      </c>
      <c r="D13">
        <f>COUNTIF([3]participants_85797061451!$A$5:$A$72,"*"&amp;A13&amp;"*")</f>
        <v>1</v>
      </c>
      <c r="E13">
        <f>COUNTIF([4]participants_82920852961!$A$5:$A$69,"*"&amp;A13&amp;"*")</f>
        <v>1</v>
      </c>
      <c r="F13">
        <f>COUNTIF([5]participants_89921352025!$A$5:$A$67,"*"&amp;A13&amp;"*")</f>
        <v>1</v>
      </c>
      <c r="G13">
        <f>COUNTIF([6]participants_83765736737!$A$5:$A$62,"*"&amp;A13&amp;"*")</f>
        <v>1</v>
      </c>
      <c r="H13">
        <f>COUNTIF([7]participants_85457643062!$A$5:$A$64,"*"&amp;A13&amp;"*")</f>
        <v>1</v>
      </c>
      <c r="I13">
        <f>COUNTIF([8]participants_83356856584!$A$5:$A$72,"*"&amp;A13&amp;"*")</f>
        <v>1</v>
      </c>
      <c r="J13">
        <f>COUNTIF([9]participants_81569362878!$A$5:$A$69,"*"&amp;A13&amp;"*")</f>
        <v>1</v>
      </c>
      <c r="K13">
        <f>COUNTIF([10]participants_87395326372!$A$5:$A$73,"*"&amp;A13&amp;"*")</f>
        <v>2</v>
      </c>
      <c r="L13">
        <f>COUNTIF([11]participants_85942322182!$A$5:$A$70,"*"&amp;A13&amp;"*")</f>
        <v>2</v>
      </c>
      <c r="M13">
        <f>COUNTIF([12]participants_86087314336!$A$5:$A$63,"*"&amp;A13&amp;"*")</f>
        <v>1</v>
      </c>
      <c r="N13">
        <f>COUNTIF([13]participants_89173533600!$A$5:$A$65,"*"&amp;A13&amp;"*")</f>
        <v>1</v>
      </c>
      <c r="O13">
        <f>COUNTIF([14]participants_87394742230!$A$5:$A$67,"*"&amp;A13&amp;"*")</f>
        <v>1</v>
      </c>
      <c r="P13">
        <f>COUNTIF([15]participants_87856192187!$A$5:$A$65,"*"&amp;A13&amp;"*")</f>
        <v>1</v>
      </c>
      <c r="Q13">
        <f>COUNTIF([16]participants_81035685740!$A$5:$A$69,"*"&amp;A13&amp;"*")</f>
        <v>1</v>
      </c>
      <c r="R13">
        <f>COUNTIF([17]participants_81079410309!$A$5:$A$68,"*"&amp;A13&amp;"*")</f>
        <v>1</v>
      </c>
      <c r="S13">
        <f>COUNTIF([18]participants_87905655085!$A$5:$A$66,"*"&amp;A13&amp;"*")</f>
        <v>1</v>
      </c>
      <c r="T13">
        <f>COUNTIF([19]participants_84517634457!$A$5:$A$64,"*"&amp;A13&amp;"*")</f>
        <v>1</v>
      </c>
      <c r="U13">
        <f>COUNTIF([20]participants_88217539374!$A$5:$A$62,"*"&amp;A13&amp;"*")</f>
        <v>1</v>
      </c>
      <c r="V13">
        <f>COUNTIF([21]participants_85615359244!$A$5:$A$68,"*"&amp;A13&amp;"*")</f>
        <v>1</v>
      </c>
      <c r="W13">
        <f>COUNTIF([22]participants_83083319282!$A$5:$A$43,"*"&amp;A13&amp;"*")</f>
        <v>1</v>
      </c>
      <c r="X13">
        <f>COUNTIF([23]participants_84962019080!$A$5:$A$63,"*"&amp;A13&amp;"*")</f>
        <v>1</v>
      </c>
      <c r="Y13">
        <f>COUNTIF([24]participants_83535609868!$A$5:$A$57,"*"&amp;A13&amp;"*")</f>
        <v>1</v>
      </c>
      <c r="AA13">
        <f>SUMIF('[1]participants_86284759618 (1)'!$A$5:$A$81,"*"&amp;A13&amp;"*",'[1]participants_86284759618 (1)'!$C$5:$C$81)</f>
        <v>370</v>
      </c>
      <c r="AB13">
        <f>SUMIF('[2]participants_85171663273 (1)'!$A$5:$A$76,"*"&amp;A13&amp;"*",'[2]participants_85171663273 (1)'!$C$5:$C$76)</f>
        <v>410</v>
      </c>
      <c r="AC13">
        <f>SUMIF([3]participants_85797061451!$A$5:$A$72,"*"&amp;A13&amp;"*",[3]participants_85797061451!$C$5:$C$72)</f>
        <v>420</v>
      </c>
      <c r="AD13">
        <f>SUMIF([4]participants_82920852961!$A$5:$A$69,"*"&amp;A13&amp;"*",[4]participants_82920852961!$C$5:$C$69)</f>
        <v>383</v>
      </c>
      <c r="AE13">
        <f>SUMIF([5]participants_89921352025!$A$5:$A$67,"*"&amp;A13&amp;"*",[5]participants_89921352025!$C$5:$C$67)</f>
        <v>303</v>
      </c>
      <c r="AF13">
        <f>SUMIF([6]participants_83765736737!$A$5:$A$62,"*"&amp;A13&amp;"*",[6]participants_83765736737!$C$5:$C$62)</f>
        <v>382</v>
      </c>
      <c r="AG13">
        <f>SUMIF([7]participants_85457643062!$A$5:$A$64,"*"&amp;A13&amp;"*",[7]participants_85457643062!$C$5:$C$64)</f>
        <v>357</v>
      </c>
      <c r="AH13">
        <f>SUMIF([8]participants_83356856584!$A$5:$A$72,"*"&amp;A13&amp;"*",[8]participants_83356856584!$C$5:$C$72)</f>
        <v>350</v>
      </c>
      <c r="AI13">
        <f>SUMIF([9]participants_81569362878!$A$5:$A$69,"*"&amp;A13&amp;"*",[9]participants_81569362878!$C$5:$C$69)</f>
        <v>328</v>
      </c>
      <c r="AJ13">
        <f>SUMIF([10]participants_87395326372!$A$5:$A$73,"*"&amp;A13&amp;"*",[10]participants_87395326372!$C$5:$C$73)</f>
        <v>377</v>
      </c>
      <c r="AK13">
        <f>SUMIF([11]participants_85942322182!$A$5:$A$70,"*"&amp;A13&amp;"*",[11]participants_85942322182!$C$5:$C$70)</f>
        <v>387</v>
      </c>
      <c r="AL13">
        <f>SUMIF([12]participants_86087314336!$A$5:$A$63,"*"&amp;A13&amp;"*",[12]participants_86087314336!$C$5:$C$63)</f>
        <v>370</v>
      </c>
      <c r="AM13">
        <f>SUMIF([13]participants_89173533600!$A$5:$A$65,"*"&amp;A13&amp;"*",[13]participants_89173533600!$C$5:$C$65)</f>
        <v>352</v>
      </c>
      <c r="AN13">
        <f>SUMIF([14]participants_87394742230!$A$5:$A$67,"*"&amp;A13&amp;"*",[14]participants_87394742230!$C$5:$C$67)</f>
        <v>391</v>
      </c>
      <c r="AO13">
        <f>SUMIF([15]participants_87856192187!$A$5:$A$65,"*"&amp;A13&amp;"*",[15]participants_87856192187!$C$5:$C$65)</f>
        <v>382</v>
      </c>
      <c r="AP13">
        <f>SUMIF([16]participants_81035685740!$A$5:$A$69,"*"&amp;A13&amp;"*",[16]participants_81035685740!$C$5:$C$69)</f>
        <v>392</v>
      </c>
      <c r="AQ13">
        <f>SUMIF([17]participants_81079410309!$A$5:$A$68,"*"&amp;A13&amp;"*",[17]participants_81079410309!$C$5:$C$68)</f>
        <v>360</v>
      </c>
      <c r="AR13">
        <f>SUMIF([18]participants_87905655085!$A$5:$A$66,"*"&amp;A13&amp;"*",[18]participants_87905655085!$C$5:$C$66)</f>
        <v>360</v>
      </c>
      <c r="AS13">
        <f>SUMIF([19]participants_84517634457!$A$5:$A$64,"*"&amp;A13&amp;"*",[19]participants_84517634457!$C$5:$C$64)</f>
        <v>349</v>
      </c>
      <c r="AT13">
        <f>SUMIF([20]participants_88217539374!$A$5:$A$62,"*"&amp;A13&amp;"*",[20]participants_88217539374!$C$5:$C$62)</f>
        <v>323</v>
      </c>
      <c r="AU13">
        <f>SUMIF([21]participants_85615359244!$A$5:$A$68,"*"&amp;A13&amp;"*",[21]participants_85615359244!$C$5:$C$68)</f>
        <v>338</v>
      </c>
      <c r="AV13">
        <f>SUMIF([22]participants_83083319282!$A$5:$A$43,"*"&amp;A13&amp;"*",[22]participants_83083319282!$C$5:$C$43)</f>
        <v>18</v>
      </c>
      <c r="AW13">
        <f>SUMIF([23]participants_84962019080!$A$5:$A$63,"*"&amp;A13&amp;"*",[23]participants_84962019080!$C$5:$C$63)</f>
        <v>342</v>
      </c>
      <c r="AX13">
        <f>SUMIF([24]participants_83535609868!$A$5:$A$57,"*"&amp;A13&amp;"*",[24]participants_83535609868!$C$5:$C$57)</f>
        <v>131</v>
      </c>
      <c r="AZ13" s="1" t="s">
        <v>10</v>
      </c>
      <c r="BA13">
        <f>SUM(AA13:AX13)/COUNTIF(B13:Y13, "&gt;=0")</f>
        <v>340.625</v>
      </c>
    </row>
    <row r="14" spans="1:53" x14ac:dyDescent="0.3">
      <c r="A14" s="4" t="s">
        <v>73</v>
      </c>
      <c r="B14">
        <f>COUNTIF([25]Sheet1!$A$5:$A$81,"*"&amp;A14&amp;"*")</f>
        <v>1</v>
      </c>
      <c r="C14">
        <f>COUNTIF('[2]participants_85171663273 (1)'!$A$5:$A$76,"*"&amp;A14&amp;"*")</f>
        <v>2</v>
      </c>
      <c r="D14">
        <f>COUNTIF([3]participants_85797061451!$A$5:$A$72,"*"&amp;A14&amp;"*")</f>
        <v>2</v>
      </c>
      <c r="E14">
        <f>COUNTIF([4]participants_82920852961!$A$5:$A$69,"*"&amp;A14&amp;"*")</f>
        <v>2</v>
      </c>
      <c r="F14">
        <f>COUNTIF([5]participants_89921352025!$A$5:$A$67,"*"&amp;A14&amp;"*")</f>
        <v>2</v>
      </c>
      <c r="G14">
        <f>COUNTIF([6]participants_83765736737!$A$5:$A$62,"*"&amp;A14&amp;"*")</f>
        <v>1</v>
      </c>
      <c r="H14">
        <f>COUNTIF([7]participants_85457643062!$A$5:$A$64,"*"&amp;A14&amp;"*")</f>
        <v>1</v>
      </c>
      <c r="I14">
        <f>COUNTIF([8]participants_83356856584!$A$5:$A$72,"*"&amp;A14&amp;"*")</f>
        <v>1</v>
      </c>
      <c r="J14">
        <f>COUNTIF([9]participants_81569362878!$A$5:$A$69,"*"&amp;A14&amp;"*")</f>
        <v>2</v>
      </c>
      <c r="K14">
        <f>COUNTIF([10]participants_87395326372!$A$5:$A$73,"*"&amp;A14&amp;"*")</f>
        <v>2</v>
      </c>
      <c r="L14">
        <f>COUNTIF([11]participants_85942322182!$A$5:$A$70,"*"&amp;A14&amp;"*")</f>
        <v>2</v>
      </c>
      <c r="M14">
        <f>COUNTIF([12]participants_86087314336!$A$5:$A$63,"*"&amp;A14&amp;"*")</f>
        <v>2</v>
      </c>
      <c r="N14">
        <f>COUNTIF([13]participants_89173533600!$A$5:$A$65,"*"&amp;A14&amp;"*")</f>
        <v>2</v>
      </c>
      <c r="O14">
        <f>COUNTIF([14]participants_87394742230!$A$5:$A$67,"*"&amp;A14&amp;"*")</f>
        <v>2</v>
      </c>
      <c r="P14">
        <f>COUNTIF([15]participants_87856192187!$A$5:$A$65,"*"&amp;A14&amp;"*")</f>
        <v>1</v>
      </c>
      <c r="Q14">
        <f>COUNTIF([16]participants_81035685740!$A$5:$A$69,"*"&amp;A14&amp;"*")</f>
        <v>1</v>
      </c>
      <c r="R14">
        <f>COUNTIF([17]participants_81079410309!$A$5:$A$68,"*"&amp;A14&amp;"*")</f>
        <v>2</v>
      </c>
      <c r="S14">
        <f>COUNTIF([18]participants_87905655085!$A$5:$A$66,"*"&amp;A14&amp;"*")</f>
        <v>1</v>
      </c>
      <c r="T14">
        <f>COUNTIF([19]participants_84517634457!$A$5:$A$64,"*"&amp;A14&amp;"*")</f>
        <v>1</v>
      </c>
      <c r="U14">
        <f>COUNTIF([20]participants_88217539374!$A$5:$A$62,"*"&amp;A14&amp;"*")</f>
        <v>1</v>
      </c>
      <c r="V14">
        <f>COUNTIF([21]participants_85615359244!$A$5:$A$68,"*"&amp;A14&amp;"*")</f>
        <v>2</v>
      </c>
      <c r="W14">
        <f>COUNTIF([22]participants_83083319282!$A$5:$A$43,"*"&amp;A14&amp;"*")</f>
        <v>1</v>
      </c>
      <c r="X14">
        <f>COUNTIF([23]participants_84962019080!$A$5:$A$63,"*"&amp;A14&amp;"*")</f>
        <v>1</v>
      </c>
      <c r="Y14">
        <f>COUNTIF([24]participants_83535609868!$A$5:$A$57,"*"&amp;A14&amp;"*")</f>
        <v>1</v>
      </c>
      <c r="AA14">
        <f>SUMIF('[1]participants_86284759618 (1)'!$A$5:$A$81,"*"&amp;A14&amp;"*",'[1]participants_86284759618 (1)'!$C$5:$C$81)</f>
        <v>333</v>
      </c>
      <c r="AB14">
        <f>SUMIF('[2]participants_85171663273 (1)'!$A$5:$A$76,"*"&amp;A14&amp;"*",'[2]participants_85171663273 (1)'!$C$5:$C$76)</f>
        <v>388</v>
      </c>
      <c r="AC14">
        <f>SUMIF([3]participants_85797061451!$A$5:$A$72,"*"&amp;A14&amp;"*",[3]participants_85797061451!$C$5:$C$72)</f>
        <v>415</v>
      </c>
      <c r="AD14">
        <f>SUMIF([4]participants_82920852961!$A$5:$A$69,"*"&amp;A14&amp;"*",[4]participants_82920852961!$C$5:$C$69)</f>
        <v>387</v>
      </c>
      <c r="AE14">
        <f>SUMIF([5]participants_89921352025!$A$5:$A$67,"*"&amp;A14&amp;"*",[5]participants_89921352025!$C$5:$C$67)</f>
        <v>330</v>
      </c>
      <c r="AF14">
        <f>SUMIF([6]participants_83765736737!$A$5:$A$62,"*"&amp;A14&amp;"*",[6]participants_83765736737!$C$5:$C$62)</f>
        <v>383</v>
      </c>
      <c r="AG14">
        <f>SUMIF([7]participants_85457643062!$A$5:$A$64,"*"&amp;A14&amp;"*",[7]participants_85457643062!$C$5:$C$64)</f>
        <v>370</v>
      </c>
      <c r="AH14">
        <f>SUMIF([8]participants_83356856584!$A$5:$A$72,"*"&amp;A14&amp;"*",[8]participants_83356856584!$C$5:$C$72)</f>
        <v>346</v>
      </c>
      <c r="AI14">
        <f>SUMIF([9]participants_81569362878!$A$5:$A$69,"*"&amp;A14&amp;"*",[9]participants_81569362878!$C$5:$C$69)</f>
        <v>291</v>
      </c>
      <c r="AJ14">
        <f>SUMIF([10]participants_87395326372!$A$5:$A$73,"*"&amp;A14&amp;"*",[10]participants_87395326372!$C$5:$C$73)</f>
        <v>354</v>
      </c>
      <c r="AK14">
        <f>SUMIF([11]participants_85942322182!$A$5:$A$70,"*"&amp;A14&amp;"*",[11]participants_85942322182!$C$5:$C$70)</f>
        <v>375</v>
      </c>
      <c r="AL14">
        <f>SUMIF([12]participants_86087314336!$A$5:$A$63,"*"&amp;A14&amp;"*",[12]participants_86087314336!$C$5:$C$63)</f>
        <v>372</v>
      </c>
      <c r="AM14">
        <f>SUMIF([13]participants_89173533600!$A$5:$A$65,"*"&amp;A14&amp;"*",[13]participants_89173533600!$C$5:$C$65)</f>
        <v>364</v>
      </c>
      <c r="AN14">
        <f>SUMIF([14]participants_87394742230!$A$5:$A$67,"*"&amp;A14&amp;"*",[14]participants_87394742230!$C$5:$C$67)</f>
        <v>382</v>
      </c>
      <c r="AO14">
        <f>SUMIF([15]participants_87856192187!$A$5:$A$65,"*"&amp;A14&amp;"*",[15]participants_87856192187!$C$5:$C$65)</f>
        <v>389</v>
      </c>
      <c r="AP14">
        <f>SUMIF([16]participants_81035685740!$A$5:$A$69,"*"&amp;A14&amp;"*",[16]participants_81035685740!$C$5:$C$69)</f>
        <v>374</v>
      </c>
      <c r="AQ14">
        <f>SUMIF([17]participants_81079410309!$A$5:$A$68,"*"&amp;A14&amp;"*",[17]participants_81079410309!$C$5:$C$68)</f>
        <v>353</v>
      </c>
      <c r="AR14">
        <f>SUMIF([18]participants_87905655085!$A$5:$A$66,"*"&amp;A14&amp;"*",[18]participants_87905655085!$C$5:$C$66)</f>
        <v>340</v>
      </c>
      <c r="AS14">
        <f>SUMIF([19]participants_84517634457!$A$5:$A$64,"*"&amp;A14&amp;"*",[19]participants_84517634457!$C$5:$C$64)</f>
        <v>368</v>
      </c>
      <c r="AT14">
        <f>SUMIF([20]participants_88217539374!$A$5:$A$62,"*"&amp;A14&amp;"*",[20]participants_88217539374!$C$5:$C$62)</f>
        <v>350</v>
      </c>
      <c r="AU14">
        <f>SUMIF([21]participants_85615359244!$A$5:$A$68,"*"&amp;A14&amp;"*",[21]participants_85615359244!$C$5:$C$68)</f>
        <v>372</v>
      </c>
      <c r="AV14">
        <f>SUMIF([22]participants_83083319282!$A$5:$A$43,"*"&amp;A14&amp;"*",[22]participants_83083319282!$C$5:$C$43)</f>
        <v>7</v>
      </c>
      <c r="AW14">
        <f>SUMIF([23]participants_84962019080!$A$5:$A$63,"*"&amp;A14&amp;"*",[23]participants_84962019080!$C$5:$C$63)</f>
        <v>334</v>
      </c>
      <c r="AX14">
        <f>SUMIF([24]participants_83535609868!$A$5:$A$57,"*"&amp;A14&amp;"*",[24]participants_83535609868!$C$5:$C$57)</f>
        <v>72</v>
      </c>
      <c r="AZ14" s="4" t="s">
        <v>73</v>
      </c>
      <c r="BA14">
        <f>SUM(AA14:AX14)/COUNTIF(B14:Y14, "&gt;=0")</f>
        <v>335.375</v>
      </c>
    </row>
    <row r="15" spans="1:53" x14ac:dyDescent="0.3">
      <c r="A15" s="1" t="s">
        <v>30</v>
      </c>
      <c r="B15">
        <f>COUNTIF([25]Sheet1!$A$5:$A$81,"*"&amp;A15&amp;"*")</f>
        <v>1</v>
      </c>
      <c r="C15">
        <f>COUNTIF('[2]participants_85171663273 (1)'!$A$5:$A$76,"*"&amp;A15&amp;"*")</f>
        <v>1</v>
      </c>
      <c r="D15">
        <f>COUNTIF([3]participants_85797061451!$A$5:$A$72,"*"&amp;A15&amp;"*")</f>
        <v>0</v>
      </c>
      <c r="E15">
        <f>COUNTIF([4]participants_82920852961!$A$5:$A$69,"*"&amp;A15&amp;"*")</f>
        <v>0</v>
      </c>
      <c r="F15">
        <f>COUNTIF([5]participants_89921352025!$A$5:$A$67,"*"&amp;A15&amp;"*")</f>
        <v>0</v>
      </c>
      <c r="G15">
        <f>COUNTIF([6]participants_83765736737!$A$5:$A$62,"*"&amp;A15&amp;"*")</f>
        <v>0</v>
      </c>
      <c r="H15">
        <f>COUNTIF([7]participants_85457643062!$A$5:$A$64,"*"&amp;A15&amp;"*")</f>
        <v>0</v>
      </c>
      <c r="I15">
        <f>COUNTIF([8]participants_83356856584!$A$5:$A$72,"*"&amp;A15&amp;"*")</f>
        <v>0</v>
      </c>
      <c r="J15">
        <f>COUNTIF([9]participants_81569362878!$A$5:$A$69,"*"&amp;A15&amp;"*")</f>
        <v>0</v>
      </c>
      <c r="K15">
        <f>COUNTIF([10]participants_87395326372!$A$5:$A$73,"*"&amp;A15&amp;"*")</f>
        <v>0</v>
      </c>
      <c r="L15">
        <f>COUNTIF([11]participants_85942322182!$A$5:$A$70,"*"&amp;A15&amp;"*")</f>
        <v>0</v>
      </c>
      <c r="M15">
        <f>COUNTIF([12]participants_86087314336!$A$5:$A$63,"*"&amp;A15&amp;"*")</f>
        <v>0</v>
      </c>
      <c r="N15">
        <f>COUNTIF([13]participants_89173533600!$A$5:$A$65,"*"&amp;A15&amp;"*")</f>
        <v>0</v>
      </c>
      <c r="O15">
        <f>COUNTIF([14]participants_87394742230!$A$5:$A$67,"*"&amp;A15&amp;"*")</f>
        <v>0</v>
      </c>
      <c r="P15">
        <f>COUNTIF([15]participants_87856192187!$A$5:$A$65,"*"&amp;A15&amp;"*")</f>
        <v>0</v>
      </c>
      <c r="Q15">
        <f>COUNTIF([16]participants_81035685740!$A$5:$A$69,"*"&amp;A15&amp;"*")</f>
        <v>0</v>
      </c>
      <c r="R15">
        <f>COUNTIF([17]participants_81079410309!$A$5:$A$68,"*"&amp;A15&amp;"*")</f>
        <v>0</v>
      </c>
      <c r="S15">
        <f>COUNTIF([18]participants_87905655085!$A$5:$A$66,"*"&amp;A15&amp;"*")</f>
        <v>0</v>
      </c>
      <c r="T15">
        <f>COUNTIF([19]participants_84517634457!$A$5:$A$64,"*"&amp;A15&amp;"*")</f>
        <v>0</v>
      </c>
      <c r="U15">
        <f>COUNTIF([20]participants_88217539374!$A$5:$A$62,"*"&amp;A15&amp;"*")</f>
        <v>0</v>
      </c>
      <c r="V15">
        <f>COUNTIF([21]participants_85615359244!$A$5:$A$68,"*"&amp;A15&amp;"*")</f>
        <v>0</v>
      </c>
      <c r="W15">
        <f>COUNTIF([22]participants_83083319282!$A$5:$A$43,"*"&amp;A15&amp;"*")</f>
        <v>0</v>
      </c>
      <c r="X15">
        <f>COUNTIF([23]participants_84962019080!$A$5:$A$63,"*"&amp;A15&amp;"*")</f>
        <v>0</v>
      </c>
      <c r="Y15">
        <f>COUNTIF([24]participants_83535609868!$A$5:$A$57,"*"&amp;A15&amp;"*")</f>
        <v>0</v>
      </c>
      <c r="AA15">
        <f>SUMIF('[1]participants_86284759618 (1)'!$A$5:$A$81,"*"&amp;A15&amp;"*",'[1]participants_86284759618 (1)'!$C$5:$C$81)</f>
        <v>292</v>
      </c>
      <c r="AB15">
        <f>SUMIF('[2]participants_85171663273 (1)'!$A$5:$A$76,"*"&amp;A15&amp;"*",'[2]participants_85171663273 (1)'!$C$5:$C$76)</f>
        <v>390</v>
      </c>
      <c r="AC15">
        <f>SUMIF([3]participants_85797061451!$A$5:$A$72,"*"&amp;A15&amp;"*",[3]participants_85797061451!$C$5:$C$72)</f>
        <v>0</v>
      </c>
      <c r="AD15">
        <f>SUMIF([4]participants_82920852961!$A$5:$A$69,"*"&amp;A15&amp;"*",[4]participants_82920852961!$C$5:$C$69)</f>
        <v>0</v>
      </c>
      <c r="AE15">
        <f>SUMIF([5]participants_89921352025!$A$5:$A$67,"*"&amp;A15&amp;"*",[5]participants_89921352025!$C$5:$C$67)</f>
        <v>0</v>
      </c>
      <c r="AF15">
        <f>SUMIF([6]participants_83765736737!$A$5:$A$62,"*"&amp;A15&amp;"*",[6]participants_83765736737!$C$5:$C$62)</f>
        <v>0</v>
      </c>
      <c r="AG15">
        <f>SUMIF([7]participants_85457643062!$A$5:$A$64,"*"&amp;A15&amp;"*",[7]participants_85457643062!$C$5:$C$64)</f>
        <v>0</v>
      </c>
      <c r="AH15">
        <f>SUMIF([8]participants_83356856584!$A$5:$A$72,"*"&amp;A15&amp;"*",[8]participants_83356856584!$C$5:$C$72)</f>
        <v>0</v>
      </c>
      <c r="AI15">
        <f>SUMIF([9]participants_81569362878!$A$5:$A$69,"*"&amp;A15&amp;"*",[9]participants_81569362878!$C$5:$C$69)</f>
        <v>0</v>
      </c>
      <c r="AJ15">
        <f>SUMIF([10]participants_87395326372!$A$5:$A$73,"*"&amp;A15&amp;"*",[10]participants_87395326372!$C$5:$C$73)</f>
        <v>0</v>
      </c>
      <c r="AK15">
        <f>SUMIF([11]participants_85942322182!$A$5:$A$70,"*"&amp;A15&amp;"*",[11]participants_85942322182!$C$5:$C$70)</f>
        <v>0</v>
      </c>
      <c r="AL15">
        <f>SUMIF([12]participants_86087314336!$A$5:$A$63,"*"&amp;A15&amp;"*",[12]participants_86087314336!$C$5:$C$63)</f>
        <v>0</v>
      </c>
      <c r="AM15">
        <f>SUMIF([13]participants_89173533600!$A$5:$A$65,"*"&amp;A15&amp;"*",[13]participants_89173533600!$C$5:$C$65)</f>
        <v>0</v>
      </c>
      <c r="AN15">
        <f>SUMIF([14]participants_87394742230!$A$5:$A$67,"*"&amp;A15&amp;"*",[14]participants_87394742230!$C$5:$C$67)</f>
        <v>0</v>
      </c>
      <c r="AO15">
        <f>SUMIF([15]participants_87856192187!$A$5:$A$65,"*"&amp;A15&amp;"*",[15]participants_87856192187!$C$5:$C$65)</f>
        <v>0</v>
      </c>
      <c r="AP15">
        <f>SUMIF([16]participants_81035685740!$A$5:$A$69,"*"&amp;A15&amp;"*",[16]participants_81035685740!$C$5:$C$69)</f>
        <v>0</v>
      </c>
      <c r="AQ15">
        <f>SUMIF([17]participants_81079410309!$A$5:$A$68,"*"&amp;A15&amp;"*",[17]participants_81079410309!$C$5:$C$68)</f>
        <v>0</v>
      </c>
      <c r="AR15">
        <f>SUMIF([18]participants_87905655085!$A$5:$A$66,"*"&amp;A15&amp;"*",[18]participants_87905655085!$C$5:$C$66)</f>
        <v>0</v>
      </c>
      <c r="AS15">
        <f>SUMIF([19]participants_84517634457!$A$5:$A$64,"*"&amp;A15&amp;"*",[19]participants_84517634457!$C$5:$C$64)</f>
        <v>0</v>
      </c>
      <c r="AT15">
        <f>SUMIF([20]participants_88217539374!$A$5:$A$62,"*"&amp;A15&amp;"*",[20]participants_88217539374!$C$5:$C$62)</f>
        <v>0</v>
      </c>
      <c r="AU15">
        <f>SUMIF([21]participants_85615359244!$A$5:$A$68,"*"&amp;A15&amp;"*",[21]participants_85615359244!$C$5:$C$68)</f>
        <v>0</v>
      </c>
      <c r="AV15">
        <f>SUMIF([22]participants_83083319282!$A$5:$A$43,"*"&amp;A15&amp;"*",[22]participants_83083319282!$C$5:$C$43)</f>
        <v>0</v>
      </c>
      <c r="AW15">
        <f>SUMIF([23]participants_84962019080!$A$5:$A$63,"*"&amp;A15&amp;"*",[23]participants_84962019080!$C$5:$C$63)</f>
        <v>0</v>
      </c>
      <c r="AX15">
        <f>SUMIF([24]participants_83535609868!$A$5:$A$57,"*"&amp;A15&amp;"*",[24]participants_83535609868!$C$5:$C$57)</f>
        <v>0</v>
      </c>
      <c r="AZ15" s="1" t="s">
        <v>30</v>
      </c>
      <c r="BA15">
        <f>SUM(AA15:AX15)/COUNTIF(B15:Y15, "&gt;=0")</f>
        <v>28.416666666666668</v>
      </c>
    </row>
    <row r="16" spans="1:53" x14ac:dyDescent="0.3">
      <c r="A16" s="4" t="s">
        <v>72</v>
      </c>
      <c r="B16">
        <f>COUNTIF([25]Sheet1!$A$5:$A$81,"*"&amp;A16&amp;"*")</f>
        <v>0</v>
      </c>
      <c r="C16">
        <f>COUNTIF('[2]participants_85171663273 (1)'!$A$5:$A$76,"*"&amp;A16&amp;"*")</f>
        <v>1</v>
      </c>
      <c r="D16">
        <f>COUNTIF([3]participants_85797061451!$A$5:$A$72,"*"&amp;A16&amp;"*")</f>
        <v>2</v>
      </c>
      <c r="E16">
        <f>COUNTIF([4]participants_82920852961!$A$5:$A$69,"*"&amp;A16&amp;"*")</f>
        <v>1</v>
      </c>
      <c r="F16">
        <f>COUNTIF([5]participants_89921352025!$A$5:$A$67,"*"&amp;A16&amp;"*")</f>
        <v>2</v>
      </c>
      <c r="G16">
        <f>COUNTIF([6]participants_83765736737!$A$5:$A$62,"*"&amp;A16&amp;"*")</f>
        <v>1</v>
      </c>
      <c r="H16">
        <f>COUNTIF([7]participants_85457643062!$A$5:$A$64,"*"&amp;A16&amp;"*")</f>
        <v>1</v>
      </c>
      <c r="I16">
        <f>COUNTIF([8]participants_83356856584!$A$5:$A$72,"*"&amp;A16&amp;"*")</f>
        <v>1</v>
      </c>
      <c r="J16">
        <f>COUNTIF([9]participants_81569362878!$A$5:$A$69,"*"&amp;A16&amp;"*")</f>
        <v>1</v>
      </c>
      <c r="K16">
        <f>COUNTIF([10]participants_87395326372!$A$5:$A$73,"*"&amp;A16&amp;"*")</f>
        <v>1</v>
      </c>
      <c r="L16">
        <f>COUNTIF([11]participants_85942322182!$A$5:$A$70,"*"&amp;A16&amp;"*")</f>
        <v>1</v>
      </c>
      <c r="M16">
        <f>COUNTIF([12]participants_86087314336!$A$5:$A$63,"*"&amp;A16&amp;"*")</f>
        <v>1</v>
      </c>
      <c r="N16">
        <f>COUNTIF([13]participants_89173533600!$A$5:$A$65,"*"&amp;A16&amp;"*")</f>
        <v>1</v>
      </c>
      <c r="O16">
        <f>COUNTIF([14]participants_87394742230!$A$5:$A$67,"*"&amp;A16&amp;"*")</f>
        <v>1</v>
      </c>
      <c r="P16">
        <f>COUNTIF([15]participants_87856192187!$A$5:$A$65,"*"&amp;A16&amp;"*")</f>
        <v>1</v>
      </c>
      <c r="Q16">
        <f>COUNTIF([16]participants_81035685740!$A$5:$A$69,"*"&amp;A16&amp;"*")</f>
        <v>2</v>
      </c>
      <c r="R16">
        <f>COUNTIF([17]participants_81079410309!$A$5:$A$68,"*"&amp;A16&amp;"*")</f>
        <v>1</v>
      </c>
      <c r="S16">
        <f>COUNTIF([18]participants_87905655085!$A$5:$A$66,"*"&amp;A16&amp;"*")</f>
        <v>1</v>
      </c>
      <c r="T16">
        <f>COUNTIF([19]participants_84517634457!$A$5:$A$64,"*"&amp;A16&amp;"*")</f>
        <v>1</v>
      </c>
      <c r="U16">
        <f>COUNTIF([20]participants_88217539374!$A$5:$A$62,"*"&amp;A16&amp;"*")</f>
        <v>1</v>
      </c>
      <c r="V16">
        <f>COUNTIF([21]participants_85615359244!$A$5:$A$68,"*"&amp;A16&amp;"*")</f>
        <v>1</v>
      </c>
      <c r="W16">
        <f>COUNTIF([22]participants_83083319282!$A$5:$A$43,"*"&amp;A16&amp;"*")</f>
        <v>0</v>
      </c>
      <c r="X16">
        <f>COUNTIF([23]participants_84962019080!$A$5:$A$63,"*"&amp;A16&amp;"*")</f>
        <v>1</v>
      </c>
      <c r="Y16">
        <f>COUNTIF([24]participants_83535609868!$A$5:$A$57,"*"&amp;A16&amp;"*")</f>
        <v>1</v>
      </c>
      <c r="AA16">
        <f>SUMIF('[1]participants_86284759618 (1)'!$A$5:$A$81,"*"&amp;A16&amp;"*",'[1]participants_86284759618 (1)'!$C$5:$C$81)</f>
        <v>0</v>
      </c>
      <c r="AB16">
        <f>SUMIF('[2]participants_85171663273 (1)'!$A$5:$A$76,"*"&amp;A16&amp;"*",'[2]participants_85171663273 (1)'!$C$5:$C$76)</f>
        <v>120</v>
      </c>
      <c r="AC16">
        <f>SUMIF([3]participants_85797061451!$A$5:$A$72,"*"&amp;A16&amp;"*",[3]participants_85797061451!$C$5:$C$72)</f>
        <v>256</v>
      </c>
      <c r="AD16">
        <f>SUMIF([4]participants_82920852961!$A$5:$A$69,"*"&amp;A16&amp;"*",[4]participants_82920852961!$C$5:$C$69)</f>
        <v>174</v>
      </c>
      <c r="AE16">
        <f>SUMIF([5]participants_89921352025!$A$5:$A$67,"*"&amp;A16&amp;"*",[5]participants_89921352025!$C$5:$C$67)</f>
        <v>283</v>
      </c>
      <c r="AF16">
        <f>SUMIF([6]participants_83765736737!$A$5:$A$62,"*"&amp;A16&amp;"*",[6]participants_83765736737!$C$5:$C$62)</f>
        <v>338</v>
      </c>
      <c r="AG16">
        <f>SUMIF([7]participants_85457643062!$A$5:$A$64,"*"&amp;A16&amp;"*",[7]participants_85457643062!$C$5:$C$64)</f>
        <v>251</v>
      </c>
      <c r="AH16">
        <f>SUMIF([8]participants_83356856584!$A$5:$A$72,"*"&amp;A16&amp;"*",[8]participants_83356856584!$C$5:$C$72)</f>
        <v>328</v>
      </c>
      <c r="AI16">
        <f>SUMIF([9]participants_81569362878!$A$5:$A$69,"*"&amp;A16&amp;"*",[9]participants_81569362878!$C$5:$C$69)</f>
        <v>321</v>
      </c>
      <c r="AJ16">
        <f>SUMIF([10]participants_87395326372!$A$5:$A$73,"*"&amp;A16&amp;"*",[10]participants_87395326372!$C$5:$C$73)</f>
        <v>318</v>
      </c>
      <c r="AK16">
        <f>SUMIF([11]participants_85942322182!$A$5:$A$70,"*"&amp;A16&amp;"*",[11]participants_85942322182!$C$5:$C$70)</f>
        <v>307</v>
      </c>
      <c r="AL16">
        <f>SUMIF([12]participants_86087314336!$A$5:$A$63,"*"&amp;A16&amp;"*",[12]participants_86087314336!$C$5:$C$63)</f>
        <v>326</v>
      </c>
      <c r="AM16">
        <f>SUMIF([13]participants_89173533600!$A$5:$A$65,"*"&amp;A16&amp;"*",[13]participants_89173533600!$C$5:$C$65)</f>
        <v>331</v>
      </c>
      <c r="AN16">
        <f>SUMIF([14]participants_87394742230!$A$5:$A$67,"*"&amp;A16&amp;"*",[14]participants_87394742230!$C$5:$C$67)</f>
        <v>277</v>
      </c>
      <c r="AO16">
        <f>SUMIF([15]participants_87856192187!$A$5:$A$65,"*"&amp;A16&amp;"*",[15]participants_87856192187!$C$5:$C$65)</f>
        <v>287</v>
      </c>
      <c r="AP16">
        <f>SUMIF([16]participants_81035685740!$A$5:$A$69,"*"&amp;A16&amp;"*",[16]participants_81035685740!$C$5:$C$69)</f>
        <v>383</v>
      </c>
      <c r="AQ16">
        <f>SUMIF([17]participants_81079410309!$A$5:$A$68,"*"&amp;A16&amp;"*",[17]participants_81079410309!$C$5:$C$68)</f>
        <v>330</v>
      </c>
      <c r="AR16">
        <f>SUMIF([18]participants_87905655085!$A$5:$A$66,"*"&amp;A16&amp;"*",[18]participants_87905655085!$C$5:$C$66)</f>
        <v>353</v>
      </c>
      <c r="AS16">
        <f>SUMIF([19]participants_84517634457!$A$5:$A$64,"*"&amp;A16&amp;"*",[19]participants_84517634457!$C$5:$C$64)</f>
        <v>307</v>
      </c>
      <c r="AT16">
        <f>SUMIF([20]participants_88217539374!$A$5:$A$62,"*"&amp;A16&amp;"*",[20]participants_88217539374!$C$5:$C$62)</f>
        <v>301</v>
      </c>
      <c r="AU16">
        <f>SUMIF([21]participants_85615359244!$A$5:$A$68,"*"&amp;A16&amp;"*",[21]participants_85615359244!$C$5:$C$68)</f>
        <v>334</v>
      </c>
      <c r="AV16">
        <f>SUMIF([22]participants_83083319282!$A$5:$A$43,"*"&amp;A16&amp;"*",[22]participants_83083319282!$C$5:$C$43)</f>
        <v>0</v>
      </c>
      <c r="AW16">
        <f>SUMIF([23]participants_84962019080!$A$5:$A$63,"*"&amp;A16&amp;"*",[23]participants_84962019080!$C$5:$C$63)</f>
        <v>290</v>
      </c>
      <c r="AX16">
        <f>SUMIF([24]participants_83535609868!$A$5:$A$57,"*"&amp;A16&amp;"*",[24]participants_83535609868!$C$5:$C$57)</f>
        <v>59</v>
      </c>
      <c r="AZ16" s="4" t="s">
        <v>72</v>
      </c>
      <c r="BA16">
        <f>SUM(AA16:AX16)/COUNTIF(B16:Y16, "&gt;=0")</f>
        <v>261.41666666666669</v>
      </c>
    </row>
    <row r="17" spans="1:53" x14ac:dyDescent="0.3">
      <c r="A17" s="2" t="s">
        <v>15</v>
      </c>
      <c r="B17">
        <f>COUNTIF([25]Sheet1!$A$5:$A$81,"*"&amp;A17&amp;"*")</f>
        <v>0</v>
      </c>
      <c r="C17">
        <f>COUNTIF('[2]participants_85171663273 (1)'!$A$5:$A$76,"*"&amp;A17&amp;"*")</f>
        <v>0</v>
      </c>
      <c r="D17">
        <f>COUNTIF([3]participants_85797061451!$A$5:$A$72,"*"&amp;A17&amp;"*")</f>
        <v>0</v>
      </c>
      <c r="E17">
        <f>COUNTIF([4]participants_82920852961!$A$5:$A$69,"*"&amp;A17&amp;"*")</f>
        <v>0</v>
      </c>
      <c r="F17">
        <f>COUNTIF([5]participants_89921352025!$A$5:$A$67,"*"&amp;A17&amp;"*")</f>
        <v>0</v>
      </c>
      <c r="G17">
        <f>COUNTIF([6]participants_83765736737!$A$5:$A$62,"*"&amp;A17&amp;"*")</f>
        <v>0</v>
      </c>
      <c r="H17">
        <f>COUNTIF([7]participants_85457643062!$A$5:$A$64,"*"&amp;A17&amp;"*")</f>
        <v>0</v>
      </c>
      <c r="I17">
        <f>COUNTIF([8]participants_83356856584!$A$5:$A$72,"*"&amp;A17&amp;"*")</f>
        <v>0</v>
      </c>
      <c r="J17">
        <f>COUNTIF([9]participants_81569362878!$A$5:$A$69,"*"&amp;A17&amp;"*")</f>
        <v>0</v>
      </c>
      <c r="K17">
        <f>COUNTIF([10]participants_87395326372!$A$5:$A$73,"*"&amp;A17&amp;"*")</f>
        <v>0</v>
      </c>
      <c r="L17">
        <f>COUNTIF([11]participants_85942322182!$A$5:$A$70,"*"&amp;A17&amp;"*")</f>
        <v>0</v>
      </c>
      <c r="M17">
        <f>COUNTIF([12]participants_86087314336!$A$5:$A$63,"*"&amp;A17&amp;"*")</f>
        <v>0</v>
      </c>
      <c r="N17">
        <f>COUNTIF([13]participants_89173533600!$A$5:$A$65,"*"&amp;A17&amp;"*")</f>
        <v>0</v>
      </c>
      <c r="O17">
        <f>COUNTIF([14]participants_87394742230!$A$5:$A$67,"*"&amp;A17&amp;"*")</f>
        <v>0</v>
      </c>
      <c r="P17">
        <f>COUNTIF([15]participants_87856192187!$A$5:$A$65,"*"&amp;A17&amp;"*")</f>
        <v>0</v>
      </c>
      <c r="Q17">
        <f>COUNTIF([16]participants_81035685740!$A$5:$A$69,"*"&amp;A17&amp;"*")</f>
        <v>0</v>
      </c>
      <c r="R17">
        <f>COUNTIF([17]participants_81079410309!$A$5:$A$68,"*"&amp;A17&amp;"*")</f>
        <v>0</v>
      </c>
      <c r="S17">
        <f>COUNTIF([18]participants_87905655085!$A$5:$A$66,"*"&amp;A17&amp;"*")</f>
        <v>0</v>
      </c>
      <c r="T17">
        <f>COUNTIF([19]participants_84517634457!$A$5:$A$64,"*"&amp;A17&amp;"*")</f>
        <v>0</v>
      </c>
      <c r="U17">
        <f>COUNTIF([20]participants_88217539374!$A$5:$A$62,"*"&amp;A17&amp;"*")</f>
        <v>0</v>
      </c>
      <c r="V17">
        <f>COUNTIF([21]participants_85615359244!$A$5:$A$68,"*"&amp;A17&amp;"*")</f>
        <v>0</v>
      </c>
      <c r="W17">
        <f>COUNTIF([22]participants_83083319282!$A$5:$A$43,"*"&amp;A17&amp;"*")</f>
        <v>0</v>
      </c>
      <c r="X17">
        <f>COUNTIF([23]participants_84962019080!$A$5:$A$63,"*"&amp;A17&amp;"*")</f>
        <v>0</v>
      </c>
      <c r="Y17">
        <f>COUNTIF([24]participants_83535609868!$A$5:$A$57,"*"&amp;A17&amp;"*")</f>
        <v>0</v>
      </c>
      <c r="AA17">
        <f>SUMIF('[1]participants_86284759618 (1)'!$A$5:$A$81,"*"&amp;A17&amp;"*",'[1]participants_86284759618 (1)'!$C$5:$C$81)</f>
        <v>0</v>
      </c>
      <c r="AB17">
        <f>SUMIF('[2]participants_85171663273 (1)'!$A$5:$A$76,"*"&amp;A17&amp;"*",'[2]participants_85171663273 (1)'!$C$5:$C$76)</f>
        <v>0</v>
      </c>
      <c r="AC17">
        <f>SUMIF([3]participants_85797061451!$A$5:$A$72,"*"&amp;A17&amp;"*",[3]participants_85797061451!$C$5:$C$72)</f>
        <v>0</v>
      </c>
      <c r="AD17">
        <f>SUMIF([4]participants_82920852961!$A$5:$A$69,"*"&amp;A17&amp;"*",[4]participants_82920852961!$C$5:$C$69)</f>
        <v>0</v>
      </c>
      <c r="AE17">
        <f>SUMIF([5]participants_89921352025!$A$5:$A$67,"*"&amp;A17&amp;"*",[5]participants_89921352025!$C$5:$C$67)</f>
        <v>0</v>
      </c>
      <c r="AF17">
        <f>SUMIF([6]participants_83765736737!$A$5:$A$62,"*"&amp;A17&amp;"*",[6]participants_83765736737!$C$5:$C$62)</f>
        <v>0</v>
      </c>
      <c r="AG17">
        <f>SUMIF([7]participants_85457643062!$A$5:$A$64,"*"&amp;A17&amp;"*",[7]participants_85457643062!$C$5:$C$64)</f>
        <v>0</v>
      </c>
      <c r="AH17">
        <f>SUMIF([8]participants_83356856584!$A$5:$A$72,"*"&amp;A17&amp;"*",[8]participants_83356856584!$C$5:$C$72)</f>
        <v>0</v>
      </c>
      <c r="AI17">
        <f>SUMIF([9]participants_81569362878!$A$5:$A$69,"*"&amp;A17&amp;"*",[9]participants_81569362878!$C$5:$C$69)</f>
        <v>0</v>
      </c>
      <c r="AJ17">
        <f>SUMIF([10]participants_87395326372!$A$5:$A$73,"*"&amp;A17&amp;"*",[10]participants_87395326372!$C$5:$C$73)</f>
        <v>0</v>
      </c>
      <c r="AK17">
        <f>SUMIF([11]participants_85942322182!$A$5:$A$70,"*"&amp;A17&amp;"*",[11]participants_85942322182!$C$5:$C$70)</f>
        <v>0</v>
      </c>
      <c r="AL17">
        <f>SUMIF([12]participants_86087314336!$A$5:$A$63,"*"&amp;A17&amp;"*",[12]participants_86087314336!$C$5:$C$63)</f>
        <v>0</v>
      </c>
      <c r="AM17">
        <f>SUMIF([13]participants_89173533600!$A$5:$A$65,"*"&amp;A17&amp;"*",[13]participants_89173533600!$C$5:$C$65)</f>
        <v>0</v>
      </c>
      <c r="AN17">
        <f>SUMIF([14]participants_87394742230!$A$5:$A$67,"*"&amp;A17&amp;"*",[14]participants_87394742230!$C$5:$C$67)</f>
        <v>0</v>
      </c>
      <c r="AO17">
        <f>SUMIF([15]participants_87856192187!$A$5:$A$65,"*"&amp;A17&amp;"*",[15]participants_87856192187!$C$5:$C$65)</f>
        <v>0</v>
      </c>
      <c r="AP17">
        <f>SUMIF([16]participants_81035685740!$A$5:$A$69,"*"&amp;A17&amp;"*",[16]participants_81035685740!$C$5:$C$69)</f>
        <v>0</v>
      </c>
      <c r="AQ17">
        <f>SUMIF([17]participants_81079410309!$A$5:$A$68,"*"&amp;A17&amp;"*",[17]participants_81079410309!$C$5:$C$68)</f>
        <v>0</v>
      </c>
      <c r="AR17">
        <f>SUMIF([18]participants_87905655085!$A$5:$A$66,"*"&amp;A17&amp;"*",[18]participants_87905655085!$C$5:$C$66)</f>
        <v>0</v>
      </c>
      <c r="AS17">
        <f>SUMIF([19]participants_84517634457!$A$5:$A$64,"*"&amp;A17&amp;"*",[19]participants_84517634457!$C$5:$C$64)</f>
        <v>0</v>
      </c>
      <c r="AT17">
        <f>SUMIF([20]participants_88217539374!$A$5:$A$62,"*"&amp;A17&amp;"*",[20]participants_88217539374!$C$5:$C$62)</f>
        <v>0</v>
      </c>
      <c r="AU17">
        <f>SUMIF([21]participants_85615359244!$A$5:$A$68,"*"&amp;A17&amp;"*",[21]participants_85615359244!$C$5:$C$68)</f>
        <v>0</v>
      </c>
      <c r="AV17">
        <f>SUMIF([22]participants_83083319282!$A$5:$A$43,"*"&amp;A17&amp;"*",[22]participants_83083319282!$C$5:$C$43)</f>
        <v>0</v>
      </c>
      <c r="AW17">
        <f>SUMIF([23]participants_84962019080!$A$5:$A$63,"*"&amp;A17&amp;"*",[23]participants_84962019080!$C$5:$C$63)</f>
        <v>0</v>
      </c>
      <c r="AX17">
        <f>SUMIF([24]participants_83535609868!$A$5:$A$57,"*"&amp;A17&amp;"*",[24]participants_83535609868!$C$5:$C$57)</f>
        <v>0</v>
      </c>
      <c r="AZ17" s="2" t="s">
        <v>15</v>
      </c>
      <c r="BA17">
        <f>SUM(AA17:AX17)/COUNTIF(B17:Y17, "&gt;=0")</f>
        <v>0</v>
      </c>
    </row>
    <row r="18" spans="1:53" x14ac:dyDescent="0.3">
      <c r="A18" s="1" t="s">
        <v>4</v>
      </c>
      <c r="B18">
        <f>COUNTIF([25]Sheet1!$A$5:$A$81,"*"&amp;A18&amp;"*")</f>
        <v>2</v>
      </c>
      <c r="C18">
        <f>COUNTIF('[2]participants_85171663273 (1)'!$A$5:$A$76,"*"&amp;A18&amp;"*")</f>
        <v>1</v>
      </c>
      <c r="D18">
        <f>COUNTIF([3]participants_85797061451!$A$5:$A$72,"*"&amp;A18&amp;"*")</f>
        <v>1</v>
      </c>
      <c r="E18">
        <f>COUNTIF([4]participants_82920852961!$A$5:$A$69,"*"&amp;A18&amp;"*")</f>
        <v>1</v>
      </c>
      <c r="F18">
        <f>COUNTIF([5]participants_89921352025!$A$5:$A$67,"*"&amp;A18&amp;"*")</f>
        <v>1</v>
      </c>
      <c r="G18">
        <f>COUNTIF([6]participants_83765736737!$A$5:$A$62,"*"&amp;A18&amp;"*")</f>
        <v>1</v>
      </c>
      <c r="H18">
        <f>COUNTIF([7]participants_85457643062!$A$5:$A$64,"*"&amp;A18&amp;"*")</f>
        <v>1</v>
      </c>
      <c r="I18">
        <f>COUNTIF([8]participants_83356856584!$A$5:$A$72,"*"&amp;A18&amp;"*")</f>
        <v>1</v>
      </c>
      <c r="J18">
        <f>COUNTIF([9]participants_81569362878!$A$5:$A$69,"*"&amp;A18&amp;"*")</f>
        <v>1</v>
      </c>
      <c r="K18">
        <f>COUNTIF([10]participants_87395326372!$A$5:$A$73,"*"&amp;A18&amp;"*")</f>
        <v>1</v>
      </c>
      <c r="L18">
        <f>COUNTIF([11]participants_85942322182!$A$5:$A$70,"*"&amp;A18&amp;"*")</f>
        <v>1</v>
      </c>
      <c r="M18">
        <f>COUNTIF([12]participants_86087314336!$A$5:$A$63,"*"&amp;A18&amp;"*")</f>
        <v>1</v>
      </c>
      <c r="N18">
        <f>COUNTIF([13]participants_89173533600!$A$5:$A$65,"*"&amp;A18&amp;"*")</f>
        <v>1</v>
      </c>
      <c r="O18">
        <f>COUNTIF([14]participants_87394742230!$A$5:$A$67,"*"&amp;A18&amp;"*")</f>
        <v>1</v>
      </c>
      <c r="P18">
        <f>COUNTIF([15]participants_87856192187!$A$5:$A$65,"*"&amp;A18&amp;"*")</f>
        <v>1</v>
      </c>
      <c r="Q18">
        <f>COUNTIF([16]participants_81035685740!$A$5:$A$69,"*"&amp;A18&amp;"*")</f>
        <v>1</v>
      </c>
      <c r="R18">
        <f>COUNTIF([17]participants_81079410309!$A$5:$A$68,"*"&amp;A18&amp;"*")</f>
        <v>1</v>
      </c>
      <c r="S18">
        <f>COUNTIF([18]participants_87905655085!$A$5:$A$66,"*"&amp;A18&amp;"*")</f>
        <v>1</v>
      </c>
      <c r="T18">
        <f>COUNTIF([19]participants_84517634457!$A$5:$A$64,"*"&amp;A18&amp;"*")</f>
        <v>2</v>
      </c>
      <c r="U18">
        <f>COUNTIF([20]participants_88217539374!$A$5:$A$62,"*"&amp;A18&amp;"*")</f>
        <v>1</v>
      </c>
      <c r="V18">
        <f>COUNTIF([21]participants_85615359244!$A$5:$A$68,"*"&amp;A18&amp;"*")</f>
        <v>1</v>
      </c>
      <c r="W18">
        <f>COUNTIF([22]participants_83083319282!$A$5:$A$43,"*"&amp;A18&amp;"*")</f>
        <v>1</v>
      </c>
      <c r="X18">
        <f>COUNTIF([23]participants_84962019080!$A$5:$A$63,"*"&amp;A18&amp;"*")</f>
        <v>1</v>
      </c>
      <c r="Y18">
        <f>COUNTIF([24]participants_83535609868!$A$5:$A$57,"*"&amp;A18&amp;"*")</f>
        <v>1</v>
      </c>
      <c r="AA18">
        <f>SUMIF('[1]participants_86284759618 (1)'!$A$5:$A$81,"*"&amp;A18&amp;"*",'[1]participants_86284759618 (1)'!$C$5:$C$81)</f>
        <v>344</v>
      </c>
      <c r="AB18">
        <f>SUMIF('[2]participants_85171663273 (1)'!$A$5:$A$76,"*"&amp;A18&amp;"*",'[2]participants_85171663273 (1)'!$C$5:$C$76)</f>
        <v>404</v>
      </c>
      <c r="AC18">
        <f>SUMIF([3]participants_85797061451!$A$5:$A$72,"*"&amp;A18&amp;"*",[3]participants_85797061451!$C$5:$C$72)</f>
        <v>418</v>
      </c>
      <c r="AD18">
        <f>SUMIF([4]participants_82920852961!$A$5:$A$69,"*"&amp;A18&amp;"*",[4]participants_82920852961!$C$5:$C$69)</f>
        <v>384</v>
      </c>
      <c r="AE18">
        <f>SUMIF([5]participants_89921352025!$A$5:$A$67,"*"&amp;A18&amp;"*",[5]participants_89921352025!$C$5:$C$67)</f>
        <v>331</v>
      </c>
      <c r="AF18">
        <f>SUMIF([6]participants_83765736737!$A$5:$A$62,"*"&amp;A18&amp;"*",[6]participants_83765736737!$C$5:$C$62)</f>
        <v>444</v>
      </c>
      <c r="AG18">
        <f>SUMIF([7]participants_85457643062!$A$5:$A$64,"*"&amp;A18&amp;"*",[7]participants_85457643062!$C$5:$C$64)</f>
        <v>375</v>
      </c>
      <c r="AH18">
        <f>SUMIF([8]participants_83356856584!$A$5:$A$72,"*"&amp;A18&amp;"*",[8]participants_83356856584!$C$5:$C$72)</f>
        <v>366</v>
      </c>
      <c r="AI18">
        <f>SUMIF([9]participants_81569362878!$A$5:$A$69,"*"&amp;A18&amp;"*",[9]participants_81569362878!$C$5:$C$69)</f>
        <v>312</v>
      </c>
      <c r="AJ18">
        <f>SUMIF([10]participants_87395326372!$A$5:$A$73,"*"&amp;A18&amp;"*",[10]participants_87395326372!$C$5:$C$73)</f>
        <v>421</v>
      </c>
      <c r="AK18">
        <f>SUMIF([11]participants_85942322182!$A$5:$A$70,"*"&amp;A18&amp;"*",[11]participants_85942322182!$C$5:$C$70)</f>
        <v>402</v>
      </c>
      <c r="AL18">
        <f>SUMIF([12]participants_86087314336!$A$5:$A$63,"*"&amp;A18&amp;"*",[12]participants_86087314336!$C$5:$C$63)</f>
        <v>415</v>
      </c>
      <c r="AM18">
        <f>SUMIF([13]participants_89173533600!$A$5:$A$65,"*"&amp;A18&amp;"*",[13]participants_89173533600!$C$5:$C$65)</f>
        <v>370</v>
      </c>
      <c r="AN18">
        <f>SUMIF([14]participants_87394742230!$A$5:$A$67,"*"&amp;A18&amp;"*",[14]participants_87394742230!$C$5:$C$67)</f>
        <v>364</v>
      </c>
      <c r="AO18">
        <f>SUMIF([15]participants_87856192187!$A$5:$A$65,"*"&amp;A18&amp;"*",[15]participants_87856192187!$C$5:$C$65)</f>
        <v>313</v>
      </c>
      <c r="AP18">
        <f>SUMIF([16]participants_81035685740!$A$5:$A$69,"*"&amp;A18&amp;"*",[16]participants_81035685740!$C$5:$C$69)</f>
        <v>402</v>
      </c>
      <c r="AQ18">
        <f>SUMIF([17]participants_81079410309!$A$5:$A$68,"*"&amp;A18&amp;"*",[17]participants_81079410309!$C$5:$C$68)</f>
        <v>357</v>
      </c>
      <c r="AR18">
        <f>SUMIF([18]participants_87905655085!$A$5:$A$66,"*"&amp;A18&amp;"*",[18]participants_87905655085!$C$5:$C$66)</f>
        <v>372</v>
      </c>
      <c r="AS18">
        <f>SUMIF([19]participants_84517634457!$A$5:$A$64,"*"&amp;A18&amp;"*",[19]participants_84517634457!$C$5:$C$64)</f>
        <v>359</v>
      </c>
      <c r="AT18">
        <f>SUMIF([20]participants_88217539374!$A$5:$A$62,"*"&amp;A18&amp;"*",[20]participants_88217539374!$C$5:$C$62)</f>
        <v>245</v>
      </c>
      <c r="AU18">
        <f>SUMIF([21]participants_85615359244!$A$5:$A$68,"*"&amp;A18&amp;"*",[21]participants_85615359244!$C$5:$C$68)</f>
        <v>420</v>
      </c>
      <c r="AV18">
        <f>SUMIF([22]participants_83083319282!$A$5:$A$43,"*"&amp;A18&amp;"*",[22]participants_83083319282!$C$5:$C$43)</f>
        <v>14</v>
      </c>
      <c r="AW18">
        <f>SUMIF([23]participants_84962019080!$A$5:$A$63,"*"&amp;A18&amp;"*",[23]participants_84962019080!$C$5:$C$63)</f>
        <v>339</v>
      </c>
      <c r="AX18">
        <f>SUMIF([24]participants_83535609868!$A$5:$A$57,"*"&amp;A18&amp;"*",[24]participants_83535609868!$C$5:$C$57)</f>
        <v>127</v>
      </c>
      <c r="AZ18" s="1" t="s">
        <v>4</v>
      </c>
      <c r="BA18">
        <f>SUM(AA18:AX18)/COUNTIF(B18:Y18, "&gt;=0")</f>
        <v>345.75</v>
      </c>
    </row>
    <row r="19" spans="1:53" x14ac:dyDescent="0.3">
      <c r="A19" s="4" t="s">
        <v>76</v>
      </c>
      <c r="B19">
        <f>COUNTIF([25]Sheet1!$A$5:$A$81,"*"&amp;A19&amp;"*")</f>
        <v>2</v>
      </c>
      <c r="C19">
        <f>COUNTIF('[2]participants_85171663273 (1)'!$A$5:$A$76,"*"&amp;A19&amp;"*")</f>
        <v>1</v>
      </c>
      <c r="D19">
        <f>COUNTIF([3]participants_85797061451!$A$5:$A$72,"*"&amp;A19&amp;"*")</f>
        <v>1</v>
      </c>
      <c r="E19">
        <f>COUNTIF([4]participants_82920852961!$A$5:$A$69,"*"&amp;A19&amp;"*")</f>
        <v>1</v>
      </c>
      <c r="F19">
        <f>COUNTIF([5]participants_89921352025!$A$5:$A$67,"*"&amp;A19&amp;"*")</f>
        <v>1</v>
      </c>
      <c r="G19">
        <f>COUNTIF([6]participants_83765736737!$A$5:$A$62,"*"&amp;A19&amp;"*")</f>
        <v>1</v>
      </c>
      <c r="H19">
        <f>COUNTIF([7]participants_85457643062!$A$5:$A$64,"*"&amp;A19&amp;"*")</f>
        <v>1</v>
      </c>
      <c r="I19">
        <f>COUNTIF([8]participants_83356856584!$A$5:$A$72,"*"&amp;A19&amp;"*")</f>
        <v>1</v>
      </c>
      <c r="J19">
        <f>COUNTIF([9]participants_81569362878!$A$5:$A$69,"*"&amp;A19&amp;"*")</f>
        <v>1</v>
      </c>
      <c r="K19">
        <f>COUNTIF([10]participants_87395326372!$A$5:$A$73,"*"&amp;A19&amp;"*")</f>
        <v>0</v>
      </c>
      <c r="L19">
        <f>COUNTIF([11]participants_85942322182!$A$5:$A$70,"*"&amp;A19&amp;"*")</f>
        <v>1</v>
      </c>
      <c r="M19">
        <f>COUNTIF([12]participants_86087314336!$A$5:$A$63,"*"&amp;A19&amp;"*")</f>
        <v>1</v>
      </c>
      <c r="N19">
        <f>COUNTIF([13]participants_89173533600!$A$5:$A$65,"*"&amp;A19&amp;"*")</f>
        <v>1</v>
      </c>
      <c r="O19">
        <f>COUNTIF([14]participants_87394742230!$A$5:$A$67,"*"&amp;A19&amp;"*")</f>
        <v>1</v>
      </c>
      <c r="P19">
        <f>COUNTIF([15]participants_87856192187!$A$5:$A$65,"*"&amp;A19&amp;"*")</f>
        <v>1</v>
      </c>
      <c r="Q19">
        <f>COUNTIF([16]participants_81035685740!$A$5:$A$69,"*"&amp;A19&amp;"*")</f>
        <v>1</v>
      </c>
      <c r="R19">
        <f>COUNTIF([17]participants_81079410309!$A$5:$A$68,"*"&amp;A19&amp;"*")</f>
        <v>1</v>
      </c>
      <c r="S19">
        <f>COUNTIF([18]participants_87905655085!$A$5:$A$66,"*"&amp;A19&amp;"*")</f>
        <v>1</v>
      </c>
      <c r="T19">
        <f>COUNTIF([19]participants_84517634457!$A$5:$A$64,"*"&amp;A19&amp;"*")</f>
        <v>1</v>
      </c>
      <c r="U19">
        <f>COUNTIF([20]participants_88217539374!$A$5:$A$62,"*"&amp;A19&amp;"*")</f>
        <v>1</v>
      </c>
      <c r="V19">
        <f>COUNTIF([21]participants_85615359244!$A$5:$A$68,"*"&amp;A19&amp;"*")</f>
        <v>1</v>
      </c>
      <c r="W19">
        <f>COUNTIF([22]participants_83083319282!$A$5:$A$43,"*"&amp;A19&amp;"*")</f>
        <v>0</v>
      </c>
      <c r="X19">
        <f>COUNTIF([23]participants_84962019080!$A$5:$A$63,"*"&amp;A19&amp;"*")</f>
        <v>0</v>
      </c>
      <c r="Y19">
        <f>COUNTIF([24]participants_83535609868!$A$5:$A$57,"*"&amp;A19&amp;"*")</f>
        <v>1</v>
      </c>
      <c r="AA19">
        <f>SUMIF('[1]participants_86284759618 (1)'!$A$5:$A$81,"*"&amp;A19&amp;"*",'[1]participants_86284759618 (1)'!$C$5:$C$81)</f>
        <v>274</v>
      </c>
      <c r="AB19">
        <f>SUMIF('[2]participants_85171663273 (1)'!$A$5:$A$76,"*"&amp;A19&amp;"*",'[2]participants_85171663273 (1)'!$C$5:$C$76)</f>
        <v>474</v>
      </c>
      <c r="AC19">
        <f>SUMIF([3]participants_85797061451!$A$5:$A$72,"*"&amp;A19&amp;"*",[3]participants_85797061451!$C$5:$C$72)</f>
        <v>630</v>
      </c>
      <c r="AD19">
        <f>SUMIF([4]participants_82920852961!$A$5:$A$69,"*"&amp;A19&amp;"*",[4]participants_82920852961!$C$5:$C$69)</f>
        <v>467</v>
      </c>
      <c r="AE19">
        <f>SUMIF([5]participants_89921352025!$A$5:$A$67,"*"&amp;A19&amp;"*",[5]participants_89921352025!$C$5:$C$67)</f>
        <v>255</v>
      </c>
      <c r="AF19">
        <f>SUMIF([6]participants_83765736737!$A$5:$A$62,"*"&amp;A19&amp;"*",[6]participants_83765736737!$C$5:$C$62)</f>
        <v>325</v>
      </c>
      <c r="AG19">
        <f>SUMIF([7]participants_85457643062!$A$5:$A$64,"*"&amp;A19&amp;"*",[7]participants_85457643062!$C$5:$C$64)</f>
        <v>296</v>
      </c>
      <c r="AH19">
        <f>SUMIF([8]participants_83356856584!$A$5:$A$72,"*"&amp;A19&amp;"*",[8]participants_83356856584!$C$5:$C$72)</f>
        <v>286</v>
      </c>
      <c r="AI19">
        <f>SUMIF([9]participants_81569362878!$A$5:$A$69,"*"&amp;A19&amp;"*",[9]participants_81569362878!$C$5:$C$69)</f>
        <v>267</v>
      </c>
      <c r="AJ19">
        <f>SUMIF([10]participants_87395326372!$A$5:$A$73,"*"&amp;A19&amp;"*",[10]participants_87395326372!$C$5:$C$73)</f>
        <v>0</v>
      </c>
      <c r="AK19">
        <f>SUMIF([11]participants_85942322182!$A$5:$A$70,"*"&amp;A19&amp;"*",[11]participants_85942322182!$C$5:$C$70)</f>
        <v>338</v>
      </c>
      <c r="AL19">
        <f>SUMIF([12]participants_86087314336!$A$5:$A$63,"*"&amp;A19&amp;"*",[12]participants_86087314336!$C$5:$C$63)</f>
        <v>319</v>
      </c>
      <c r="AM19">
        <f>SUMIF([13]participants_89173533600!$A$5:$A$65,"*"&amp;A19&amp;"*",[13]participants_89173533600!$C$5:$C$65)</f>
        <v>220</v>
      </c>
      <c r="AN19">
        <f>SUMIF([14]participants_87394742230!$A$5:$A$67,"*"&amp;A19&amp;"*",[14]participants_87394742230!$C$5:$C$67)</f>
        <v>126</v>
      </c>
      <c r="AO19">
        <f>SUMIF([15]participants_87856192187!$A$5:$A$65,"*"&amp;A19&amp;"*",[15]participants_87856192187!$C$5:$C$65)</f>
        <v>350</v>
      </c>
      <c r="AP19">
        <f>SUMIF([16]participants_81035685740!$A$5:$A$69,"*"&amp;A19&amp;"*",[16]participants_81035685740!$C$5:$C$69)</f>
        <v>209</v>
      </c>
      <c r="AQ19">
        <f>SUMIF([17]participants_81079410309!$A$5:$A$68,"*"&amp;A19&amp;"*",[17]participants_81079410309!$C$5:$C$68)</f>
        <v>130</v>
      </c>
      <c r="AR19">
        <f>SUMIF([18]participants_87905655085!$A$5:$A$66,"*"&amp;A19&amp;"*",[18]participants_87905655085!$C$5:$C$66)</f>
        <v>133</v>
      </c>
      <c r="AS19">
        <f>SUMIF([19]participants_84517634457!$A$5:$A$64,"*"&amp;A19&amp;"*",[19]participants_84517634457!$C$5:$C$64)</f>
        <v>352</v>
      </c>
      <c r="AT19">
        <f>SUMIF([20]participants_88217539374!$A$5:$A$62,"*"&amp;A19&amp;"*",[20]participants_88217539374!$C$5:$C$62)</f>
        <v>12</v>
      </c>
      <c r="AU19">
        <f>SUMIF([21]participants_85615359244!$A$5:$A$68,"*"&amp;A19&amp;"*",[21]participants_85615359244!$C$5:$C$68)</f>
        <v>111</v>
      </c>
      <c r="AV19">
        <f>SUMIF([22]participants_83083319282!$A$5:$A$43,"*"&amp;A19&amp;"*",[22]participants_83083319282!$C$5:$C$43)</f>
        <v>0</v>
      </c>
      <c r="AW19">
        <f>SUMIF([23]participants_84962019080!$A$5:$A$63,"*"&amp;A19&amp;"*",[23]participants_84962019080!$C$5:$C$63)</f>
        <v>0</v>
      </c>
      <c r="AX19">
        <f>SUMIF([24]participants_83535609868!$A$5:$A$57,"*"&amp;A19&amp;"*",[24]participants_83535609868!$C$5:$C$57)</f>
        <v>47</v>
      </c>
      <c r="AZ19" s="4" t="s">
        <v>76</v>
      </c>
      <c r="BA19">
        <f>SUM(AA19:AX19)/COUNTIF(B19:Y19, "&gt;=0")</f>
        <v>234.20833333333334</v>
      </c>
    </row>
    <row r="20" spans="1:53" x14ac:dyDescent="0.3">
      <c r="A20" s="1" t="s">
        <v>9</v>
      </c>
      <c r="B20">
        <f>COUNTIF([25]Sheet1!$A$5:$A$81,"*"&amp;A20&amp;"*")</f>
        <v>1</v>
      </c>
      <c r="C20">
        <f>COUNTIF('[2]participants_85171663273 (1)'!$A$5:$A$76,"*"&amp;A20&amp;"*")</f>
        <v>2</v>
      </c>
      <c r="D20">
        <f>COUNTIF([3]participants_85797061451!$A$5:$A$72,"*"&amp;A20&amp;"*")</f>
        <v>3</v>
      </c>
      <c r="E20">
        <f>COUNTIF([4]participants_82920852961!$A$5:$A$69,"*"&amp;A20&amp;"*")</f>
        <v>2</v>
      </c>
      <c r="F20">
        <f>COUNTIF([5]participants_89921352025!$A$5:$A$67,"*"&amp;A20&amp;"*")</f>
        <v>2</v>
      </c>
      <c r="G20">
        <f>COUNTIF([6]participants_83765736737!$A$5:$A$62,"*"&amp;A20&amp;"*")</f>
        <v>2</v>
      </c>
      <c r="H20">
        <f>COUNTIF([7]participants_85457643062!$A$5:$A$64,"*"&amp;A20&amp;"*")</f>
        <v>1</v>
      </c>
      <c r="I20">
        <f>COUNTIF([8]participants_83356856584!$A$5:$A$72,"*"&amp;A20&amp;"*")</f>
        <v>2</v>
      </c>
      <c r="J20">
        <f>COUNTIF([9]participants_81569362878!$A$5:$A$69,"*"&amp;A20&amp;"*")</f>
        <v>1</v>
      </c>
      <c r="K20">
        <f>COUNTIF([10]participants_87395326372!$A$5:$A$73,"*"&amp;A20&amp;"*")</f>
        <v>2</v>
      </c>
      <c r="L20">
        <f>COUNTIF([11]participants_85942322182!$A$5:$A$70,"*"&amp;A20&amp;"*")</f>
        <v>2</v>
      </c>
      <c r="M20">
        <f>COUNTIF([12]participants_86087314336!$A$5:$A$63,"*"&amp;A20&amp;"*")</f>
        <v>2</v>
      </c>
      <c r="N20">
        <f>COUNTIF([13]participants_89173533600!$A$5:$A$65,"*"&amp;A20&amp;"*")</f>
        <v>1</v>
      </c>
      <c r="O20">
        <f>COUNTIF([14]participants_87394742230!$A$5:$A$67,"*"&amp;A20&amp;"*")</f>
        <v>2</v>
      </c>
      <c r="P20">
        <f>COUNTIF([15]participants_87856192187!$A$5:$A$65,"*"&amp;A20&amp;"*")</f>
        <v>2</v>
      </c>
      <c r="Q20">
        <f>COUNTIF([16]participants_81035685740!$A$5:$A$69,"*"&amp;A20&amp;"*")</f>
        <v>2</v>
      </c>
      <c r="R20">
        <f>COUNTIF([17]participants_81079410309!$A$5:$A$68,"*"&amp;A20&amp;"*")</f>
        <v>2</v>
      </c>
      <c r="S20">
        <f>COUNTIF([18]participants_87905655085!$A$5:$A$66,"*"&amp;A20&amp;"*")</f>
        <v>2</v>
      </c>
      <c r="T20">
        <f>COUNTIF([19]participants_84517634457!$A$5:$A$64,"*"&amp;A20&amp;"*")</f>
        <v>1</v>
      </c>
      <c r="U20">
        <f>COUNTIF([20]participants_88217539374!$A$5:$A$62,"*"&amp;A20&amp;"*")</f>
        <v>2</v>
      </c>
      <c r="V20">
        <f>COUNTIF([21]participants_85615359244!$A$5:$A$68,"*"&amp;A20&amp;"*")</f>
        <v>2</v>
      </c>
      <c r="W20">
        <f>COUNTIF([22]participants_83083319282!$A$5:$A$43,"*"&amp;A20&amp;"*")</f>
        <v>1</v>
      </c>
      <c r="X20">
        <f>COUNTIF([23]participants_84962019080!$A$5:$A$63,"*"&amp;A20&amp;"*")</f>
        <v>2</v>
      </c>
      <c r="Y20">
        <f>COUNTIF([24]participants_83535609868!$A$5:$A$57,"*"&amp;A20&amp;"*")</f>
        <v>2</v>
      </c>
      <c r="AA20">
        <f>SUMIF('[1]participants_86284759618 (1)'!$A$5:$A$81,"*"&amp;A20&amp;"*",'[1]participants_86284759618 (1)'!$C$5:$C$81)</f>
        <v>319</v>
      </c>
      <c r="AB20">
        <f>SUMIF('[2]participants_85171663273 (1)'!$A$5:$A$76,"*"&amp;A20&amp;"*",'[2]participants_85171663273 (1)'!$C$5:$C$76)</f>
        <v>341</v>
      </c>
      <c r="AC20">
        <f>SUMIF([3]participants_85797061451!$A$5:$A$72,"*"&amp;A20&amp;"*",[3]participants_85797061451!$C$5:$C$72)</f>
        <v>396</v>
      </c>
      <c r="AD20">
        <f>SUMIF([4]participants_82920852961!$A$5:$A$69,"*"&amp;A20&amp;"*",[4]participants_82920852961!$C$5:$C$69)</f>
        <v>375</v>
      </c>
      <c r="AE20">
        <f>SUMIF([5]participants_89921352025!$A$5:$A$67,"*"&amp;A20&amp;"*",[5]participants_89921352025!$C$5:$C$67)</f>
        <v>296</v>
      </c>
      <c r="AF20">
        <f>SUMIF([6]participants_83765736737!$A$5:$A$62,"*"&amp;A20&amp;"*",[6]participants_83765736737!$C$5:$C$62)</f>
        <v>346</v>
      </c>
      <c r="AG20">
        <f>SUMIF([7]participants_85457643062!$A$5:$A$64,"*"&amp;A20&amp;"*",[7]participants_85457643062!$C$5:$C$64)</f>
        <v>333</v>
      </c>
      <c r="AH20">
        <f>SUMIF([8]participants_83356856584!$A$5:$A$72,"*"&amp;A20&amp;"*",[8]participants_83356856584!$C$5:$C$72)</f>
        <v>338</v>
      </c>
      <c r="AI20">
        <f>SUMIF([9]participants_81569362878!$A$5:$A$69,"*"&amp;A20&amp;"*",[9]participants_81569362878!$C$5:$C$69)</f>
        <v>290</v>
      </c>
      <c r="AJ20">
        <f>SUMIF([10]participants_87395326372!$A$5:$A$73,"*"&amp;A20&amp;"*",[10]participants_87395326372!$C$5:$C$73)</f>
        <v>369</v>
      </c>
      <c r="AK20">
        <f>SUMIF([11]participants_85942322182!$A$5:$A$70,"*"&amp;A20&amp;"*",[11]participants_85942322182!$C$5:$C$70)</f>
        <v>350</v>
      </c>
      <c r="AL20">
        <f>SUMIF([12]participants_86087314336!$A$5:$A$63,"*"&amp;A20&amp;"*",[12]participants_86087314336!$C$5:$C$63)</f>
        <v>359</v>
      </c>
      <c r="AM20">
        <f>SUMIF([13]participants_89173533600!$A$5:$A$65,"*"&amp;A20&amp;"*",[13]participants_89173533600!$C$5:$C$65)</f>
        <v>347</v>
      </c>
      <c r="AN20">
        <f>SUMIF([14]participants_87394742230!$A$5:$A$67,"*"&amp;A20&amp;"*",[14]participants_87394742230!$C$5:$C$67)</f>
        <v>360</v>
      </c>
      <c r="AO20">
        <f>SUMIF([15]participants_87856192187!$A$5:$A$65,"*"&amp;A20&amp;"*",[15]participants_87856192187!$C$5:$C$65)</f>
        <v>369</v>
      </c>
      <c r="AP20">
        <f>SUMIF([16]participants_81035685740!$A$5:$A$69,"*"&amp;A20&amp;"*",[16]participants_81035685740!$C$5:$C$69)</f>
        <v>363</v>
      </c>
      <c r="AQ20">
        <f>SUMIF([17]participants_81079410309!$A$5:$A$68,"*"&amp;A20&amp;"*",[17]participants_81079410309!$C$5:$C$68)</f>
        <v>331</v>
      </c>
      <c r="AR20">
        <f>SUMIF([18]participants_87905655085!$A$5:$A$66,"*"&amp;A20&amp;"*",[18]participants_87905655085!$C$5:$C$66)</f>
        <v>362</v>
      </c>
      <c r="AS20">
        <f>SUMIF([19]participants_84517634457!$A$5:$A$64,"*"&amp;A20&amp;"*",[19]participants_84517634457!$C$5:$C$64)</f>
        <v>359</v>
      </c>
      <c r="AT20">
        <f>SUMIF([20]participants_88217539374!$A$5:$A$62,"*"&amp;A20&amp;"*",[20]participants_88217539374!$C$5:$C$62)</f>
        <v>366</v>
      </c>
      <c r="AU20">
        <f>SUMIF([21]participants_85615359244!$A$5:$A$68,"*"&amp;A20&amp;"*",[21]participants_85615359244!$C$5:$C$68)</f>
        <v>320</v>
      </c>
      <c r="AV20">
        <f>SUMIF([22]participants_83083319282!$A$5:$A$43,"*"&amp;A20&amp;"*",[22]participants_83083319282!$C$5:$C$43)</f>
        <v>4</v>
      </c>
      <c r="AW20">
        <f>SUMIF([23]participants_84962019080!$A$5:$A$63,"*"&amp;A20&amp;"*",[23]participants_84962019080!$C$5:$C$63)</f>
        <v>326</v>
      </c>
      <c r="AX20">
        <f>SUMIF([24]participants_83535609868!$A$5:$A$57,"*"&amp;A20&amp;"*",[24]participants_83535609868!$C$5:$C$57)</f>
        <v>122</v>
      </c>
      <c r="AZ20" s="1" t="s">
        <v>9</v>
      </c>
      <c r="BA20">
        <f>SUM(AA20:AX20)/COUNTIF(B20:Y20, "&gt;=0")</f>
        <v>322.54166666666669</v>
      </c>
    </row>
    <row r="21" spans="1:53" x14ac:dyDescent="0.3">
      <c r="A21" s="1" t="s">
        <v>14</v>
      </c>
      <c r="B21">
        <f>COUNTIF([25]Sheet1!$A$5:$A$81,"*"&amp;A21&amp;"*")</f>
        <v>2</v>
      </c>
      <c r="C21">
        <f>COUNTIF('[2]participants_85171663273 (1)'!$A$5:$A$76,"*"&amp;A21&amp;"*")</f>
        <v>1</v>
      </c>
      <c r="D21">
        <f>COUNTIF([3]participants_85797061451!$A$5:$A$72,"*"&amp;A21&amp;"*")</f>
        <v>1</v>
      </c>
      <c r="E21">
        <f>COUNTIF([4]participants_82920852961!$A$5:$A$69,"*"&amp;A21&amp;"*")</f>
        <v>1</v>
      </c>
      <c r="F21">
        <f>COUNTIF([5]participants_89921352025!$A$5:$A$67,"*"&amp;A21&amp;"*")</f>
        <v>1</v>
      </c>
      <c r="G21">
        <f>COUNTIF([6]participants_83765736737!$A$5:$A$62,"*"&amp;A21&amp;"*")</f>
        <v>1</v>
      </c>
      <c r="H21">
        <f>COUNTIF([7]participants_85457643062!$A$5:$A$64,"*"&amp;A21&amp;"*")</f>
        <v>1</v>
      </c>
      <c r="I21">
        <f>COUNTIF([8]participants_83356856584!$A$5:$A$72,"*"&amp;A21&amp;"*")</f>
        <v>1</v>
      </c>
      <c r="J21">
        <f>COUNTIF([9]participants_81569362878!$A$5:$A$69,"*"&amp;A21&amp;"*")</f>
        <v>1</v>
      </c>
      <c r="K21">
        <f>COUNTIF([10]participants_87395326372!$A$5:$A$73,"*"&amp;A21&amp;"*")</f>
        <v>1</v>
      </c>
      <c r="L21">
        <f>COUNTIF([11]participants_85942322182!$A$5:$A$70,"*"&amp;A21&amp;"*")</f>
        <v>1</v>
      </c>
      <c r="M21">
        <f>COUNTIF([12]participants_86087314336!$A$5:$A$63,"*"&amp;A21&amp;"*")</f>
        <v>1</v>
      </c>
      <c r="N21">
        <f>COUNTIF([13]participants_89173533600!$A$5:$A$65,"*"&amp;A21&amp;"*")</f>
        <v>1</v>
      </c>
      <c r="O21">
        <f>COUNTIF([14]participants_87394742230!$A$5:$A$67,"*"&amp;A21&amp;"*")</f>
        <v>1</v>
      </c>
      <c r="P21">
        <f>COUNTIF([15]participants_87856192187!$A$5:$A$65,"*"&amp;A21&amp;"*")</f>
        <v>1</v>
      </c>
      <c r="Q21">
        <f>COUNTIF([16]participants_81035685740!$A$5:$A$69,"*"&amp;A21&amp;"*")</f>
        <v>1</v>
      </c>
      <c r="R21">
        <f>COUNTIF([17]participants_81079410309!$A$5:$A$68,"*"&amp;A21&amp;"*")</f>
        <v>1</v>
      </c>
      <c r="S21">
        <f>COUNTIF([18]participants_87905655085!$A$5:$A$66,"*"&amp;A21&amp;"*")</f>
        <v>1</v>
      </c>
      <c r="T21">
        <f>COUNTIF([19]participants_84517634457!$A$5:$A$64,"*"&amp;A21&amp;"*")</f>
        <v>1</v>
      </c>
      <c r="U21">
        <f>COUNTIF([20]participants_88217539374!$A$5:$A$62,"*"&amp;A21&amp;"*")</f>
        <v>1</v>
      </c>
      <c r="V21">
        <f>COUNTIF([21]participants_85615359244!$A$5:$A$68,"*"&amp;A21&amp;"*")</f>
        <v>1</v>
      </c>
      <c r="W21">
        <f>COUNTIF([22]participants_83083319282!$A$5:$A$43,"*"&amp;A21&amp;"*")</f>
        <v>1</v>
      </c>
      <c r="X21">
        <f>COUNTIF([23]participants_84962019080!$A$5:$A$63,"*"&amp;A21&amp;"*")</f>
        <v>1</v>
      </c>
      <c r="Y21">
        <f>COUNTIF([24]participants_83535609868!$A$5:$A$57,"*"&amp;A21&amp;"*")</f>
        <v>1</v>
      </c>
      <c r="AA21">
        <f>SUMIF('[1]participants_86284759618 (1)'!$A$5:$A$81,"*"&amp;A21&amp;"*",'[1]participants_86284759618 (1)'!$C$5:$C$81)</f>
        <v>326</v>
      </c>
      <c r="AB21">
        <f>SUMIF('[2]participants_85171663273 (1)'!$A$5:$A$76,"*"&amp;A21&amp;"*",'[2]participants_85171663273 (1)'!$C$5:$C$76)</f>
        <v>366</v>
      </c>
      <c r="AC21">
        <f>SUMIF([3]participants_85797061451!$A$5:$A$72,"*"&amp;A21&amp;"*",[3]participants_85797061451!$C$5:$C$72)</f>
        <v>391</v>
      </c>
      <c r="AD21">
        <f>SUMIF([4]participants_82920852961!$A$5:$A$69,"*"&amp;A21&amp;"*",[4]participants_82920852961!$C$5:$C$69)</f>
        <v>378</v>
      </c>
      <c r="AE21">
        <f>SUMIF([5]participants_89921352025!$A$5:$A$67,"*"&amp;A21&amp;"*",[5]participants_89921352025!$C$5:$C$67)</f>
        <v>300</v>
      </c>
      <c r="AF21">
        <f>SUMIF([6]participants_83765736737!$A$5:$A$62,"*"&amp;A21&amp;"*",[6]participants_83765736737!$C$5:$C$62)</f>
        <v>371</v>
      </c>
      <c r="AG21">
        <f>SUMIF([7]participants_85457643062!$A$5:$A$64,"*"&amp;A21&amp;"*",[7]participants_85457643062!$C$5:$C$64)</f>
        <v>361</v>
      </c>
      <c r="AH21">
        <f>SUMIF([8]participants_83356856584!$A$5:$A$72,"*"&amp;A21&amp;"*",[8]participants_83356856584!$C$5:$C$72)</f>
        <v>349</v>
      </c>
      <c r="AI21">
        <f>SUMIF([9]participants_81569362878!$A$5:$A$69,"*"&amp;A21&amp;"*",[9]participants_81569362878!$C$5:$C$69)</f>
        <v>297</v>
      </c>
      <c r="AJ21">
        <f>SUMIF([10]participants_87395326372!$A$5:$A$73,"*"&amp;A21&amp;"*",[10]participants_87395326372!$C$5:$C$73)</f>
        <v>231</v>
      </c>
      <c r="AK21">
        <f>SUMIF([11]participants_85942322182!$A$5:$A$70,"*"&amp;A21&amp;"*",[11]participants_85942322182!$C$5:$C$70)</f>
        <v>400</v>
      </c>
      <c r="AL21">
        <f>SUMIF([12]participants_86087314336!$A$5:$A$63,"*"&amp;A21&amp;"*",[12]participants_86087314336!$C$5:$C$63)</f>
        <v>371</v>
      </c>
      <c r="AM21">
        <f>SUMIF([13]participants_89173533600!$A$5:$A$65,"*"&amp;A21&amp;"*",[13]participants_89173533600!$C$5:$C$65)</f>
        <v>351</v>
      </c>
      <c r="AN21">
        <f>SUMIF([14]participants_87394742230!$A$5:$A$67,"*"&amp;A21&amp;"*",[14]participants_87394742230!$C$5:$C$67)</f>
        <v>364</v>
      </c>
      <c r="AO21">
        <f>SUMIF([15]participants_87856192187!$A$5:$A$65,"*"&amp;A21&amp;"*",[15]participants_87856192187!$C$5:$C$65)</f>
        <v>382</v>
      </c>
      <c r="AP21">
        <f>SUMIF([16]participants_81035685740!$A$5:$A$69,"*"&amp;A21&amp;"*",[16]participants_81035685740!$C$5:$C$69)</f>
        <v>372</v>
      </c>
      <c r="AQ21">
        <f>SUMIF([17]participants_81079410309!$A$5:$A$68,"*"&amp;A21&amp;"*",[17]participants_81079410309!$C$5:$C$68)</f>
        <v>350</v>
      </c>
      <c r="AR21">
        <f>SUMIF([18]participants_87905655085!$A$5:$A$66,"*"&amp;A21&amp;"*",[18]participants_87905655085!$C$5:$C$66)</f>
        <v>357</v>
      </c>
      <c r="AS21">
        <f>SUMIF([19]participants_84517634457!$A$5:$A$64,"*"&amp;A21&amp;"*",[19]participants_84517634457!$C$5:$C$64)</f>
        <v>359</v>
      </c>
      <c r="AT21">
        <f>SUMIF([20]participants_88217539374!$A$5:$A$62,"*"&amp;A21&amp;"*",[20]participants_88217539374!$C$5:$C$62)</f>
        <v>354</v>
      </c>
      <c r="AU21">
        <f>SUMIF([21]participants_85615359244!$A$5:$A$68,"*"&amp;A21&amp;"*",[21]participants_85615359244!$C$5:$C$68)</f>
        <v>323</v>
      </c>
      <c r="AV21">
        <f>SUMIF([22]participants_83083319282!$A$5:$A$43,"*"&amp;A21&amp;"*",[22]participants_83083319282!$C$5:$C$43)</f>
        <v>14</v>
      </c>
      <c r="AW21">
        <f>SUMIF([23]participants_84962019080!$A$5:$A$63,"*"&amp;A21&amp;"*",[23]participants_84962019080!$C$5:$C$63)</f>
        <v>330</v>
      </c>
      <c r="AX21">
        <f>SUMIF([24]participants_83535609868!$A$5:$A$57,"*"&amp;A21&amp;"*",[24]participants_83535609868!$C$5:$C$57)</f>
        <v>114</v>
      </c>
      <c r="AZ21" s="1" t="s">
        <v>14</v>
      </c>
      <c r="BA21">
        <f>SUM(AA21:AX21)/COUNTIF(B21:Y21, "&gt;=0")</f>
        <v>325.45833333333331</v>
      </c>
    </row>
    <row r="22" spans="1:53" x14ac:dyDescent="0.3">
      <c r="A22" s="1" t="s">
        <v>42</v>
      </c>
      <c r="B22">
        <f>COUNTIF([25]Sheet1!$A$5:$A$81,"*"&amp;A22&amp;"*")</f>
        <v>1</v>
      </c>
      <c r="C22">
        <f>COUNTIF('[2]participants_85171663273 (1)'!$A$5:$A$76,"*"&amp;A22&amp;"*")</f>
        <v>1</v>
      </c>
      <c r="D22">
        <f>COUNTIF([3]participants_85797061451!$A$5:$A$72,"*"&amp;A22&amp;"*")</f>
        <v>1</v>
      </c>
      <c r="E22">
        <f>COUNTIF([4]participants_82920852961!$A$5:$A$69,"*"&amp;A22&amp;"*")</f>
        <v>1</v>
      </c>
      <c r="F22">
        <f>COUNTIF([5]participants_89921352025!$A$5:$A$67,"*"&amp;A22&amp;"*")</f>
        <v>1</v>
      </c>
      <c r="G22">
        <f>COUNTIF([6]participants_83765736737!$A$5:$A$62,"*"&amp;A22&amp;"*")</f>
        <v>1</v>
      </c>
      <c r="H22">
        <f>COUNTIF([7]participants_85457643062!$A$5:$A$64,"*"&amp;A22&amp;"*")</f>
        <v>1</v>
      </c>
      <c r="I22">
        <f>COUNTIF([8]participants_83356856584!$A$5:$A$72,"*"&amp;A22&amp;"*")</f>
        <v>1</v>
      </c>
      <c r="J22">
        <f>COUNTIF([9]participants_81569362878!$A$5:$A$69,"*"&amp;A22&amp;"*")</f>
        <v>1</v>
      </c>
      <c r="K22">
        <f>COUNTIF([10]participants_87395326372!$A$5:$A$73,"*"&amp;A22&amp;"*")</f>
        <v>1</v>
      </c>
      <c r="L22">
        <f>COUNTIF([11]participants_85942322182!$A$5:$A$70,"*"&amp;A22&amp;"*")</f>
        <v>1</v>
      </c>
      <c r="M22">
        <f>COUNTIF([12]participants_86087314336!$A$5:$A$63,"*"&amp;A22&amp;"*")</f>
        <v>1</v>
      </c>
      <c r="N22">
        <f>COUNTIF([13]participants_89173533600!$A$5:$A$65,"*"&amp;A22&amp;"*")</f>
        <v>1</v>
      </c>
      <c r="O22">
        <f>COUNTIF([14]participants_87394742230!$A$5:$A$67,"*"&amp;A22&amp;"*")</f>
        <v>1</v>
      </c>
      <c r="P22">
        <f>COUNTIF([15]participants_87856192187!$A$5:$A$65,"*"&amp;A22&amp;"*")</f>
        <v>1</v>
      </c>
      <c r="Q22">
        <f>COUNTIF([16]participants_81035685740!$A$5:$A$69,"*"&amp;A22&amp;"*")</f>
        <v>1</v>
      </c>
      <c r="R22">
        <f>COUNTIF([17]participants_81079410309!$A$5:$A$68,"*"&amp;A22&amp;"*")</f>
        <v>1</v>
      </c>
      <c r="S22">
        <f>COUNTIF([18]participants_87905655085!$A$5:$A$66,"*"&amp;A22&amp;"*")</f>
        <v>1</v>
      </c>
      <c r="T22">
        <f>COUNTIF([19]participants_84517634457!$A$5:$A$64,"*"&amp;A22&amp;"*")</f>
        <v>1</v>
      </c>
      <c r="U22">
        <f>COUNTIF([20]participants_88217539374!$A$5:$A$62,"*"&amp;A22&amp;"*")</f>
        <v>1</v>
      </c>
      <c r="V22">
        <f>COUNTIF([21]participants_85615359244!$A$5:$A$68,"*"&amp;A22&amp;"*")</f>
        <v>1</v>
      </c>
      <c r="W22">
        <f>COUNTIF([22]participants_83083319282!$A$5:$A$43,"*"&amp;A22&amp;"*")</f>
        <v>1</v>
      </c>
      <c r="X22">
        <f>COUNTIF([23]participants_84962019080!$A$5:$A$63,"*"&amp;A22&amp;"*")</f>
        <v>1</v>
      </c>
      <c r="Y22">
        <f>COUNTIF([24]participants_83535609868!$A$5:$A$57,"*"&amp;A22&amp;"*")</f>
        <v>1</v>
      </c>
      <c r="AA22">
        <f>SUMIF('[1]participants_86284759618 (1)'!$A$5:$A$81,"*"&amp;A22&amp;"*",'[1]participants_86284759618 (1)'!$C$5:$C$81)</f>
        <v>463</v>
      </c>
      <c r="AB22">
        <f>SUMIF('[2]participants_85171663273 (1)'!$A$5:$A$76,"*"&amp;A22&amp;"*",'[2]participants_85171663273 (1)'!$C$5:$C$76)</f>
        <v>425</v>
      </c>
      <c r="AC22">
        <f>SUMIF([3]participants_85797061451!$A$5:$A$72,"*"&amp;A22&amp;"*",[3]participants_85797061451!$C$5:$C$72)</f>
        <v>381</v>
      </c>
      <c r="AD22">
        <f>SUMIF([4]participants_82920852961!$A$5:$A$69,"*"&amp;A22&amp;"*",[4]participants_82920852961!$C$5:$C$69)</f>
        <v>362</v>
      </c>
      <c r="AE22">
        <f>SUMIF([5]participants_89921352025!$A$5:$A$67,"*"&amp;A22&amp;"*",[5]participants_89921352025!$C$5:$C$67)</f>
        <v>295</v>
      </c>
      <c r="AF22">
        <f>SUMIF([6]participants_83765736737!$A$5:$A$62,"*"&amp;A22&amp;"*",[6]participants_83765736737!$C$5:$C$62)</f>
        <v>384</v>
      </c>
      <c r="AG22">
        <f>SUMIF([7]participants_85457643062!$A$5:$A$64,"*"&amp;A22&amp;"*",[7]participants_85457643062!$C$5:$C$64)</f>
        <v>334</v>
      </c>
      <c r="AH22">
        <f>SUMIF([8]participants_83356856584!$A$5:$A$72,"*"&amp;A22&amp;"*",[8]participants_83356856584!$C$5:$C$72)</f>
        <v>352</v>
      </c>
      <c r="AI22">
        <f>SUMIF([9]participants_81569362878!$A$5:$A$69,"*"&amp;A22&amp;"*",[9]participants_81569362878!$C$5:$C$69)</f>
        <v>407</v>
      </c>
      <c r="AJ22">
        <f>SUMIF([10]participants_87395326372!$A$5:$A$73,"*"&amp;A22&amp;"*",[10]participants_87395326372!$C$5:$C$73)</f>
        <v>369</v>
      </c>
      <c r="AK22">
        <f>SUMIF([11]participants_85942322182!$A$5:$A$70,"*"&amp;A22&amp;"*",[11]participants_85942322182!$C$5:$C$70)</f>
        <v>356</v>
      </c>
      <c r="AL22">
        <f>SUMIF([12]participants_86087314336!$A$5:$A$63,"*"&amp;A22&amp;"*",[12]participants_86087314336!$C$5:$C$63)</f>
        <v>378</v>
      </c>
      <c r="AM22">
        <f>SUMIF([13]participants_89173533600!$A$5:$A$65,"*"&amp;A22&amp;"*",[13]participants_89173533600!$C$5:$C$65)</f>
        <v>343</v>
      </c>
      <c r="AN22">
        <f>SUMIF([14]participants_87394742230!$A$5:$A$67,"*"&amp;A22&amp;"*",[14]participants_87394742230!$C$5:$C$67)</f>
        <v>375</v>
      </c>
      <c r="AO22">
        <f>SUMIF([15]participants_87856192187!$A$5:$A$65,"*"&amp;A22&amp;"*",[15]participants_87856192187!$C$5:$C$65)</f>
        <v>355</v>
      </c>
      <c r="AP22">
        <f>SUMIF([16]participants_81035685740!$A$5:$A$69,"*"&amp;A22&amp;"*",[16]participants_81035685740!$C$5:$C$69)</f>
        <v>374</v>
      </c>
      <c r="AQ22">
        <f>SUMIF([17]participants_81079410309!$A$5:$A$68,"*"&amp;A22&amp;"*",[17]participants_81079410309!$C$5:$C$68)</f>
        <v>356</v>
      </c>
      <c r="AR22">
        <f>SUMIF([18]participants_87905655085!$A$5:$A$66,"*"&amp;A22&amp;"*",[18]participants_87905655085!$C$5:$C$66)</f>
        <v>336</v>
      </c>
      <c r="AS22">
        <f>SUMIF([19]participants_84517634457!$A$5:$A$64,"*"&amp;A22&amp;"*",[19]participants_84517634457!$C$5:$C$64)</f>
        <v>415</v>
      </c>
      <c r="AT22">
        <f>SUMIF([20]participants_88217539374!$A$5:$A$62,"*"&amp;A22&amp;"*",[20]participants_88217539374!$C$5:$C$62)</f>
        <v>322</v>
      </c>
      <c r="AU22">
        <f>SUMIF([21]participants_85615359244!$A$5:$A$68,"*"&amp;A22&amp;"*",[21]participants_85615359244!$C$5:$C$68)</f>
        <v>322</v>
      </c>
      <c r="AV22">
        <f>SUMIF([22]participants_83083319282!$A$5:$A$43,"*"&amp;A22&amp;"*",[22]participants_83083319282!$C$5:$C$43)</f>
        <v>8</v>
      </c>
      <c r="AW22">
        <f>SUMIF([23]participants_84962019080!$A$5:$A$63,"*"&amp;A22&amp;"*",[23]participants_84962019080!$C$5:$C$63)</f>
        <v>258</v>
      </c>
      <c r="AX22">
        <f>SUMIF([24]participants_83535609868!$A$5:$A$57,"*"&amp;A22&amp;"*",[24]participants_83535609868!$C$5:$C$57)</f>
        <v>75</v>
      </c>
      <c r="AZ22" s="1" t="s">
        <v>42</v>
      </c>
      <c r="BA22">
        <f>SUM(AA22:AX22)/COUNTIF(B22:Y22, "&gt;=0")</f>
        <v>335.20833333333331</v>
      </c>
    </row>
    <row r="23" spans="1:53" x14ac:dyDescent="0.3">
      <c r="A23" s="4" t="s">
        <v>107</v>
      </c>
      <c r="B23">
        <f>COUNTIF([25]Sheet1!$A$5:$A$81,"*"&amp;A23&amp;"*")</f>
        <v>2</v>
      </c>
      <c r="C23">
        <f>COUNTIF('[2]participants_85171663273 (1)'!$A$5:$A$76,"*"&amp;A23&amp;"*")</f>
        <v>2</v>
      </c>
      <c r="D23">
        <f>COUNTIF([3]participants_85797061451!$A$5:$A$72,"*"&amp;A23&amp;"*")</f>
        <v>2</v>
      </c>
      <c r="E23">
        <f>COUNTIF([4]participants_82920852961!$A$5:$A$69,"*"&amp;A23&amp;"*")</f>
        <v>1</v>
      </c>
      <c r="F23">
        <f>COUNTIF([5]participants_89921352025!$A$5:$A$67,"*"&amp;A23&amp;"*")</f>
        <v>1</v>
      </c>
      <c r="G23">
        <f>COUNTIF([6]participants_83765736737!$A$5:$A$62,"*"&amp;A23&amp;"*")</f>
        <v>1</v>
      </c>
      <c r="H23">
        <f>COUNTIF([7]participants_85457643062!$A$5:$A$64,"*"&amp;A23&amp;"*")</f>
        <v>1</v>
      </c>
      <c r="I23">
        <f>COUNTIF([8]participants_83356856584!$A$5:$A$72,"*"&amp;A23&amp;"*")</f>
        <v>1</v>
      </c>
      <c r="J23">
        <f>COUNTIF([9]participants_81569362878!$A$5:$A$69,"*"&amp;A23&amp;"*")</f>
        <v>1</v>
      </c>
      <c r="K23">
        <f>COUNTIF([10]participants_87395326372!$A$5:$A$73,"*"&amp;A23&amp;"*")</f>
        <v>1</v>
      </c>
      <c r="L23">
        <f>COUNTIF([11]participants_85942322182!$A$5:$A$70,"*"&amp;A23&amp;"*")</f>
        <v>1</v>
      </c>
      <c r="M23">
        <f>COUNTIF([12]participants_86087314336!$A$5:$A$63,"*"&amp;A23&amp;"*")</f>
        <v>1</v>
      </c>
      <c r="N23">
        <f>COUNTIF([13]participants_89173533600!$A$5:$A$65,"*"&amp;A23&amp;"*")</f>
        <v>1</v>
      </c>
      <c r="O23">
        <f>COUNTIF([14]participants_87394742230!$A$5:$A$67,"*"&amp;A23&amp;"*")</f>
        <v>1</v>
      </c>
      <c r="P23">
        <f>COUNTIF([15]participants_87856192187!$A$5:$A$65,"*"&amp;A23&amp;"*")</f>
        <v>1</v>
      </c>
      <c r="Q23">
        <f>COUNTIF([16]participants_81035685740!$A$5:$A$69,"*"&amp;A23&amp;"*")</f>
        <v>1</v>
      </c>
      <c r="R23">
        <f>COUNTIF([17]participants_81079410309!$A$5:$A$68,"*"&amp;A23&amp;"*")</f>
        <v>1</v>
      </c>
      <c r="S23">
        <f>COUNTIF([18]participants_87905655085!$A$5:$A$66,"*"&amp;A23&amp;"*")</f>
        <v>1</v>
      </c>
      <c r="T23">
        <f>COUNTIF([19]participants_84517634457!$A$5:$A$64,"*"&amp;A23&amp;"*")</f>
        <v>1</v>
      </c>
      <c r="U23">
        <f>COUNTIF([20]participants_88217539374!$A$5:$A$62,"*"&amp;A23&amp;"*")</f>
        <v>1</v>
      </c>
      <c r="V23">
        <f>COUNTIF([21]participants_85615359244!$A$5:$A$68,"*"&amp;A23&amp;"*")</f>
        <v>1</v>
      </c>
      <c r="W23">
        <f>COUNTIF([22]participants_83083319282!$A$5:$A$43,"*"&amp;A23&amp;"*")</f>
        <v>1</v>
      </c>
      <c r="X23">
        <f>COUNTIF([23]participants_84962019080!$A$5:$A$63,"*"&amp;A23&amp;"*")</f>
        <v>1</v>
      </c>
      <c r="Y23">
        <f>COUNTIF([24]participants_83535609868!$A$5:$A$57,"*"&amp;A23&amp;"*")</f>
        <v>1</v>
      </c>
      <c r="AA23">
        <f>SUMIF('[1]participants_86284759618 (1)'!$A$5:$A$81,"*"&amp;A23&amp;"*",'[1]participants_86284759618 (1)'!$C$5:$C$81)</f>
        <v>333</v>
      </c>
      <c r="AB23">
        <f>SUMIF('[2]participants_85171663273 (1)'!$A$5:$A$76,"*"&amp;A23&amp;"*",'[2]participants_85171663273 (1)'!$C$5:$C$76)</f>
        <v>385</v>
      </c>
      <c r="AC23">
        <f>SUMIF([3]participants_85797061451!$A$5:$A$72,"*"&amp;A23&amp;"*",[3]participants_85797061451!$C$5:$C$72)</f>
        <v>415</v>
      </c>
      <c r="AD23">
        <f>SUMIF([4]participants_82920852961!$A$5:$A$69,"*"&amp;A23&amp;"*",[4]participants_82920852961!$C$5:$C$69)</f>
        <v>432</v>
      </c>
      <c r="AE23">
        <f>SUMIF([5]participants_89921352025!$A$5:$A$67,"*"&amp;A23&amp;"*",[5]participants_89921352025!$C$5:$C$67)</f>
        <v>318</v>
      </c>
      <c r="AF23">
        <f>SUMIF([6]participants_83765736737!$A$5:$A$62,"*"&amp;A23&amp;"*",[6]participants_83765736737!$C$5:$C$62)</f>
        <v>370</v>
      </c>
      <c r="AG23">
        <f>SUMIF([7]participants_85457643062!$A$5:$A$64,"*"&amp;A23&amp;"*",[7]participants_85457643062!$C$5:$C$64)</f>
        <v>428</v>
      </c>
      <c r="AH23">
        <f>SUMIF([8]participants_83356856584!$A$5:$A$72,"*"&amp;A23&amp;"*",[8]participants_83356856584!$C$5:$C$72)</f>
        <v>322</v>
      </c>
      <c r="AI23">
        <f>SUMIF([9]participants_81569362878!$A$5:$A$69,"*"&amp;A23&amp;"*",[9]participants_81569362878!$C$5:$C$69)</f>
        <v>345</v>
      </c>
      <c r="AJ23">
        <f>SUMIF([10]participants_87395326372!$A$5:$A$73,"*"&amp;A23&amp;"*",[10]participants_87395326372!$C$5:$C$73)</f>
        <v>343</v>
      </c>
      <c r="AK23">
        <f>SUMIF([11]participants_85942322182!$A$5:$A$70,"*"&amp;A23&amp;"*",[11]participants_85942322182!$C$5:$C$70)</f>
        <v>369</v>
      </c>
      <c r="AL23">
        <f>SUMIF([12]participants_86087314336!$A$5:$A$63,"*"&amp;A23&amp;"*",[12]participants_86087314336!$C$5:$C$63)</f>
        <v>422</v>
      </c>
      <c r="AM23">
        <f>SUMIF([13]participants_89173533600!$A$5:$A$65,"*"&amp;A23&amp;"*",[13]participants_89173533600!$C$5:$C$65)</f>
        <v>423</v>
      </c>
      <c r="AN23">
        <f>SUMIF([14]participants_87394742230!$A$5:$A$67,"*"&amp;A23&amp;"*",[14]participants_87394742230!$C$5:$C$67)</f>
        <v>396</v>
      </c>
      <c r="AO23">
        <f>SUMIF([15]participants_87856192187!$A$5:$A$65,"*"&amp;A23&amp;"*",[15]participants_87856192187!$C$5:$C$65)</f>
        <v>405</v>
      </c>
      <c r="AP23">
        <f>SUMIF([16]participants_81035685740!$A$5:$A$69,"*"&amp;A23&amp;"*",[16]participants_81035685740!$C$5:$C$69)</f>
        <v>338</v>
      </c>
      <c r="AQ23">
        <f>SUMIF([17]participants_81079410309!$A$5:$A$68,"*"&amp;A23&amp;"*",[17]participants_81079410309!$C$5:$C$68)</f>
        <v>407</v>
      </c>
      <c r="AR23">
        <f>SUMIF([18]participants_87905655085!$A$5:$A$66,"*"&amp;A23&amp;"*",[18]participants_87905655085!$C$5:$C$66)</f>
        <v>369</v>
      </c>
      <c r="AS23">
        <f>SUMIF([19]participants_84517634457!$A$5:$A$64,"*"&amp;A23&amp;"*",[19]participants_84517634457!$C$5:$C$64)</f>
        <v>370</v>
      </c>
      <c r="AT23">
        <f>SUMIF([20]participants_88217539374!$A$5:$A$62,"*"&amp;A23&amp;"*",[20]participants_88217539374!$C$5:$C$62)</f>
        <v>387</v>
      </c>
      <c r="AU23">
        <f>SUMIF([21]participants_85615359244!$A$5:$A$68,"*"&amp;A23&amp;"*",[21]participants_85615359244!$C$5:$C$68)</f>
        <v>430</v>
      </c>
      <c r="AV23">
        <f>SUMIF([22]participants_83083319282!$A$5:$A$43,"*"&amp;A23&amp;"*",[22]participants_83083319282!$C$5:$C$43)</f>
        <v>8</v>
      </c>
      <c r="AW23">
        <f>SUMIF([23]participants_84962019080!$A$5:$A$63,"*"&amp;A23&amp;"*",[23]participants_84962019080!$C$5:$C$63)</f>
        <v>312</v>
      </c>
      <c r="AX23">
        <f>SUMIF([24]participants_83535609868!$A$5:$A$57,"*"&amp;A23&amp;"*",[24]participants_83535609868!$C$5:$C$57)</f>
        <v>122</v>
      </c>
      <c r="AZ23" s="4" t="s">
        <v>107</v>
      </c>
      <c r="BA23">
        <f>SUM(AA23:AX23)/COUNTIF(B23:Y23, "&gt;=0")</f>
        <v>352.04166666666669</v>
      </c>
    </row>
    <row r="24" spans="1:53" x14ac:dyDescent="0.3">
      <c r="A24" s="4" t="s">
        <v>106</v>
      </c>
      <c r="B24">
        <f>COUNTIF([25]Sheet1!$A$5:$A$81,"*"&amp;A24&amp;"*")</f>
        <v>1</v>
      </c>
      <c r="C24">
        <f>COUNTIF('[2]participants_85171663273 (1)'!$A$5:$A$76,"*"&amp;A24&amp;"*")</f>
        <v>1</v>
      </c>
      <c r="D24">
        <f>COUNTIF([3]participants_85797061451!$A$5:$A$72,"*"&amp;A24&amp;"*")</f>
        <v>1</v>
      </c>
      <c r="E24">
        <f>COUNTIF([4]participants_82920852961!$A$5:$A$69,"*"&amp;A24&amp;"*")</f>
        <v>1</v>
      </c>
      <c r="F24">
        <f>COUNTIF([5]participants_89921352025!$A$5:$A$67,"*"&amp;A24&amp;"*")</f>
        <v>1</v>
      </c>
      <c r="G24">
        <f>COUNTIF([6]participants_83765736737!$A$5:$A$62,"*"&amp;A24&amp;"*")</f>
        <v>2</v>
      </c>
      <c r="H24">
        <f>COUNTIF([7]participants_85457643062!$A$5:$A$64,"*"&amp;A24&amp;"*")</f>
        <v>1</v>
      </c>
      <c r="I24">
        <f>COUNTIF([8]participants_83356856584!$A$5:$A$72,"*"&amp;A24&amp;"*")</f>
        <v>1</v>
      </c>
      <c r="J24">
        <f>COUNTIF([9]participants_81569362878!$A$5:$A$69,"*"&amp;A24&amp;"*")</f>
        <v>2</v>
      </c>
      <c r="K24">
        <f>COUNTIF([10]participants_87395326372!$A$5:$A$73,"*"&amp;A24&amp;"*")</f>
        <v>1</v>
      </c>
      <c r="L24">
        <f>COUNTIF([11]participants_85942322182!$A$5:$A$70,"*"&amp;A24&amp;"*")</f>
        <v>2</v>
      </c>
      <c r="M24">
        <f>COUNTIF([12]participants_86087314336!$A$5:$A$63,"*"&amp;A24&amp;"*")</f>
        <v>1</v>
      </c>
      <c r="N24">
        <f>COUNTIF([13]participants_89173533600!$A$5:$A$65,"*"&amp;A24&amp;"*")</f>
        <v>1</v>
      </c>
      <c r="O24">
        <f>COUNTIF([14]participants_87394742230!$A$5:$A$67,"*"&amp;A24&amp;"*")</f>
        <v>2</v>
      </c>
      <c r="P24">
        <f>COUNTIF([15]participants_87856192187!$A$5:$A$65,"*"&amp;A24&amp;"*")</f>
        <v>1</v>
      </c>
      <c r="Q24">
        <f>COUNTIF([16]participants_81035685740!$A$5:$A$69,"*"&amp;A24&amp;"*")</f>
        <v>2</v>
      </c>
      <c r="R24">
        <f>COUNTIF([17]participants_81079410309!$A$5:$A$68,"*"&amp;A24&amp;"*")</f>
        <v>1</v>
      </c>
      <c r="S24">
        <f>COUNTIF([18]participants_87905655085!$A$5:$A$66,"*"&amp;A24&amp;"*")</f>
        <v>2</v>
      </c>
      <c r="T24">
        <f>COUNTIF([19]participants_84517634457!$A$5:$A$64,"*"&amp;A24&amp;"*")</f>
        <v>2</v>
      </c>
      <c r="U24">
        <f>COUNTIF([20]participants_88217539374!$A$5:$A$62,"*"&amp;A24&amp;"*")</f>
        <v>1</v>
      </c>
      <c r="V24">
        <f>COUNTIF([21]participants_85615359244!$A$5:$A$68,"*"&amp;A24&amp;"*")</f>
        <v>1</v>
      </c>
      <c r="W24">
        <f>COUNTIF([22]participants_83083319282!$A$5:$A$43,"*"&amp;A24&amp;"*")</f>
        <v>0</v>
      </c>
      <c r="X24">
        <f>COUNTIF([23]participants_84962019080!$A$5:$A$63,"*"&amp;A24&amp;"*")</f>
        <v>1</v>
      </c>
      <c r="Y24">
        <f>COUNTIF([24]participants_83535609868!$A$5:$A$57,"*"&amp;A24&amp;"*")</f>
        <v>1</v>
      </c>
      <c r="AA24">
        <f>SUMIF('[1]participants_86284759618 (1)'!$A$5:$A$81,"*"&amp;A24&amp;"*",'[1]participants_86284759618 (1)'!$C$5:$C$81)</f>
        <v>344</v>
      </c>
      <c r="AB24">
        <f>SUMIF('[2]participants_85171663273 (1)'!$A$5:$A$76,"*"&amp;A24&amp;"*",'[2]participants_85171663273 (1)'!$C$5:$C$76)</f>
        <v>380</v>
      </c>
      <c r="AC24">
        <f>SUMIF([3]participants_85797061451!$A$5:$A$72,"*"&amp;A24&amp;"*",[3]participants_85797061451!$C$5:$C$72)</f>
        <v>423</v>
      </c>
      <c r="AD24">
        <f>SUMIF([4]participants_82920852961!$A$5:$A$69,"*"&amp;A24&amp;"*",[4]participants_82920852961!$C$5:$C$69)</f>
        <v>398</v>
      </c>
      <c r="AE24">
        <f>SUMIF([5]participants_89921352025!$A$5:$A$67,"*"&amp;A24&amp;"*",[5]participants_89921352025!$C$5:$C$67)</f>
        <v>318</v>
      </c>
      <c r="AF24">
        <f>SUMIF([6]participants_83765736737!$A$5:$A$62,"*"&amp;A24&amp;"*",[6]participants_83765736737!$C$5:$C$62)</f>
        <v>384</v>
      </c>
      <c r="AG24">
        <f>SUMIF([7]participants_85457643062!$A$5:$A$64,"*"&amp;A24&amp;"*",[7]participants_85457643062!$C$5:$C$64)</f>
        <v>247</v>
      </c>
      <c r="AH24">
        <f>SUMIF([8]participants_83356856584!$A$5:$A$72,"*"&amp;A24&amp;"*",[8]participants_83356856584!$C$5:$C$72)</f>
        <v>264</v>
      </c>
      <c r="AI24">
        <f>SUMIF([9]participants_81569362878!$A$5:$A$69,"*"&amp;A24&amp;"*",[9]participants_81569362878!$C$5:$C$69)</f>
        <v>317</v>
      </c>
      <c r="AJ24">
        <f>SUMIF([10]participants_87395326372!$A$5:$A$73,"*"&amp;A24&amp;"*",[10]participants_87395326372!$C$5:$C$73)</f>
        <v>309</v>
      </c>
      <c r="AK24">
        <f>SUMIF([11]participants_85942322182!$A$5:$A$70,"*"&amp;A24&amp;"*",[11]participants_85942322182!$C$5:$C$70)</f>
        <v>358</v>
      </c>
      <c r="AL24">
        <f>SUMIF([12]participants_86087314336!$A$5:$A$63,"*"&amp;A24&amp;"*",[12]participants_86087314336!$C$5:$C$63)</f>
        <v>325</v>
      </c>
      <c r="AM24">
        <f>SUMIF([13]participants_89173533600!$A$5:$A$65,"*"&amp;A24&amp;"*",[13]participants_89173533600!$C$5:$C$65)</f>
        <v>341</v>
      </c>
      <c r="AN24">
        <f>SUMIF([14]participants_87394742230!$A$5:$A$67,"*"&amp;A24&amp;"*",[14]participants_87394742230!$C$5:$C$67)</f>
        <v>357</v>
      </c>
      <c r="AO24">
        <f>SUMIF([15]participants_87856192187!$A$5:$A$65,"*"&amp;A24&amp;"*",[15]participants_87856192187!$C$5:$C$65)</f>
        <v>387</v>
      </c>
      <c r="AP24">
        <f>SUMIF([16]participants_81035685740!$A$5:$A$69,"*"&amp;A24&amp;"*",[16]participants_81035685740!$C$5:$C$69)</f>
        <v>376</v>
      </c>
      <c r="AQ24">
        <f>SUMIF([17]participants_81079410309!$A$5:$A$68,"*"&amp;A24&amp;"*",[17]participants_81079410309!$C$5:$C$68)</f>
        <v>344</v>
      </c>
      <c r="AR24">
        <f>SUMIF([18]participants_87905655085!$A$5:$A$66,"*"&amp;A24&amp;"*",[18]participants_87905655085!$C$5:$C$66)</f>
        <v>378</v>
      </c>
      <c r="AS24">
        <f>SUMIF([19]participants_84517634457!$A$5:$A$64,"*"&amp;A24&amp;"*",[19]participants_84517634457!$C$5:$C$64)</f>
        <v>342</v>
      </c>
      <c r="AT24">
        <f>SUMIF([20]participants_88217539374!$A$5:$A$62,"*"&amp;A24&amp;"*",[20]participants_88217539374!$C$5:$C$62)</f>
        <v>338</v>
      </c>
      <c r="AU24">
        <f>SUMIF([21]participants_85615359244!$A$5:$A$68,"*"&amp;A24&amp;"*",[21]participants_85615359244!$C$5:$C$68)</f>
        <v>319</v>
      </c>
      <c r="AV24">
        <f>SUMIF([22]participants_83083319282!$A$5:$A$43,"*"&amp;A24&amp;"*",[22]participants_83083319282!$C$5:$C$43)</f>
        <v>0</v>
      </c>
      <c r="AW24">
        <f>SUMIF([23]participants_84962019080!$A$5:$A$63,"*"&amp;A24&amp;"*",[23]participants_84962019080!$C$5:$C$63)</f>
        <v>327</v>
      </c>
      <c r="AX24">
        <f>SUMIF([24]participants_83535609868!$A$5:$A$57,"*"&amp;A24&amp;"*",[24]participants_83535609868!$C$5:$C$57)</f>
        <v>96</v>
      </c>
      <c r="AZ24" s="4" t="s">
        <v>106</v>
      </c>
      <c r="BA24">
        <f>SUM(AA24:AX24)/COUNTIF(B24:Y24, "&gt;=0")</f>
        <v>319.66666666666669</v>
      </c>
    </row>
    <row r="25" spans="1:53" x14ac:dyDescent="0.3">
      <c r="A25" s="4" t="s">
        <v>105</v>
      </c>
      <c r="B25">
        <f>COUNTIF([25]Sheet1!$A$5:$A$81,"*"&amp;A25&amp;"*")</f>
        <v>1</v>
      </c>
      <c r="C25">
        <f>COUNTIF('[2]participants_85171663273 (1)'!$A$5:$A$76,"*"&amp;A25&amp;"*")</f>
        <v>2</v>
      </c>
      <c r="D25">
        <f>COUNTIF([3]participants_85797061451!$A$5:$A$72,"*"&amp;A25&amp;"*")</f>
        <v>2</v>
      </c>
      <c r="E25">
        <f>COUNTIF([4]participants_82920852961!$A$5:$A$69,"*"&amp;A25&amp;"*")</f>
        <v>2</v>
      </c>
      <c r="F25">
        <f>COUNTIF([5]participants_89921352025!$A$5:$A$67,"*"&amp;A25&amp;"*")</f>
        <v>1</v>
      </c>
      <c r="G25">
        <f>COUNTIF([6]participants_83765736737!$A$5:$A$62,"*"&amp;A25&amp;"*")</f>
        <v>1</v>
      </c>
      <c r="H25">
        <f>COUNTIF([7]participants_85457643062!$A$5:$A$64,"*"&amp;A25&amp;"*")</f>
        <v>1</v>
      </c>
      <c r="I25">
        <f>COUNTIF([8]participants_83356856584!$A$5:$A$72,"*"&amp;A25&amp;"*")</f>
        <v>1</v>
      </c>
      <c r="J25">
        <f>COUNTIF([9]participants_81569362878!$A$5:$A$69,"*"&amp;A25&amp;"*")</f>
        <v>1</v>
      </c>
      <c r="K25">
        <f>COUNTIF([10]participants_87395326372!$A$5:$A$73,"*"&amp;A25&amp;"*")</f>
        <v>1</v>
      </c>
      <c r="L25">
        <f>COUNTIF([11]participants_85942322182!$A$5:$A$70,"*"&amp;A25&amp;"*")</f>
        <v>1</v>
      </c>
      <c r="M25">
        <f>COUNTIF([12]participants_86087314336!$A$5:$A$63,"*"&amp;A25&amp;"*")</f>
        <v>1</v>
      </c>
      <c r="N25">
        <f>COUNTIF([13]participants_89173533600!$A$5:$A$65,"*"&amp;A25&amp;"*")</f>
        <v>1</v>
      </c>
      <c r="O25">
        <f>COUNTIF([14]participants_87394742230!$A$5:$A$67,"*"&amp;A25&amp;"*")</f>
        <v>1</v>
      </c>
      <c r="P25">
        <f>COUNTIF([15]participants_87856192187!$A$5:$A$65,"*"&amp;A25&amp;"*")</f>
        <v>1</v>
      </c>
      <c r="Q25">
        <f>COUNTIF([16]participants_81035685740!$A$5:$A$69,"*"&amp;A25&amp;"*")</f>
        <v>1</v>
      </c>
      <c r="R25">
        <f>COUNTIF([17]participants_81079410309!$A$5:$A$68,"*"&amp;A25&amp;"*")</f>
        <v>2</v>
      </c>
      <c r="S25">
        <f>COUNTIF([18]participants_87905655085!$A$5:$A$66,"*"&amp;A25&amp;"*")</f>
        <v>1</v>
      </c>
      <c r="T25">
        <f>COUNTIF([19]participants_84517634457!$A$5:$A$64,"*"&amp;A25&amp;"*")</f>
        <v>1</v>
      </c>
      <c r="U25">
        <f>COUNTIF([20]participants_88217539374!$A$5:$A$62,"*"&amp;A25&amp;"*")</f>
        <v>1</v>
      </c>
      <c r="V25">
        <f>COUNTIF([21]participants_85615359244!$A$5:$A$68,"*"&amp;A25&amp;"*")</f>
        <v>1</v>
      </c>
      <c r="W25">
        <f>COUNTIF([22]participants_83083319282!$A$5:$A$43,"*"&amp;A25&amp;"*")</f>
        <v>1</v>
      </c>
      <c r="X25">
        <f>COUNTIF([23]participants_84962019080!$A$5:$A$63,"*"&amp;A25&amp;"*")</f>
        <v>1</v>
      </c>
      <c r="Y25">
        <f>COUNTIF([24]participants_83535609868!$A$5:$A$57,"*"&amp;A25&amp;"*")</f>
        <v>1</v>
      </c>
      <c r="AA25">
        <f>SUMIF('[1]participants_86284759618 (1)'!$A$5:$A$81,"*"&amp;A25&amp;"*",'[1]participants_86284759618 (1)'!$C$5:$C$81)</f>
        <v>326</v>
      </c>
      <c r="AB25">
        <f>SUMIF('[2]participants_85171663273 (1)'!$A$5:$A$76,"*"&amp;A25&amp;"*",'[2]participants_85171663273 (1)'!$C$5:$C$76)</f>
        <v>590</v>
      </c>
      <c r="AC25">
        <f>SUMIF([3]participants_85797061451!$A$5:$A$72,"*"&amp;A25&amp;"*",[3]participants_85797061451!$C$5:$C$72)</f>
        <v>370</v>
      </c>
      <c r="AD25">
        <f>SUMIF([4]participants_82920852961!$A$5:$A$69,"*"&amp;A25&amp;"*",[4]participants_82920852961!$C$5:$C$69)</f>
        <v>394</v>
      </c>
      <c r="AE25">
        <f>SUMIF([5]participants_89921352025!$A$5:$A$67,"*"&amp;A25&amp;"*",[5]participants_89921352025!$C$5:$C$67)</f>
        <v>290</v>
      </c>
      <c r="AF25">
        <f>SUMIF([6]participants_83765736737!$A$5:$A$62,"*"&amp;A25&amp;"*",[6]participants_83765736737!$C$5:$C$62)</f>
        <v>293</v>
      </c>
      <c r="AG25">
        <f>SUMIF([7]participants_85457643062!$A$5:$A$64,"*"&amp;A25&amp;"*",[7]participants_85457643062!$C$5:$C$64)</f>
        <v>213</v>
      </c>
      <c r="AH25">
        <f>SUMIF([8]participants_83356856584!$A$5:$A$72,"*"&amp;A25&amp;"*",[8]participants_83356856584!$C$5:$C$72)</f>
        <v>335</v>
      </c>
      <c r="AI25">
        <f>SUMIF([9]participants_81569362878!$A$5:$A$69,"*"&amp;A25&amp;"*",[9]participants_81569362878!$C$5:$C$69)</f>
        <v>282</v>
      </c>
      <c r="AJ25">
        <f>SUMIF([10]participants_87395326372!$A$5:$A$73,"*"&amp;A25&amp;"*",[10]participants_87395326372!$C$5:$C$73)</f>
        <v>343</v>
      </c>
      <c r="AK25">
        <f>SUMIF([11]participants_85942322182!$A$5:$A$70,"*"&amp;A25&amp;"*",[11]participants_85942322182!$C$5:$C$70)</f>
        <v>170</v>
      </c>
      <c r="AL25">
        <f>SUMIF([12]participants_86087314336!$A$5:$A$63,"*"&amp;A25&amp;"*",[12]participants_86087314336!$C$5:$C$63)</f>
        <v>309</v>
      </c>
      <c r="AM25">
        <f>SUMIF([13]participants_89173533600!$A$5:$A$65,"*"&amp;A25&amp;"*",[13]participants_89173533600!$C$5:$C$65)</f>
        <v>325</v>
      </c>
      <c r="AN25">
        <f>SUMIF([14]participants_87394742230!$A$5:$A$67,"*"&amp;A25&amp;"*",[14]participants_87394742230!$C$5:$C$67)</f>
        <v>316</v>
      </c>
      <c r="AO25">
        <f>SUMIF([15]participants_87856192187!$A$5:$A$65,"*"&amp;A25&amp;"*",[15]participants_87856192187!$C$5:$C$65)</f>
        <v>356</v>
      </c>
      <c r="AP25">
        <f>SUMIF([16]participants_81035685740!$A$5:$A$69,"*"&amp;A25&amp;"*",[16]participants_81035685740!$C$5:$C$69)</f>
        <v>246</v>
      </c>
      <c r="AQ25">
        <f>SUMIF([17]participants_81079410309!$A$5:$A$68,"*"&amp;A25&amp;"*",[17]participants_81079410309!$C$5:$C$68)</f>
        <v>284</v>
      </c>
      <c r="AR25">
        <f>SUMIF([18]participants_87905655085!$A$5:$A$66,"*"&amp;A25&amp;"*",[18]participants_87905655085!$C$5:$C$66)</f>
        <v>344</v>
      </c>
      <c r="AS25">
        <f>SUMIF([19]participants_84517634457!$A$5:$A$64,"*"&amp;A25&amp;"*",[19]participants_84517634457!$C$5:$C$64)</f>
        <v>352</v>
      </c>
      <c r="AT25">
        <f>SUMIF([20]participants_88217539374!$A$5:$A$62,"*"&amp;A25&amp;"*",[20]participants_88217539374!$C$5:$C$62)</f>
        <v>319</v>
      </c>
      <c r="AU25">
        <f>SUMIF([21]participants_85615359244!$A$5:$A$68,"*"&amp;A25&amp;"*",[21]participants_85615359244!$C$5:$C$68)</f>
        <v>295</v>
      </c>
      <c r="AV25">
        <f>SUMIF([22]participants_83083319282!$A$5:$A$43,"*"&amp;A25&amp;"*",[22]participants_83083319282!$C$5:$C$43)</f>
        <v>10</v>
      </c>
      <c r="AW25">
        <f>SUMIF([23]participants_84962019080!$A$5:$A$63,"*"&amp;A25&amp;"*",[23]participants_84962019080!$C$5:$C$63)</f>
        <v>309</v>
      </c>
      <c r="AX25">
        <f>SUMIF([24]participants_83535609868!$A$5:$A$57,"*"&amp;A25&amp;"*",[24]participants_83535609868!$C$5:$C$57)</f>
        <v>43</v>
      </c>
      <c r="AZ25" s="4" t="s">
        <v>105</v>
      </c>
      <c r="BA25">
        <f>SUM(AA25:AX25)/COUNTIF(B25:Y25, "&gt;=0")</f>
        <v>296.41666666666669</v>
      </c>
    </row>
    <row r="26" spans="1:53" x14ac:dyDescent="0.3">
      <c r="A26" s="1" t="s">
        <v>1</v>
      </c>
      <c r="B26">
        <f>COUNTIF([25]Sheet1!$A$5:$A$81,"*"&amp;A26&amp;"*")</f>
        <v>1</v>
      </c>
      <c r="C26">
        <f>COUNTIF('[2]participants_85171663273 (1)'!$A$5:$A$76,"*"&amp;A26&amp;"*")</f>
        <v>1</v>
      </c>
      <c r="D26">
        <f>COUNTIF([3]participants_85797061451!$A$5:$A$72,"*"&amp;A26&amp;"*")</f>
        <v>2</v>
      </c>
      <c r="E26">
        <f>COUNTIF([4]participants_82920852961!$A$5:$A$69,"*"&amp;A26&amp;"*")</f>
        <v>1</v>
      </c>
      <c r="F26">
        <f>COUNTIF([5]participants_89921352025!$A$5:$A$67,"*"&amp;A26&amp;"*")</f>
        <v>1</v>
      </c>
      <c r="G26">
        <f>COUNTIF([6]participants_83765736737!$A$5:$A$62,"*"&amp;A26&amp;"*")</f>
        <v>1</v>
      </c>
      <c r="H26">
        <f>COUNTIF([7]participants_85457643062!$A$5:$A$64,"*"&amp;A26&amp;"*")</f>
        <v>2</v>
      </c>
      <c r="I26">
        <f>COUNTIF([8]participants_83356856584!$A$5:$A$72,"*"&amp;A26&amp;"*")</f>
        <v>1</v>
      </c>
      <c r="J26">
        <f>COUNTIF([9]participants_81569362878!$A$5:$A$69,"*"&amp;A26&amp;"*")</f>
        <v>2</v>
      </c>
      <c r="K26">
        <f>COUNTIF([10]participants_87395326372!$A$5:$A$73,"*"&amp;A26&amp;"*")</f>
        <v>2</v>
      </c>
      <c r="L26">
        <f>COUNTIF([11]participants_85942322182!$A$5:$A$70,"*"&amp;A26&amp;"*")</f>
        <v>1</v>
      </c>
      <c r="M26">
        <f>COUNTIF([12]participants_86087314336!$A$5:$A$63,"*"&amp;A26&amp;"*")</f>
        <v>1</v>
      </c>
      <c r="N26">
        <f>COUNTIF([13]participants_89173533600!$A$5:$A$65,"*"&amp;A26&amp;"*")</f>
        <v>1</v>
      </c>
      <c r="O26">
        <f>COUNTIF([14]participants_87394742230!$A$5:$A$67,"*"&amp;A26&amp;"*")</f>
        <v>1</v>
      </c>
      <c r="P26">
        <f>COUNTIF([15]participants_87856192187!$A$5:$A$65,"*"&amp;A26&amp;"*")</f>
        <v>2</v>
      </c>
      <c r="Q26">
        <f>COUNTIF([16]participants_81035685740!$A$5:$A$69,"*"&amp;A26&amp;"*")</f>
        <v>1</v>
      </c>
      <c r="R26">
        <f>COUNTIF([17]participants_81079410309!$A$5:$A$68,"*"&amp;A26&amp;"*")</f>
        <v>1</v>
      </c>
      <c r="S26">
        <f>COUNTIF([18]participants_87905655085!$A$5:$A$66,"*"&amp;A26&amp;"*")</f>
        <v>1</v>
      </c>
      <c r="T26">
        <f>COUNTIF([19]participants_84517634457!$A$5:$A$64,"*"&amp;A26&amp;"*")</f>
        <v>1</v>
      </c>
      <c r="U26">
        <f>COUNTIF([20]participants_88217539374!$A$5:$A$62,"*"&amp;A26&amp;"*")</f>
        <v>1</v>
      </c>
      <c r="V26">
        <f>COUNTIF([21]participants_85615359244!$A$5:$A$68,"*"&amp;A26&amp;"*")</f>
        <v>1</v>
      </c>
      <c r="W26">
        <f>COUNTIF([22]participants_83083319282!$A$5:$A$43,"*"&amp;A26&amp;"*")</f>
        <v>1</v>
      </c>
      <c r="X26">
        <f>COUNTIF([23]participants_84962019080!$A$5:$A$63,"*"&amp;A26&amp;"*")</f>
        <v>1</v>
      </c>
      <c r="Y26">
        <f>COUNTIF([24]participants_83535609868!$A$5:$A$57,"*"&amp;A26&amp;"*")</f>
        <v>1</v>
      </c>
      <c r="AA26">
        <f>SUMIF('[1]participants_86284759618 (1)'!$A$5:$A$81,"*"&amp;A26&amp;"*",'[1]participants_86284759618 (1)'!$C$5:$C$81)</f>
        <v>341</v>
      </c>
      <c r="AB26">
        <f>SUMIF('[2]participants_85171663273 (1)'!$A$5:$A$76,"*"&amp;A26&amp;"*",'[2]participants_85171663273 (1)'!$C$5:$C$76)</f>
        <v>3</v>
      </c>
      <c r="AC26">
        <f>SUMIF([3]participants_85797061451!$A$5:$A$72,"*"&amp;A26&amp;"*",[3]participants_85797061451!$C$5:$C$72)</f>
        <v>356</v>
      </c>
      <c r="AD26">
        <f>SUMIF([4]participants_82920852961!$A$5:$A$69,"*"&amp;A26&amp;"*",[4]participants_82920852961!$C$5:$C$69)</f>
        <v>361</v>
      </c>
      <c r="AE26">
        <f>SUMIF([5]participants_89921352025!$A$5:$A$67,"*"&amp;A26&amp;"*",[5]participants_89921352025!$C$5:$C$67)</f>
        <v>307</v>
      </c>
      <c r="AF26">
        <f>SUMIF([6]participants_83765736737!$A$5:$A$62,"*"&amp;A26&amp;"*",[6]participants_83765736737!$C$5:$C$62)</f>
        <v>381</v>
      </c>
      <c r="AG26">
        <f>SUMIF([7]participants_85457643062!$A$5:$A$64,"*"&amp;A26&amp;"*",[7]participants_85457643062!$C$5:$C$64)</f>
        <v>355</v>
      </c>
      <c r="AH26">
        <f>SUMIF([8]participants_83356856584!$A$5:$A$72,"*"&amp;A26&amp;"*",[8]participants_83356856584!$C$5:$C$72)</f>
        <v>347</v>
      </c>
      <c r="AI26">
        <f>SUMIF([9]participants_81569362878!$A$5:$A$69,"*"&amp;A26&amp;"*",[9]participants_81569362878!$C$5:$C$69)</f>
        <v>295</v>
      </c>
      <c r="AJ26">
        <f>SUMIF([10]participants_87395326372!$A$5:$A$73,"*"&amp;A26&amp;"*",[10]participants_87395326372!$C$5:$C$73)</f>
        <v>373</v>
      </c>
      <c r="AK26">
        <f>SUMIF([11]participants_85942322182!$A$5:$A$70,"*"&amp;A26&amp;"*",[11]participants_85942322182!$C$5:$C$70)</f>
        <v>135</v>
      </c>
      <c r="AL26">
        <f>SUMIF([12]participants_86087314336!$A$5:$A$63,"*"&amp;A26&amp;"*",[12]participants_86087314336!$C$5:$C$63)</f>
        <v>373</v>
      </c>
      <c r="AM26">
        <f>SUMIF([13]participants_89173533600!$A$5:$A$65,"*"&amp;A26&amp;"*",[13]participants_89173533600!$C$5:$C$65)</f>
        <v>227</v>
      </c>
      <c r="AN26">
        <f>SUMIF([14]participants_87394742230!$A$5:$A$67,"*"&amp;A26&amp;"*",[14]participants_87394742230!$C$5:$C$67)</f>
        <v>369</v>
      </c>
      <c r="AO26">
        <f>SUMIF([15]participants_87856192187!$A$5:$A$65,"*"&amp;A26&amp;"*",[15]participants_87856192187!$C$5:$C$65)</f>
        <v>306</v>
      </c>
      <c r="AP26">
        <f>SUMIF([16]participants_81035685740!$A$5:$A$69,"*"&amp;A26&amp;"*",[16]participants_81035685740!$C$5:$C$69)</f>
        <v>367</v>
      </c>
      <c r="AQ26">
        <f>SUMIF([17]participants_81079410309!$A$5:$A$68,"*"&amp;A26&amp;"*",[17]participants_81079410309!$C$5:$C$68)</f>
        <v>359</v>
      </c>
      <c r="AR26">
        <f>SUMIF([18]participants_87905655085!$A$5:$A$66,"*"&amp;A26&amp;"*",[18]participants_87905655085!$C$5:$C$66)</f>
        <v>368</v>
      </c>
      <c r="AS26">
        <f>SUMIF([19]participants_84517634457!$A$5:$A$64,"*"&amp;A26&amp;"*",[19]participants_84517634457!$C$5:$C$64)</f>
        <v>359</v>
      </c>
      <c r="AT26">
        <f>SUMIF([20]participants_88217539374!$A$5:$A$62,"*"&amp;A26&amp;"*",[20]participants_88217539374!$C$5:$C$62)</f>
        <v>364</v>
      </c>
      <c r="AU26">
        <f>SUMIF([21]participants_85615359244!$A$5:$A$68,"*"&amp;A26&amp;"*",[21]participants_85615359244!$C$5:$C$68)</f>
        <v>174</v>
      </c>
      <c r="AV26">
        <f>SUMIF([22]participants_83083319282!$A$5:$A$43,"*"&amp;A26&amp;"*",[22]participants_83083319282!$C$5:$C$43)</f>
        <v>8</v>
      </c>
      <c r="AW26">
        <f>SUMIF([23]participants_84962019080!$A$5:$A$63,"*"&amp;A26&amp;"*",[23]participants_84962019080!$C$5:$C$63)</f>
        <v>323</v>
      </c>
      <c r="AX26">
        <f>SUMIF([24]participants_83535609868!$A$5:$A$57,"*"&amp;A26&amp;"*",[24]participants_83535609868!$C$5:$C$57)</f>
        <v>125</v>
      </c>
      <c r="AZ26" s="1" t="s">
        <v>1</v>
      </c>
      <c r="BA26">
        <f>SUM(AA26:AX26)/COUNTIF(B26:Y26, "&gt;=0")</f>
        <v>290.66666666666669</v>
      </c>
    </row>
    <row r="27" spans="1:53" x14ac:dyDescent="0.3">
      <c r="A27" s="1" t="s">
        <v>36</v>
      </c>
      <c r="B27">
        <f>COUNTIF([25]Sheet1!$A$5:$A$81,"*"&amp;A27&amp;"*")</f>
        <v>2</v>
      </c>
      <c r="C27">
        <f>COUNTIF('[2]participants_85171663273 (1)'!$A$5:$A$76,"*"&amp;A27&amp;"*")</f>
        <v>2</v>
      </c>
      <c r="D27">
        <f>COUNTIF([3]participants_85797061451!$A$5:$A$72,"*"&amp;A27&amp;"*")</f>
        <v>3</v>
      </c>
      <c r="E27">
        <f>COUNTIF([4]participants_82920852961!$A$5:$A$69,"*"&amp;A27&amp;"*")</f>
        <v>2</v>
      </c>
      <c r="F27">
        <f>COUNTIF([5]participants_89921352025!$A$5:$A$67,"*"&amp;A27&amp;"*")</f>
        <v>2</v>
      </c>
      <c r="G27">
        <f>COUNTIF([6]participants_83765736737!$A$5:$A$62,"*"&amp;A27&amp;"*")</f>
        <v>2</v>
      </c>
      <c r="H27">
        <f>COUNTIF([7]participants_85457643062!$A$5:$A$64,"*"&amp;A27&amp;"*")</f>
        <v>2</v>
      </c>
      <c r="I27">
        <f>COUNTIF([8]participants_83356856584!$A$5:$A$72,"*"&amp;A27&amp;"*")</f>
        <v>1</v>
      </c>
      <c r="J27">
        <f>COUNTIF([9]participants_81569362878!$A$5:$A$69,"*"&amp;A27&amp;"*")</f>
        <v>2</v>
      </c>
      <c r="K27">
        <f>COUNTIF([10]participants_87395326372!$A$5:$A$73,"*"&amp;A27&amp;"*")</f>
        <v>1</v>
      </c>
      <c r="L27">
        <f>COUNTIF([11]participants_85942322182!$A$5:$A$70,"*"&amp;A27&amp;"*")</f>
        <v>1</v>
      </c>
      <c r="M27">
        <f>COUNTIF([12]participants_86087314336!$A$5:$A$63,"*"&amp;A27&amp;"*")</f>
        <v>1</v>
      </c>
      <c r="N27">
        <f>COUNTIF([13]participants_89173533600!$A$5:$A$65,"*"&amp;A27&amp;"*")</f>
        <v>1</v>
      </c>
      <c r="O27">
        <f>COUNTIF([14]participants_87394742230!$A$5:$A$67,"*"&amp;A27&amp;"*")</f>
        <v>1</v>
      </c>
      <c r="P27">
        <f>COUNTIF([15]participants_87856192187!$A$5:$A$65,"*"&amp;A27&amp;"*")</f>
        <v>1</v>
      </c>
      <c r="Q27">
        <f>COUNTIF([16]participants_81035685740!$A$5:$A$69,"*"&amp;A27&amp;"*")</f>
        <v>2</v>
      </c>
      <c r="R27">
        <f>COUNTIF([17]participants_81079410309!$A$5:$A$68,"*"&amp;A27&amp;"*")</f>
        <v>1</v>
      </c>
      <c r="S27">
        <f>COUNTIF([18]participants_87905655085!$A$5:$A$66,"*"&amp;A27&amp;"*")</f>
        <v>1</v>
      </c>
      <c r="T27">
        <f>COUNTIF([19]participants_84517634457!$A$5:$A$64,"*"&amp;A27&amp;"*")</f>
        <v>1</v>
      </c>
      <c r="U27">
        <f>COUNTIF([20]participants_88217539374!$A$5:$A$62,"*"&amp;A27&amp;"*")</f>
        <v>1</v>
      </c>
      <c r="V27">
        <f>COUNTIF([21]participants_85615359244!$A$5:$A$68,"*"&amp;A27&amp;"*")</f>
        <v>2</v>
      </c>
      <c r="W27">
        <f>COUNTIF([22]participants_83083319282!$A$5:$A$43,"*"&amp;A27&amp;"*")</f>
        <v>1</v>
      </c>
      <c r="X27">
        <f>COUNTIF([23]participants_84962019080!$A$5:$A$63,"*"&amp;A27&amp;"*")</f>
        <v>1</v>
      </c>
      <c r="Y27">
        <f>COUNTIF([24]participants_83535609868!$A$5:$A$57,"*"&amp;A27&amp;"*")</f>
        <v>1</v>
      </c>
      <c r="AA27">
        <f>SUMIF('[1]participants_86284759618 (1)'!$A$5:$A$81,"*"&amp;A27&amp;"*",'[1]participants_86284759618 (1)'!$C$5:$C$81)</f>
        <v>341</v>
      </c>
      <c r="AB27">
        <f>SUMIF('[2]participants_85171663273 (1)'!$A$5:$A$76,"*"&amp;A27&amp;"*",'[2]participants_85171663273 (1)'!$C$5:$C$76)</f>
        <v>381</v>
      </c>
      <c r="AC27">
        <f>SUMIF([3]participants_85797061451!$A$5:$A$72,"*"&amp;A27&amp;"*",[3]participants_85797061451!$C$5:$C$72)</f>
        <v>387</v>
      </c>
      <c r="AD27">
        <f>SUMIF([4]participants_82920852961!$A$5:$A$69,"*"&amp;A27&amp;"*",[4]participants_82920852961!$C$5:$C$69)</f>
        <v>370</v>
      </c>
      <c r="AE27">
        <f>SUMIF([5]participants_89921352025!$A$5:$A$67,"*"&amp;A27&amp;"*",[5]participants_89921352025!$C$5:$C$67)</f>
        <v>303</v>
      </c>
      <c r="AF27">
        <f>SUMIF([6]participants_83765736737!$A$5:$A$62,"*"&amp;A27&amp;"*",[6]participants_83765736737!$C$5:$C$62)</f>
        <v>368</v>
      </c>
      <c r="AG27">
        <f>SUMIF([7]participants_85457643062!$A$5:$A$64,"*"&amp;A27&amp;"*",[7]participants_85457643062!$C$5:$C$64)</f>
        <v>362</v>
      </c>
      <c r="AH27">
        <f>SUMIF([8]participants_83356856584!$A$5:$A$72,"*"&amp;A27&amp;"*",[8]participants_83356856584!$C$5:$C$72)</f>
        <v>347</v>
      </c>
      <c r="AI27">
        <f>SUMIF([9]participants_81569362878!$A$5:$A$69,"*"&amp;A27&amp;"*",[9]participants_81569362878!$C$5:$C$69)</f>
        <v>288</v>
      </c>
      <c r="AJ27">
        <f>SUMIF([10]participants_87395326372!$A$5:$A$73,"*"&amp;A27&amp;"*",[10]participants_87395326372!$C$5:$C$73)</f>
        <v>361</v>
      </c>
      <c r="AK27">
        <f>SUMIF([11]participants_85942322182!$A$5:$A$70,"*"&amp;A27&amp;"*",[11]participants_85942322182!$C$5:$C$70)</f>
        <v>375</v>
      </c>
      <c r="AL27">
        <f>SUMIF([12]participants_86087314336!$A$5:$A$63,"*"&amp;A27&amp;"*",[12]participants_86087314336!$C$5:$C$63)</f>
        <v>362</v>
      </c>
      <c r="AM27">
        <f>SUMIF([13]participants_89173533600!$A$5:$A$65,"*"&amp;A27&amp;"*",[13]participants_89173533600!$C$5:$C$65)</f>
        <v>363</v>
      </c>
      <c r="AN27">
        <f>SUMIF([14]participants_87394742230!$A$5:$A$67,"*"&amp;A27&amp;"*",[14]participants_87394742230!$C$5:$C$67)</f>
        <v>363</v>
      </c>
      <c r="AO27">
        <f>SUMIF([15]participants_87856192187!$A$5:$A$65,"*"&amp;A27&amp;"*",[15]participants_87856192187!$C$5:$C$65)</f>
        <v>380</v>
      </c>
      <c r="AP27">
        <f>SUMIF([16]participants_81035685740!$A$5:$A$69,"*"&amp;A27&amp;"*",[16]participants_81035685740!$C$5:$C$69)</f>
        <v>370</v>
      </c>
      <c r="AQ27">
        <f>SUMIF([17]participants_81079410309!$A$5:$A$68,"*"&amp;A27&amp;"*",[17]participants_81079410309!$C$5:$C$68)</f>
        <v>353</v>
      </c>
      <c r="AR27">
        <f>SUMIF([18]participants_87905655085!$A$5:$A$66,"*"&amp;A27&amp;"*",[18]participants_87905655085!$C$5:$C$66)</f>
        <v>347</v>
      </c>
      <c r="AS27">
        <f>SUMIF([19]participants_84517634457!$A$5:$A$64,"*"&amp;A27&amp;"*",[19]participants_84517634457!$C$5:$C$64)</f>
        <v>373</v>
      </c>
      <c r="AT27">
        <f>SUMIF([20]participants_88217539374!$A$5:$A$62,"*"&amp;A27&amp;"*",[20]participants_88217539374!$C$5:$C$62)</f>
        <v>306</v>
      </c>
      <c r="AU27">
        <f>SUMIF([21]participants_85615359244!$A$5:$A$68,"*"&amp;A27&amp;"*",[21]participants_85615359244!$C$5:$C$68)</f>
        <v>351</v>
      </c>
      <c r="AV27">
        <f>SUMIF([22]participants_83083319282!$A$5:$A$43,"*"&amp;A27&amp;"*",[22]participants_83083319282!$C$5:$C$43)</f>
        <v>11</v>
      </c>
      <c r="AW27">
        <f>SUMIF([23]participants_84962019080!$A$5:$A$63,"*"&amp;A27&amp;"*",[23]participants_84962019080!$C$5:$C$63)</f>
        <v>338</v>
      </c>
      <c r="AX27">
        <f>SUMIF([24]participants_83535609868!$A$5:$A$57,"*"&amp;A27&amp;"*",[24]participants_83535609868!$C$5:$C$57)</f>
        <v>124</v>
      </c>
      <c r="AZ27" s="1" t="s">
        <v>36</v>
      </c>
      <c r="BA27">
        <f>SUM(AA27:AX27)/COUNTIF(B27:Y27, "&gt;=0")</f>
        <v>330.16666666666669</v>
      </c>
    </row>
    <row r="28" spans="1:53" x14ac:dyDescent="0.3">
      <c r="A28" s="1" t="s">
        <v>22</v>
      </c>
      <c r="B28">
        <f>COUNTIF([25]Sheet1!$A$5:$A$81,"*"&amp;A28&amp;"*")</f>
        <v>2</v>
      </c>
      <c r="C28">
        <f>COUNTIF('[2]participants_85171663273 (1)'!$A$5:$A$76,"*"&amp;A28&amp;"*")</f>
        <v>2</v>
      </c>
      <c r="D28">
        <f>COUNTIF([3]participants_85797061451!$A$5:$A$72,"*"&amp;A28&amp;"*")</f>
        <v>2</v>
      </c>
      <c r="E28">
        <f>COUNTIF([4]participants_82920852961!$A$5:$A$69,"*"&amp;A28&amp;"*")</f>
        <v>2</v>
      </c>
      <c r="F28">
        <f>COUNTIF([5]participants_89921352025!$A$5:$A$67,"*"&amp;A28&amp;"*")</f>
        <v>1</v>
      </c>
      <c r="G28">
        <f>COUNTIF([6]participants_83765736737!$A$5:$A$62,"*"&amp;A28&amp;"*")</f>
        <v>1</v>
      </c>
      <c r="H28">
        <f>COUNTIF([7]participants_85457643062!$A$5:$A$64,"*"&amp;A28&amp;"*")</f>
        <v>2</v>
      </c>
      <c r="I28">
        <f>COUNTIF([8]participants_83356856584!$A$5:$A$72,"*"&amp;A28&amp;"*")</f>
        <v>1</v>
      </c>
      <c r="J28">
        <f>COUNTIF([9]participants_81569362878!$A$5:$A$69,"*"&amp;A28&amp;"*")</f>
        <v>2</v>
      </c>
      <c r="K28">
        <f>COUNTIF([10]participants_87395326372!$A$5:$A$73,"*"&amp;A28&amp;"*")</f>
        <v>1</v>
      </c>
      <c r="L28">
        <f>COUNTIF([11]participants_85942322182!$A$5:$A$70,"*"&amp;A28&amp;"*")</f>
        <v>1</v>
      </c>
      <c r="M28">
        <f>COUNTIF([12]participants_86087314336!$A$5:$A$63,"*"&amp;A28&amp;"*")</f>
        <v>1</v>
      </c>
      <c r="N28">
        <f>COUNTIF([13]participants_89173533600!$A$5:$A$65,"*"&amp;A28&amp;"*")</f>
        <v>1</v>
      </c>
      <c r="O28">
        <f>COUNTIF([14]participants_87394742230!$A$5:$A$67,"*"&amp;A28&amp;"*")</f>
        <v>1</v>
      </c>
      <c r="P28">
        <f>COUNTIF([15]participants_87856192187!$A$5:$A$65,"*"&amp;A28&amp;"*")</f>
        <v>1</v>
      </c>
      <c r="Q28">
        <f>COUNTIF([16]participants_81035685740!$A$5:$A$69,"*"&amp;A28&amp;"*")</f>
        <v>2</v>
      </c>
      <c r="R28">
        <f>COUNTIF([17]participants_81079410309!$A$5:$A$68,"*"&amp;A28&amp;"*")</f>
        <v>1</v>
      </c>
      <c r="S28">
        <f>COUNTIF([18]participants_87905655085!$A$5:$A$66,"*"&amp;A28&amp;"*")</f>
        <v>1</v>
      </c>
      <c r="T28">
        <f>COUNTIF([19]participants_84517634457!$A$5:$A$64,"*"&amp;A28&amp;"*")</f>
        <v>1</v>
      </c>
      <c r="U28">
        <f>COUNTIF([20]participants_88217539374!$A$5:$A$62,"*"&amp;A28&amp;"*")</f>
        <v>1</v>
      </c>
      <c r="V28">
        <f>COUNTIF([21]participants_85615359244!$A$5:$A$68,"*"&amp;A28&amp;"*")</f>
        <v>1</v>
      </c>
      <c r="W28">
        <f>COUNTIF([22]participants_83083319282!$A$5:$A$43,"*"&amp;A28&amp;"*")</f>
        <v>1</v>
      </c>
      <c r="X28">
        <f>COUNTIF([23]participants_84962019080!$A$5:$A$63,"*"&amp;A28&amp;"*")</f>
        <v>2</v>
      </c>
      <c r="Y28">
        <f>COUNTIF([24]participants_83535609868!$A$5:$A$57,"*"&amp;A28&amp;"*")</f>
        <v>1</v>
      </c>
      <c r="AA28">
        <f>SUMIF('[1]participants_86284759618 (1)'!$A$5:$A$81,"*"&amp;A28&amp;"*",'[1]participants_86284759618 (1)'!$C$5:$C$81)</f>
        <v>419</v>
      </c>
      <c r="AB28">
        <f>SUMIF('[2]participants_85171663273 (1)'!$A$5:$A$76,"*"&amp;A28&amp;"*",'[2]participants_85171663273 (1)'!$C$5:$C$76)</f>
        <v>482</v>
      </c>
      <c r="AC28">
        <f>SUMIF([3]participants_85797061451!$A$5:$A$72,"*"&amp;A28&amp;"*",[3]participants_85797061451!$C$5:$C$72)</f>
        <v>429</v>
      </c>
      <c r="AD28">
        <f>SUMIF([4]participants_82920852961!$A$5:$A$69,"*"&amp;A28&amp;"*",[4]participants_82920852961!$C$5:$C$69)</f>
        <v>375</v>
      </c>
      <c r="AE28">
        <f>SUMIF([5]participants_89921352025!$A$5:$A$67,"*"&amp;A28&amp;"*",[5]participants_89921352025!$C$5:$C$67)</f>
        <v>346</v>
      </c>
      <c r="AF28">
        <f>SUMIF([6]participants_83765736737!$A$5:$A$62,"*"&amp;A28&amp;"*",[6]participants_83765736737!$C$5:$C$62)</f>
        <v>421</v>
      </c>
      <c r="AG28">
        <f>SUMIF([7]participants_85457643062!$A$5:$A$64,"*"&amp;A28&amp;"*",[7]participants_85457643062!$C$5:$C$64)</f>
        <v>214</v>
      </c>
      <c r="AH28">
        <f>SUMIF([8]participants_83356856584!$A$5:$A$72,"*"&amp;A28&amp;"*",[8]participants_83356856584!$C$5:$C$72)</f>
        <v>427</v>
      </c>
      <c r="AI28">
        <f>SUMIF([9]participants_81569362878!$A$5:$A$69,"*"&amp;A28&amp;"*",[9]participants_81569362878!$C$5:$C$69)</f>
        <v>355</v>
      </c>
      <c r="AJ28">
        <f>SUMIF([10]participants_87395326372!$A$5:$A$73,"*"&amp;A28&amp;"*",[10]participants_87395326372!$C$5:$C$73)</f>
        <v>412</v>
      </c>
      <c r="AK28">
        <f>SUMIF([11]participants_85942322182!$A$5:$A$70,"*"&amp;A28&amp;"*",[11]participants_85942322182!$C$5:$C$70)</f>
        <v>417</v>
      </c>
      <c r="AL28">
        <f>SUMIF([12]participants_86087314336!$A$5:$A$63,"*"&amp;A28&amp;"*",[12]participants_86087314336!$C$5:$C$63)</f>
        <v>438</v>
      </c>
      <c r="AM28">
        <f>SUMIF([13]participants_89173533600!$A$5:$A$65,"*"&amp;A28&amp;"*",[13]participants_89173533600!$C$5:$C$65)</f>
        <v>436</v>
      </c>
      <c r="AN28">
        <f>SUMIF([14]participants_87394742230!$A$5:$A$67,"*"&amp;A28&amp;"*",[14]participants_87394742230!$C$5:$C$67)</f>
        <v>410</v>
      </c>
      <c r="AO28">
        <f>SUMIF([15]participants_87856192187!$A$5:$A$65,"*"&amp;A28&amp;"*",[15]participants_87856192187!$C$5:$C$65)</f>
        <v>424</v>
      </c>
      <c r="AP28">
        <f>SUMIF([16]participants_81035685740!$A$5:$A$69,"*"&amp;A28&amp;"*",[16]participants_81035685740!$C$5:$C$69)</f>
        <v>436</v>
      </c>
      <c r="AQ28">
        <f>SUMIF([17]participants_81079410309!$A$5:$A$68,"*"&amp;A28&amp;"*",[17]participants_81079410309!$C$5:$C$68)</f>
        <v>574</v>
      </c>
      <c r="AR28">
        <f>SUMIF([18]participants_87905655085!$A$5:$A$66,"*"&amp;A28&amp;"*",[18]participants_87905655085!$C$5:$C$66)</f>
        <v>413</v>
      </c>
      <c r="AS28">
        <f>SUMIF([19]participants_84517634457!$A$5:$A$64,"*"&amp;A28&amp;"*",[19]participants_84517634457!$C$5:$C$64)</f>
        <v>342</v>
      </c>
      <c r="AT28">
        <f>SUMIF([20]participants_88217539374!$A$5:$A$62,"*"&amp;A28&amp;"*",[20]participants_88217539374!$C$5:$C$62)</f>
        <v>352</v>
      </c>
      <c r="AU28">
        <f>SUMIF([21]participants_85615359244!$A$5:$A$68,"*"&amp;A28&amp;"*",[21]participants_85615359244!$C$5:$C$68)</f>
        <v>388</v>
      </c>
      <c r="AV28">
        <f>SUMIF([22]participants_83083319282!$A$5:$A$43,"*"&amp;A28&amp;"*",[22]participants_83083319282!$C$5:$C$43)</f>
        <v>13</v>
      </c>
      <c r="AW28">
        <f>SUMIF([23]participants_84962019080!$A$5:$A$63,"*"&amp;A28&amp;"*",[23]participants_84962019080!$C$5:$C$63)</f>
        <v>347</v>
      </c>
      <c r="AX28">
        <f>SUMIF([24]participants_83535609868!$A$5:$A$57,"*"&amp;A28&amp;"*",[24]participants_83535609868!$C$5:$C$57)</f>
        <v>115</v>
      </c>
      <c r="AZ28" s="1" t="s">
        <v>22</v>
      </c>
      <c r="BA28">
        <f>SUM(AA28:AX28)/COUNTIF(B28:Y28, "&gt;=0")</f>
        <v>374.375</v>
      </c>
    </row>
    <row r="29" spans="1:53" x14ac:dyDescent="0.3">
      <c r="A29" s="1" t="s">
        <v>35</v>
      </c>
      <c r="B29">
        <f>COUNTIF([25]Sheet1!$A$5:$A$81,"*"&amp;A29&amp;"*")</f>
        <v>1</v>
      </c>
      <c r="C29">
        <f>COUNTIF('[2]participants_85171663273 (1)'!$A$5:$A$76,"*"&amp;A29&amp;"*")</f>
        <v>1</v>
      </c>
      <c r="D29">
        <f>COUNTIF([3]participants_85797061451!$A$5:$A$72,"*"&amp;A29&amp;"*")</f>
        <v>1</v>
      </c>
      <c r="E29">
        <f>COUNTIF([4]participants_82920852961!$A$5:$A$69,"*"&amp;A29&amp;"*")</f>
        <v>1</v>
      </c>
      <c r="F29">
        <f>COUNTIF([5]participants_89921352025!$A$5:$A$67,"*"&amp;A29&amp;"*")</f>
        <v>1</v>
      </c>
      <c r="G29">
        <f>COUNTIF([6]participants_83765736737!$A$5:$A$62,"*"&amp;A29&amp;"*")</f>
        <v>1</v>
      </c>
      <c r="H29">
        <f>COUNTIF([7]participants_85457643062!$A$5:$A$64,"*"&amp;A29&amp;"*")</f>
        <v>1</v>
      </c>
      <c r="I29">
        <f>COUNTIF([8]participants_83356856584!$A$5:$A$72,"*"&amp;A29&amp;"*")</f>
        <v>1</v>
      </c>
      <c r="J29">
        <f>COUNTIF([9]participants_81569362878!$A$5:$A$69,"*"&amp;A29&amp;"*")</f>
        <v>1</v>
      </c>
      <c r="K29">
        <f>COUNTIF([10]participants_87395326372!$A$5:$A$73,"*"&amp;A29&amp;"*")</f>
        <v>1</v>
      </c>
      <c r="L29">
        <f>COUNTIF([11]participants_85942322182!$A$5:$A$70,"*"&amp;A29&amp;"*")</f>
        <v>1</v>
      </c>
      <c r="M29">
        <f>COUNTIF([12]participants_86087314336!$A$5:$A$63,"*"&amp;A29&amp;"*")</f>
        <v>1</v>
      </c>
      <c r="N29">
        <f>COUNTIF([13]participants_89173533600!$A$5:$A$65,"*"&amp;A29&amp;"*")</f>
        <v>1</v>
      </c>
      <c r="O29">
        <f>COUNTIF([14]participants_87394742230!$A$5:$A$67,"*"&amp;A29&amp;"*")</f>
        <v>1</v>
      </c>
      <c r="P29">
        <f>COUNTIF([15]participants_87856192187!$A$5:$A$65,"*"&amp;A29&amp;"*")</f>
        <v>1</v>
      </c>
      <c r="Q29">
        <f>COUNTIF([16]participants_81035685740!$A$5:$A$69,"*"&amp;A29&amp;"*")</f>
        <v>1</v>
      </c>
      <c r="R29">
        <f>COUNTIF([17]participants_81079410309!$A$5:$A$68,"*"&amp;A29&amp;"*")</f>
        <v>1</v>
      </c>
      <c r="S29">
        <f>COUNTIF([18]participants_87905655085!$A$5:$A$66,"*"&amp;A29&amp;"*")</f>
        <v>1</v>
      </c>
      <c r="T29">
        <f>COUNTIF([19]participants_84517634457!$A$5:$A$64,"*"&amp;A29&amp;"*")</f>
        <v>1</v>
      </c>
      <c r="U29">
        <f>COUNTIF([20]participants_88217539374!$A$5:$A$62,"*"&amp;A29&amp;"*")</f>
        <v>1</v>
      </c>
      <c r="V29">
        <f>COUNTIF([21]participants_85615359244!$A$5:$A$68,"*"&amp;A29&amp;"*")</f>
        <v>1</v>
      </c>
      <c r="W29">
        <f>COUNTIF([22]participants_83083319282!$A$5:$A$43,"*"&amp;A29&amp;"*")</f>
        <v>0</v>
      </c>
      <c r="X29">
        <f>COUNTIF([23]participants_84962019080!$A$5:$A$63,"*"&amp;A29&amp;"*")</f>
        <v>1</v>
      </c>
      <c r="Y29">
        <f>COUNTIF([24]participants_83535609868!$A$5:$A$57,"*"&amp;A29&amp;"*")</f>
        <v>1</v>
      </c>
      <c r="AA29">
        <f>SUMIF('[1]participants_86284759618 (1)'!$A$5:$A$81,"*"&amp;A29&amp;"*",'[1]participants_86284759618 (1)'!$C$5:$C$81)</f>
        <v>211</v>
      </c>
      <c r="AB29">
        <f>SUMIF('[2]participants_85171663273 (1)'!$A$5:$A$76,"*"&amp;A29&amp;"*",'[2]participants_85171663273 (1)'!$C$5:$C$76)</f>
        <v>363</v>
      </c>
      <c r="AC29">
        <f>SUMIF([3]participants_85797061451!$A$5:$A$72,"*"&amp;A29&amp;"*",[3]participants_85797061451!$C$5:$C$72)</f>
        <v>388</v>
      </c>
      <c r="AD29">
        <f>SUMIF([4]participants_82920852961!$A$5:$A$69,"*"&amp;A29&amp;"*",[4]participants_82920852961!$C$5:$C$69)</f>
        <v>414</v>
      </c>
      <c r="AE29">
        <f>SUMIF([5]participants_89921352025!$A$5:$A$67,"*"&amp;A29&amp;"*",[5]participants_89921352025!$C$5:$C$67)</f>
        <v>331</v>
      </c>
      <c r="AF29">
        <f>SUMIF([6]participants_83765736737!$A$5:$A$62,"*"&amp;A29&amp;"*",[6]participants_83765736737!$C$5:$C$62)</f>
        <v>399</v>
      </c>
      <c r="AG29">
        <f>SUMIF([7]participants_85457643062!$A$5:$A$64,"*"&amp;A29&amp;"*",[7]participants_85457643062!$C$5:$C$64)</f>
        <v>419</v>
      </c>
      <c r="AH29">
        <f>SUMIF([8]participants_83356856584!$A$5:$A$72,"*"&amp;A29&amp;"*",[8]participants_83356856584!$C$5:$C$72)</f>
        <v>331</v>
      </c>
      <c r="AI29">
        <f>SUMIF([9]participants_81569362878!$A$5:$A$69,"*"&amp;A29&amp;"*",[9]participants_81569362878!$C$5:$C$69)</f>
        <v>298</v>
      </c>
      <c r="AJ29">
        <f>SUMIF([10]participants_87395326372!$A$5:$A$73,"*"&amp;A29&amp;"*",[10]participants_87395326372!$C$5:$C$73)</f>
        <v>402</v>
      </c>
      <c r="AK29">
        <f>SUMIF([11]participants_85942322182!$A$5:$A$70,"*"&amp;A29&amp;"*",[11]participants_85942322182!$C$5:$C$70)</f>
        <v>129</v>
      </c>
      <c r="AL29">
        <f>SUMIF([12]participants_86087314336!$A$5:$A$63,"*"&amp;A29&amp;"*",[12]participants_86087314336!$C$5:$C$63)</f>
        <v>348</v>
      </c>
      <c r="AM29">
        <f>SUMIF([13]participants_89173533600!$A$5:$A$65,"*"&amp;A29&amp;"*",[13]participants_89173533600!$C$5:$C$65)</f>
        <v>275</v>
      </c>
      <c r="AN29">
        <f>SUMIF([14]participants_87394742230!$A$5:$A$67,"*"&amp;A29&amp;"*",[14]participants_87394742230!$C$5:$C$67)</f>
        <v>339</v>
      </c>
      <c r="AO29">
        <f>SUMIF([15]participants_87856192187!$A$5:$A$65,"*"&amp;A29&amp;"*",[15]participants_87856192187!$C$5:$C$65)</f>
        <v>383</v>
      </c>
      <c r="AP29">
        <f>SUMIF([16]participants_81035685740!$A$5:$A$69,"*"&amp;A29&amp;"*",[16]participants_81035685740!$C$5:$C$69)</f>
        <v>250</v>
      </c>
      <c r="AQ29">
        <f>SUMIF([17]participants_81079410309!$A$5:$A$68,"*"&amp;A29&amp;"*",[17]participants_81079410309!$C$5:$C$68)</f>
        <v>276</v>
      </c>
      <c r="AR29">
        <f>SUMIF([18]participants_87905655085!$A$5:$A$66,"*"&amp;A29&amp;"*",[18]participants_87905655085!$C$5:$C$66)</f>
        <v>392</v>
      </c>
      <c r="AS29">
        <f>SUMIF([19]participants_84517634457!$A$5:$A$64,"*"&amp;A29&amp;"*",[19]participants_84517634457!$C$5:$C$64)</f>
        <v>316</v>
      </c>
      <c r="AT29">
        <f>SUMIF([20]participants_88217539374!$A$5:$A$62,"*"&amp;A29&amp;"*",[20]participants_88217539374!$C$5:$C$62)</f>
        <v>281</v>
      </c>
      <c r="AU29">
        <f>SUMIF([21]participants_85615359244!$A$5:$A$68,"*"&amp;A29&amp;"*",[21]participants_85615359244!$C$5:$C$68)</f>
        <v>319</v>
      </c>
      <c r="AV29">
        <f>SUMIF([22]participants_83083319282!$A$5:$A$43,"*"&amp;A29&amp;"*",[22]participants_83083319282!$C$5:$C$43)</f>
        <v>0</v>
      </c>
      <c r="AW29">
        <f>SUMIF([23]participants_84962019080!$A$5:$A$63,"*"&amp;A29&amp;"*",[23]participants_84962019080!$C$5:$C$63)</f>
        <v>294</v>
      </c>
      <c r="AX29">
        <f>SUMIF([24]participants_83535609868!$A$5:$A$57,"*"&amp;A29&amp;"*",[24]participants_83535609868!$C$5:$C$57)</f>
        <v>75</v>
      </c>
      <c r="AZ29" s="1" t="s">
        <v>35</v>
      </c>
      <c r="BA29">
        <f>SUM(AA29:AX29)/COUNTIF(B29:Y29, "&gt;=0")</f>
        <v>301.375</v>
      </c>
    </row>
    <row r="30" spans="1:53" x14ac:dyDescent="0.3">
      <c r="A30" s="1" t="s">
        <v>33</v>
      </c>
      <c r="B30">
        <f>COUNTIF([25]Sheet1!$A$5:$A$81,"*"&amp;A30&amp;"*")</f>
        <v>1</v>
      </c>
      <c r="C30">
        <f>COUNTIF('[2]participants_85171663273 (1)'!$A$5:$A$76,"*"&amp;A30&amp;"*")</f>
        <v>1</v>
      </c>
      <c r="D30">
        <f>COUNTIF([3]participants_85797061451!$A$5:$A$72,"*"&amp;A30&amp;"*")</f>
        <v>1</v>
      </c>
      <c r="E30">
        <f>COUNTIF([4]participants_82920852961!$A$5:$A$69,"*"&amp;A30&amp;"*")</f>
        <v>1</v>
      </c>
      <c r="F30">
        <f>COUNTIF([5]participants_89921352025!$A$5:$A$67,"*"&amp;A30&amp;"*")</f>
        <v>1</v>
      </c>
      <c r="G30">
        <f>COUNTIF([6]participants_83765736737!$A$5:$A$62,"*"&amp;A30&amp;"*")</f>
        <v>1</v>
      </c>
      <c r="H30">
        <f>COUNTIF([7]participants_85457643062!$A$5:$A$64,"*"&amp;A30&amp;"*")</f>
        <v>1</v>
      </c>
      <c r="I30">
        <f>COUNTIF([8]participants_83356856584!$A$5:$A$72,"*"&amp;A30&amp;"*")</f>
        <v>1</v>
      </c>
      <c r="J30">
        <f>COUNTIF([9]participants_81569362878!$A$5:$A$69,"*"&amp;A30&amp;"*")</f>
        <v>1</v>
      </c>
      <c r="K30">
        <f>COUNTIF([10]participants_87395326372!$A$5:$A$73,"*"&amp;A30&amp;"*")</f>
        <v>1</v>
      </c>
      <c r="L30">
        <f>COUNTIF([11]participants_85942322182!$A$5:$A$70,"*"&amp;A30&amp;"*")</f>
        <v>1</v>
      </c>
      <c r="M30">
        <f>COUNTIF([12]participants_86087314336!$A$5:$A$63,"*"&amp;A30&amp;"*")</f>
        <v>1</v>
      </c>
      <c r="N30">
        <f>COUNTIF([13]participants_89173533600!$A$5:$A$65,"*"&amp;A30&amp;"*")</f>
        <v>1</v>
      </c>
      <c r="O30">
        <f>COUNTIF([14]participants_87394742230!$A$5:$A$67,"*"&amp;A30&amp;"*")</f>
        <v>1</v>
      </c>
      <c r="P30">
        <f>COUNTIF([15]participants_87856192187!$A$5:$A$65,"*"&amp;A30&amp;"*")</f>
        <v>2</v>
      </c>
      <c r="Q30">
        <f>COUNTIF([16]participants_81035685740!$A$5:$A$69,"*"&amp;A30&amp;"*")</f>
        <v>2</v>
      </c>
      <c r="R30">
        <f>COUNTIF([17]participants_81079410309!$A$5:$A$68,"*"&amp;A30&amp;"*")</f>
        <v>1</v>
      </c>
      <c r="S30">
        <f>COUNTIF([18]participants_87905655085!$A$5:$A$66,"*"&amp;A30&amp;"*")</f>
        <v>1</v>
      </c>
      <c r="T30">
        <f>COUNTIF([19]participants_84517634457!$A$5:$A$64,"*"&amp;A30&amp;"*")</f>
        <v>1</v>
      </c>
      <c r="U30">
        <f>COUNTIF([20]participants_88217539374!$A$5:$A$62,"*"&amp;A30&amp;"*")</f>
        <v>1</v>
      </c>
      <c r="V30">
        <f>COUNTIF([21]participants_85615359244!$A$5:$A$68,"*"&amp;A30&amp;"*")</f>
        <v>1</v>
      </c>
      <c r="W30">
        <f>COUNTIF([22]participants_83083319282!$A$5:$A$43,"*"&amp;A30&amp;"*")</f>
        <v>1</v>
      </c>
      <c r="X30">
        <f>COUNTIF([23]participants_84962019080!$A$5:$A$63,"*"&amp;A30&amp;"*")</f>
        <v>1</v>
      </c>
      <c r="Y30">
        <f>COUNTIF([24]participants_83535609868!$A$5:$A$57,"*"&amp;A30&amp;"*")</f>
        <v>1</v>
      </c>
      <c r="AA30">
        <f>SUMIF('[1]participants_86284759618 (1)'!$A$5:$A$81,"*"&amp;A30&amp;"*",'[1]participants_86284759618 (1)'!$C$5:$C$81)</f>
        <v>330</v>
      </c>
      <c r="AB30">
        <f>SUMIF('[2]participants_85171663273 (1)'!$A$5:$A$76,"*"&amp;A30&amp;"*",'[2]participants_85171663273 (1)'!$C$5:$C$76)</f>
        <v>403</v>
      </c>
      <c r="AC30">
        <f>SUMIF([3]participants_85797061451!$A$5:$A$72,"*"&amp;A30&amp;"*",[3]participants_85797061451!$C$5:$C$72)</f>
        <v>405</v>
      </c>
      <c r="AD30">
        <f>SUMIF([4]participants_82920852961!$A$5:$A$69,"*"&amp;A30&amp;"*",[4]participants_82920852961!$C$5:$C$69)</f>
        <v>385</v>
      </c>
      <c r="AE30">
        <f>SUMIF([5]participants_89921352025!$A$5:$A$67,"*"&amp;A30&amp;"*",[5]participants_89921352025!$C$5:$C$67)</f>
        <v>326</v>
      </c>
      <c r="AF30">
        <f>SUMIF([6]participants_83765736737!$A$5:$A$62,"*"&amp;A30&amp;"*",[6]participants_83765736737!$C$5:$C$62)</f>
        <v>390</v>
      </c>
      <c r="AG30">
        <f>SUMIF([7]participants_85457643062!$A$5:$A$64,"*"&amp;A30&amp;"*",[7]participants_85457643062!$C$5:$C$64)</f>
        <v>424</v>
      </c>
      <c r="AH30">
        <f>SUMIF([8]participants_83356856584!$A$5:$A$72,"*"&amp;A30&amp;"*",[8]participants_83356856584!$C$5:$C$72)</f>
        <v>428</v>
      </c>
      <c r="AI30">
        <f>SUMIF([9]participants_81569362878!$A$5:$A$69,"*"&amp;A30&amp;"*",[9]participants_81569362878!$C$5:$C$69)</f>
        <v>285</v>
      </c>
      <c r="AJ30">
        <f>SUMIF([10]participants_87395326372!$A$5:$A$73,"*"&amp;A30&amp;"*",[10]participants_87395326372!$C$5:$C$73)</f>
        <v>414</v>
      </c>
      <c r="AK30">
        <f>SUMIF([11]participants_85942322182!$A$5:$A$70,"*"&amp;A30&amp;"*",[11]participants_85942322182!$C$5:$C$70)</f>
        <v>401</v>
      </c>
      <c r="AL30">
        <f>SUMIF([12]participants_86087314336!$A$5:$A$63,"*"&amp;A30&amp;"*",[12]participants_86087314336!$C$5:$C$63)</f>
        <v>387</v>
      </c>
      <c r="AM30">
        <f>SUMIF([13]participants_89173533600!$A$5:$A$65,"*"&amp;A30&amp;"*",[13]participants_89173533600!$C$5:$C$65)</f>
        <v>361</v>
      </c>
      <c r="AN30">
        <f>SUMIF([14]participants_87394742230!$A$5:$A$67,"*"&amp;A30&amp;"*",[14]participants_87394742230!$C$5:$C$67)</f>
        <v>407</v>
      </c>
      <c r="AO30">
        <f>SUMIF([15]participants_87856192187!$A$5:$A$65,"*"&amp;A30&amp;"*",[15]participants_87856192187!$C$5:$C$65)</f>
        <v>231</v>
      </c>
      <c r="AP30">
        <f>SUMIF([16]participants_81035685740!$A$5:$A$69,"*"&amp;A30&amp;"*",[16]participants_81035685740!$C$5:$C$69)</f>
        <v>366</v>
      </c>
      <c r="AQ30">
        <f>SUMIF([17]participants_81079410309!$A$5:$A$68,"*"&amp;A30&amp;"*",[17]participants_81079410309!$C$5:$C$68)</f>
        <v>355</v>
      </c>
      <c r="AR30">
        <f>SUMIF([18]participants_87905655085!$A$5:$A$66,"*"&amp;A30&amp;"*",[18]participants_87905655085!$C$5:$C$66)</f>
        <v>342</v>
      </c>
      <c r="AS30">
        <f>SUMIF([19]participants_84517634457!$A$5:$A$64,"*"&amp;A30&amp;"*",[19]participants_84517634457!$C$5:$C$64)</f>
        <v>344</v>
      </c>
      <c r="AT30">
        <f>SUMIF([20]participants_88217539374!$A$5:$A$62,"*"&amp;A30&amp;"*",[20]participants_88217539374!$C$5:$C$62)</f>
        <v>324</v>
      </c>
      <c r="AU30">
        <f>SUMIF([21]participants_85615359244!$A$5:$A$68,"*"&amp;A30&amp;"*",[21]participants_85615359244!$C$5:$C$68)</f>
        <v>339</v>
      </c>
      <c r="AV30">
        <f>SUMIF([22]participants_83083319282!$A$5:$A$43,"*"&amp;A30&amp;"*",[22]participants_83083319282!$C$5:$C$43)</f>
        <v>12</v>
      </c>
      <c r="AW30">
        <f>SUMIF([23]participants_84962019080!$A$5:$A$63,"*"&amp;A30&amp;"*",[23]participants_84962019080!$C$5:$C$63)</f>
        <v>395</v>
      </c>
      <c r="AX30">
        <f>SUMIF([24]participants_83535609868!$A$5:$A$57,"*"&amp;A30&amp;"*",[24]participants_83535609868!$C$5:$C$57)</f>
        <v>123</v>
      </c>
      <c r="AZ30" s="1" t="s">
        <v>33</v>
      </c>
      <c r="BA30">
        <f>SUM(AA30:AX30)/COUNTIF(B30:Y30, "&gt;=0")</f>
        <v>340.70833333333331</v>
      </c>
    </row>
    <row r="31" spans="1:53" x14ac:dyDescent="0.3">
      <c r="A31" s="1" t="s">
        <v>26</v>
      </c>
      <c r="B31">
        <f>COUNTIF([25]Sheet1!$A$5:$A$81,"*"&amp;A31&amp;"*")</f>
        <v>1</v>
      </c>
      <c r="C31">
        <f>COUNTIF('[2]participants_85171663273 (1)'!$A$5:$A$76,"*"&amp;A31&amp;"*")</f>
        <v>1</v>
      </c>
      <c r="D31">
        <f>COUNTIF([3]participants_85797061451!$A$5:$A$72,"*"&amp;A31&amp;"*")</f>
        <v>2</v>
      </c>
      <c r="E31">
        <f>COUNTIF([4]participants_82920852961!$A$5:$A$69,"*"&amp;A31&amp;"*")</f>
        <v>1</v>
      </c>
      <c r="F31">
        <f>COUNTIF([5]participants_89921352025!$A$5:$A$67,"*"&amp;A31&amp;"*")</f>
        <v>1</v>
      </c>
      <c r="G31">
        <f>COUNTIF([6]participants_83765736737!$A$5:$A$62,"*"&amp;A31&amp;"*")</f>
        <v>1</v>
      </c>
      <c r="H31">
        <f>COUNTIF([7]participants_85457643062!$A$5:$A$64,"*"&amp;A31&amp;"*")</f>
        <v>1</v>
      </c>
      <c r="I31">
        <f>COUNTIF([8]participants_83356856584!$A$5:$A$72,"*"&amp;A31&amp;"*")</f>
        <v>1</v>
      </c>
      <c r="J31">
        <f>COUNTIF([9]participants_81569362878!$A$5:$A$69,"*"&amp;A31&amp;"*")</f>
        <v>1</v>
      </c>
      <c r="K31">
        <f>COUNTIF([10]participants_87395326372!$A$5:$A$73,"*"&amp;A31&amp;"*")</f>
        <v>1</v>
      </c>
      <c r="L31">
        <f>COUNTIF([11]participants_85942322182!$A$5:$A$70,"*"&amp;A31&amp;"*")</f>
        <v>1</v>
      </c>
      <c r="M31">
        <f>COUNTIF([12]participants_86087314336!$A$5:$A$63,"*"&amp;A31&amp;"*")</f>
        <v>1</v>
      </c>
      <c r="N31">
        <f>COUNTIF([13]participants_89173533600!$A$5:$A$65,"*"&amp;A31&amp;"*")</f>
        <v>1</v>
      </c>
      <c r="O31">
        <f>COUNTIF([14]participants_87394742230!$A$5:$A$67,"*"&amp;A31&amp;"*")</f>
        <v>1</v>
      </c>
      <c r="P31">
        <f>COUNTIF([15]participants_87856192187!$A$5:$A$65,"*"&amp;A31&amp;"*")</f>
        <v>1</v>
      </c>
      <c r="Q31">
        <f>COUNTIF([16]participants_81035685740!$A$5:$A$69,"*"&amp;A31&amp;"*")</f>
        <v>1</v>
      </c>
      <c r="R31">
        <f>COUNTIF([17]participants_81079410309!$A$5:$A$68,"*"&amp;A31&amp;"*")</f>
        <v>1</v>
      </c>
      <c r="S31">
        <f>COUNTIF([18]participants_87905655085!$A$5:$A$66,"*"&amp;A31&amp;"*")</f>
        <v>1</v>
      </c>
      <c r="T31">
        <f>COUNTIF([19]participants_84517634457!$A$5:$A$64,"*"&amp;A31&amp;"*")</f>
        <v>1</v>
      </c>
      <c r="U31">
        <f>COUNTIF([20]participants_88217539374!$A$5:$A$62,"*"&amp;A31&amp;"*")</f>
        <v>1</v>
      </c>
      <c r="V31">
        <f>COUNTIF([21]participants_85615359244!$A$5:$A$68,"*"&amp;A31&amp;"*")</f>
        <v>1</v>
      </c>
      <c r="W31">
        <f>COUNTIF([22]participants_83083319282!$A$5:$A$43,"*"&amp;A31&amp;"*")</f>
        <v>1</v>
      </c>
      <c r="X31">
        <f>COUNTIF([23]participants_84962019080!$A$5:$A$63,"*"&amp;A31&amp;"*")</f>
        <v>1</v>
      </c>
      <c r="Y31">
        <f>COUNTIF([24]participants_83535609868!$A$5:$A$57,"*"&amp;A31&amp;"*")</f>
        <v>0</v>
      </c>
      <c r="AA31">
        <f>SUMIF('[1]participants_86284759618 (1)'!$A$5:$A$81,"*"&amp;A31&amp;"*",'[1]participants_86284759618 (1)'!$C$5:$C$81)</f>
        <v>266</v>
      </c>
      <c r="AB31">
        <f>SUMIF('[2]participants_85171663273 (1)'!$A$5:$A$76,"*"&amp;A31&amp;"*",'[2]participants_85171663273 (1)'!$C$5:$C$76)</f>
        <v>390</v>
      </c>
      <c r="AC31">
        <f>SUMIF([3]participants_85797061451!$A$5:$A$72,"*"&amp;A31&amp;"*",[3]participants_85797061451!$C$5:$C$72)</f>
        <v>358</v>
      </c>
      <c r="AD31">
        <f>SUMIF([4]participants_82920852961!$A$5:$A$69,"*"&amp;A31&amp;"*",[4]participants_82920852961!$C$5:$C$69)</f>
        <v>358</v>
      </c>
      <c r="AE31">
        <f>SUMIF([5]participants_89921352025!$A$5:$A$67,"*"&amp;A31&amp;"*",[5]participants_89921352025!$C$5:$C$67)</f>
        <v>287</v>
      </c>
      <c r="AF31">
        <f>SUMIF([6]participants_83765736737!$A$5:$A$62,"*"&amp;A31&amp;"*",[6]participants_83765736737!$C$5:$C$62)</f>
        <v>314</v>
      </c>
      <c r="AG31">
        <f>SUMIF([7]participants_85457643062!$A$5:$A$64,"*"&amp;A31&amp;"*",[7]participants_85457643062!$C$5:$C$64)</f>
        <v>354</v>
      </c>
      <c r="AH31">
        <f>SUMIF([8]participants_83356856584!$A$5:$A$72,"*"&amp;A31&amp;"*",[8]participants_83356856584!$C$5:$C$72)</f>
        <v>347</v>
      </c>
      <c r="AI31">
        <f>SUMIF([9]participants_81569362878!$A$5:$A$69,"*"&amp;A31&amp;"*",[9]participants_81569362878!$C$5:$C$69)</f>
        <v>275</v>
      </c>
      <c r="AJ31">
        <f>SUMIF([10]participants_87395326372!$A$5:$A$73,"*"&amp;A31&amp;"*",[10]participants_87395326372!$C$5:$C$73)</f>
        <v>342</v>
      </c>
      <c r="AK31">
        <f>SUMIF([11]participants_85942322182!$A$5:$A$70,"*"&amp;A31&amp;"*",[11]participants_85942322182!$C$5:$C$70)</f>
        <v>349</v>
      </c>
      <c r="AL31">
        <f>SUMIF([12]participants_86087314336!$A$5:$A$63,"*"&amp;A31&amp;"*",[12]participants_86087314336!$C$5:$C$63)</f>
        <v>388</v>
      </c>
      <c r="AM31">
        <f>SUMIF([13]participants_89173533600!$A$5:$A$65,"*"&amp;A31&amp;"*",[13]participants_89173533600!$C$5:$C$65)</f>
        <v>311</v>
      </c>
      <c r="AN31">
        <f>SUMIF([14]participants_87394742230!$A$5:$A$67,"*"&amp;A31&amp;"*",[14]participants_87394742230!$C$5:$C$67)</f>
        <v>370</v>
      </c>
      <c r="AO31">
        <f>SUMIF([15]participants_87856192187!$A$5:$A$65,"*"&amp;A31&amp;"*",[15]participants_87856192187!$C$5:$C$65)</f>
        <v>340</v>
      </c>
      <c r="AP31">
        <f>SUMIF([16]participants_81035685740!$A$5:$A$69,"*"&amp;A31&amp;"*",[16]participants_81035685740!$C$5:$C$69)</f>
        <v>295</v>
      </c>
      <c r="AQ31">
        <f>SUMIF([17]participants_81079410309!$A$5:$A$68,"*"&amp;A31&amp;"*",[17]participants_81079410309!$C$5:$C$68)</f>
        <v>310</v>
      </c>
      <c r="AR31">
        <f>SUMIF([18]participants_87905655085!$A$5:$A$66,"*"&amp;A31&amp;"*",[18]participants_87905655085!$C$5:$C$66)</f>
        <v>342</v>
      </c>
      <c r="AS31">
        <f>SUMIF([19]participants_84517634457!$A$5:$A$64,"*"&amp;A31&amp;"*",[19]participants_84517634457!$C$5:$C$64)</f>
        <v>375</v>
      </c>
      <c r="AT31">
        <f>SUMIF([20]participants_88217539374!$A$5:$A$62,"*"&amp;A31&amp;"*",[20]participants_88217539374!$C$5:$C$62)</f>
        <v>330</v>
      </c>
      <c r="AU31">
        <f>SUMIF([21]participants_85615359244!$A$5:$A$68,"*"&amp;A31&amp;"*",[21]participants_85615359244!$C$5:$C$68)</f>
        <v>283</v>
      </c>
      <c r="AV31">
        <f>SUMIF([22]participants_83083319282!$A$5:$A$43,"*"&amp;A31&amp;"*",[22]participants_83083319282!$C$5:$C$43)</f>
        <v>14</v>
      </c>
      <c r="AW31">
        <f>SUMIF([23]participants_84962019080!$A$5:$A$63,"*"&amp;A31&amp;"*",[23]participants_84962019080!$C$5:$C$63)</f>
        <v>325</v>
      </c>
      <c r="AX31">
        <f>SUMIF([24]participants_83535609868!$A$5:$A$57,"*"&amp;A31&amp;"*",[24]participants_83535609868!$C$5:$C$57)</f>
        <v>0</v>
      </c>
      <c r="AZ31" s="1" t="s">
        <v>26</v>
      </c>
      <c r="BA31">
        <f>SUM(AA31:AX31)/COUNTIF(B31:Y31, "&gt;=0")</f>
        <v>305.125</v>
      </c>
    </row>
    <row r="32" spans="1:53" x14ac:dyDescent="0.3">
      <c r="A32" s="1" t="s">
        <v>45</v>
      </c>
      <c r="B32">
        <f>COUNTIF([25]Sheet1!$A$5:$A$81,"*"&amp;A32&amp;"*")</f>
        <v>1</v>
      </c>
      <c r="C32">
        <f>COUNTIF('[2]participants_85171663273 (1)'!$A$5:$A$76,"*"&amp;A32&amp;"*")</f>
        <v>1</v>
      </c>
      <c r="D32">
        <f>COUNTIF([3]participants_85797061451!$A$5:$A$72,"*"&amp;A32&amp;"*")</f>
        <v>1</v>
      </c>
      <c r="E32">
        <f>COUNTIF([4]participants_82920852961!$A$5:$A$69,"*"&amp;A32&amp;"*")</f>
        <v>1</v>
      </c>
      <c r="F32">
        <f>COUNTIF([5]participants_89921352025!$A$5:$A$67,"*"&amp;A32&amp;"*")</f>
        <v>1</v>
      </c>
      <c r="G32">
        <f>COUNTIF([6]participants_83765736737!$A$5:$A$62,"*"&amp;A32&amp;"*")</f>
        <v>1</v>
      </c>
      <c r="H32">
        <f>COUNTIF([7]participants_85457643062!$A$5:$A$64,"*"&amp;A32&amp;"*")</f>
        <v>1</v>
      </c>
      <c r="I32">
        <f>COUNTIF([8]participants_83356856584!$A$5:$A$72,"*"&amp;A32&amp;"*")</f>
        <v>1</v>
      </c>
      <c r="J32">
        <f>COUNTIF([9]participants_81569362878!$A$5:$A$69,"*"&amp;A32&amp;"*")</f>
        <v>1</v>
      </c>
      <c r="K32">
        <f>COUNTIF([10]participants_87395326372!$A$5:$A$73,"*"&amp;A32&amp;"*")</f>
        <v>1</v>
      </c>
      <c r="L32">
        <f>COUNTIF([11]participants_85942322182!$A$5:$A$70,"*"&amp;A32&amp;"*")</f>
        <v>1</v>
      </c>
      <c r="M32">
        <f>COUNTIF([12]participants_86087314336!$A$5:$A$63,"*"&amp;A32&amp;"*")</f>
        <v>1</v>
      </c>
      <c r="N32">
        <f>COUNTIF([13]participants_89173533600!$A$5:$A$65,"*"&amp;A32&amp;"*")</f>
        <v>1</v>
      </c>
      <c r="O32">
        <f>COUNTIF([14]participants_87394742230!$A$5:$A$67,"*"&amp;A32&amp;"*")</f>
        <v>1</v>
      </c>
      <c r="P32">
        <f>COUNTIF([15]participants_87856192187!$A$5:$A$65,"*"&amp;A32&amp;"*")</f>
        <v>1</v>
      </c>
      <c r="Q32">
        <f>COUNTIF([16]participants_81035685740!$A$5:$A$69,"*"&amp;A32&amp;"*")</f>
        <v>1</v>
      </c>
      <c r="R32">
        <f>COUNTIF([17]participants_81079410309!$A$5:$A$68,"*"&amp;A32&amp;"*")</f>
        <v>1</v>
      </c>
      <c r="S32">
        <f>COUNTIF([18]participants_87905655085!$A$5:$A$66,"*"&amp;A32&amp;"*")</f>
        <v>1</v>
      </c>
      <c r="T32">
        <f>COUNTIF([19]participants_84517634457!$A$5:$A$64,"*"&amp;A32&amp;"*")</f>
        <v>1</v>
      </c>
      <c r="U32">
        <f>COUNTIF([20]participants_88217539374!$A$5:$A$62,"*"&amp;A32&amp;"*")</f>
        <v>1</v>
      </c>
      <c r="V32">
        <f>COUNTIF([21]participants_85615359244!$A$5:$A$68,"*"&amp;A32&amp;"*")</f>
        <v>1</v>
      </c>
      <c r="W32">
        <f>COUNTIF([22]participants_83083319282!$A$5:$A$43,"*"&amp;A32&amp;"*")</f>
        <v>1</v>
      </c>
      <c r="X32">
        <f>COUNTIF([23]participants_84962019080!$A$5:$A$63,"*"&amp;A32&amp;"*")</f>
        <v>1</v>
      </c>
      <c r="Y32">
        <f>COUNTIF([24]participants_83535609868!$A$5:$A$57,"*"&amp;A32&amp;"*")</f>
        <v>1</v>
      </c>
      <c r="AA32">
        <f>SUMIF('[1]participants_86284759618 (1)'!$A$5:$A$81,"*"&amp;A32&amp;"*",'[1]participants_86284759618 (1)'!$C$5:$C$81)</f>
        <v>415</v>
      </c>
      <c r="AB32">
        <f>SUMIF('[2]participants_85171663273 (1)'!$A$5:$A$76,"*"&amp;A32&amp;"*",'[2]participants_85171663273 (1)'!$C$5:$C$76)</f>
        <v>305</v>
      </c>
      <c r="AC32">
        <f>SUMIF([3]participants_85797061451!$A$5:$A$72,"*"&amp;A32&amp;"*",[3]participants_85797061451!$C$5:$C$72)</f>
        <v>414</v>
      </c>
      <c r="AD32">
        <f>SUMIF([4]participants_82920852961!$A$5:$A$69,"*"&amp;A32&amp;"*",[4]participants_82920852961!$C$5:$C$69)</f>
        <v>429</v>
      </c>
      <c r="AE32">
        <f>SUMIF([5]participants_89921352025!$A$5:$A$67,"*"&amp;A32&amp;"*",[5]participants_89921352025!$C$5:$C$67)</f>
        <v>331</v>
      </c>
      <c r="AF32">
        <f>SUMIF([6]participants_83765736737!$A$5:$A$62,"*"&amp;A32&amp;"*",[6]participants_83765736737!$C$5:$C$62)</f>
        <v>419</v>
      </c>
      <c r="AG32">
        <f>SUMIF([7]participants_85457643062!$A$5:$A$64,"*"&amp;A32&amp;"*",[7]participants_85457643062!$C$5:$C$64)</f>
        <v>409</v>
      </c>
      <c r="AH32">
        <f>SUMIF([8]participants_83356856584!$A$5:$A$72,"*"&amp;A32&amp;"*",[8]participants_83356856584!$C$5:$C$72)</f>
        <v>400</v>
      </c>
      <c r="AI32">
        <f>SUMIF([9]participants_81569362878!$A$5:$A$69,"*"&amp;A32&amp;"*",[9]participants_81569362878!$C$5:$C$69)</f>
        <v>317</v>
      </c>
      <c r="AJ32">
        <f>SUMIF([10]participants_87395326372!$A$5:$A$73,"*"&amp;A32&amp;"*",[10]participants_87395326372!$C$5:$C$73)</f>
        <v>421</v>
      </c>
      <c r="AK32">
        <f>SUMIF([11]participants_85942322182!$A$5:$A$70,"*"&amp;A32&amp;"*",[11]participants_85942322182!$C$5:$C$70)</f>
        <v>431</v>
      </c>
      <c r="AL32">
        <f>SUMIF([12]participants_86087314336!$A$5:$A$63,"*"&amp;A32&amp;"*",[12]participants_86087314336!$C$5:$C$63)</f>
        <v>392</v>
      </c>
      <c r="AM32">
        <f>SUMIF([13]participants_89173533600!$A$5:$A$65,"*"&amp;A32&amp;"*",[13]participants_89173533600!$C$5:$C$65)</f>
        <v>420</v>
      </c>
      <c r="AN32">
        <f>SUMIF([14]participants_87394742230!$A$5:$A$67,"*"&amp;A32&amp;"*",[14]participants_87394742230!$C$5:$C$67)</f>
        <v>359</v>
      </c>
      <c r="AO32">
        <f>SUMIF([15]participants_87856192187!$A$5:$A$65,"*"&amp;A32&amp;"*",[15]participants_87856192187!$C$5:$C$65)</f>
        <v>408</v>
      </c>
      <c r="AP32">
        <f>SUMIF([16]participants_81035685740!$A$5:$A$69,"*"&amp;A32&amp;"*",[16]participants_81035685740!$C$5:$C$69)</f>
        <v>362</v>
      </c>
      <c r="AQ32">
        <f>SUMIF([17]participants_81079410309!$A$5:$A$68,"*"&amp;A32&amp;"*",[17]participants_81079410309!$C$5:$C$68)</f>
        <v>399</v>
      </c>
      <c r="AR32">
        <f>SUMIF([18]participants_87905655085!$A$5:$A$66,"*"&amp;A32&amp;"*",[18]participants_87905655085!$C$5:$C$66)</f>
        <v>246</v>
      </c>
      <c r="AS32">
        <f>SUMIF([19]participants_84517634457!$A$5:$A$64,"*"&amp;A32&amp;"*",[19]participants_84517634457!$C$5:$C$64)</f>
        <v>367</v>
      </c>
      <c r="AT32">
        <f>SUMIF([20]participants_88217539374!$A$5:$A$62,"*"&amp;A32&amp;"*",[20]participants_88217539374!$C$5:$C$62)</f>
        <v>415</v>
      </c>
      <c r="AU32">
        <f>SUMIF([21]participants_85615359244!$A$5:$A$68,"*"&amp;A32&amp;"*",[21]participants_85615359244!$C$5:$C$68)</f>
        <v>425</v>
      </c>
      <c r="AV32">
        <f>SUMIF([22]participants_83083319282!$A$5:$A$43,"*"&amp;A32&amp;"*",[22]participants_83083319282!$C$5:$C$43)</f>
        <v>15</v>
      </c>
      <c r="AW32">
        <f>SUMIF([23]participants_84962019080!$A$5:$A$63,"*"&amp;A32&amp;"*",[23]participants_84962019080!$C$5:$C$63)</f>
        <v>328</v>
      </c>
      <c r="AX32">
        <f>SUMIF([24]participants_83535609868!$A$5:$A$57,"*"&amp;A32&amp;"*",[24]participants_83535609868!$C$5:$C$57)</f>
        <v>109</v>
      </c>
      <c r="AZ32" s="1" t="s">
        <v>45</v>
      </c>
      <c r="BA32">
        <f>SUM(AA32:AX32)/COUNTIF(B32:Y32, "&gt;=0")</f>
        <v>355.66666666666669</v>
      </c>
    </row>
    <row r="33" spans="1:53" x14ac:dyDescent="0.3">
      <c r="A33" s="1" t="s">
        <v>18</v>
      </c>
      <c r="B33">
        <f>COUNTIF([25]Sheet1!$A$5:$A$81,"*"&amp;A33&amp;"*")</f>
        <v>3</v>
      </c>
      <c r="C33">
        <f>COUNTIF('[2]participants_85171663273 (1)'!$A$5:$A$76,"*"&amp;A33&amp;"*")</f>
        <v>1</v>
      </c>
      <c r="D33">
        <f>COUNTIF([3]participants_85797061451!$A$5:$A$72,"*"&amp;A33&amp;"*")</f>
        <v>2</v>
      </c>
      <c r="E33">
        <f>COUNTIF([4]participants_82920852961!$A$5:$A$69,"*"&amp;A33&amp;"*")</f>
        <v>2</v>
      </c>
      <c r="F33">
        <f>COUNTIF([5]participants_89921352025!$A$5:$A$67,"*"&amp;A33&amp;"*")</f>
        <v>1</v>
      </c>
      <c r="G33">
        <f>COUNTIF([6]participants_83765736737!$A$5:$A$62,"*"&amp;A33&amp;"*")</f>
        <v>1</v>
      </c>
      <c r="H33">
        <f>COUNTIF([7]participants_85457643062!$A$5:$A$64,"*"&amp;A33&amp;"*")</f>
        <v>2</v>
      </c>
      <c r="I33">
        <f>COUNTIF([8]participants_83356856584!$A$5:$A$72,"*"&amp;A33&amp;"*")</f>
        <v>2</v>
      </c>
      <c r="J33">
        <f>COUNTIF([9]participants_81569362878!$A$5:$A$69,"*"&amp;A33&amp;"*")</f>
        <v>1</v>
      </c>
      <c r="K33">
        <f>COUNTIF([10]participants_87395326372!$A$5:$A$73,"*"&amp;A33&amp;"*")</f>
        <v>2</v>
      </c>
      <c r="L33">
        <f>COUNTIF([11]participants_85942322182!$A$5:$A$70,"*"&amp;A33&amp;"*")</f>
        <v>2</v>
      </c>
      <c r="M33">
        <f>COUNTIF([12]participants_86087314336!$A$5:$A$63,"*"&amp;A33&amp;"*")</f>
        <v>2</v>
      </c>
      <c r="N33">
        <f>COUNTIF([13]participants_89173533600!$A$5:$A$65,"*"&amp;A33&amp;"*")</f>
        <v>2</v>
      </c>
      <c r="O33">
        <f>COUNTIF([14]participants_87394742230!$A$5:$A$67,"*"&amp;A33&amp;"*")</f>
        <v>2</v>
      </c>
      <c r="P33">
        <f>COUNTIF([15]participants_87856192187!$A$5:$A$65,"*"&amp;A33&amp;"*")</f>
        <v>2</v>
      </c>
      <c r="Q33">
        <f>COUNTIF([16]participants_81035685740!$A$5:$A$69,"*"&amp;A33&amp;"*")</f>
        <v>2</v>
      </c>
      <c r="R33">
        <f>COUNTIF([17]participants_81079410309!$A$5:$A$68,"*"&amp;A33&amp;"*")</f>
        <v>1</v>
      </c>
      <c r="S33">
        <f>COUNTIF([18]participants_87905655085!$A$5:$A$66,"*"&amp;A33&amp;"*")</f>
        <v>1</v>
      </c>
      <c r="T33">
        <f>COUNTIF([19]participants_84517634457!$A$5:$A$64,"*"&amp;A33&amp;"*")</f>
        <v>2</v>
      </c>
      <c r="U33">
        <f>COUNTIF([20]participants_88217539374!$A$5:$A$62,"*"&amp;A33&amp;"*")</f>
        <v>2</v>
      </c>
      <c r="V33">
        <f>COUNTIF([21]participants_85615359244!$A$5:$A$68,"*"&amp;A33&amp;"*")</f>
        <v>2</v>
      </c>
      <c r="W33">
        <f>COUNTIF([22]participants_83083319282!$A$5:$A$43,"*"&amp;A33&amp;"*")</f>
        <v>1</v>
      </c>
      <c r="X33">
        <f>COUNTIF([23]participants_84962019080!$A$5:$A$63,"*"&amp;A33&amp;"*")</f>
        <v>2</v>
      </c>
      <c r="Y33">
        <f>COUNTIF([24]participants_83535609868!$A$5:$A$57,"*"&amp;A33&amp;"*")</f>
        <v>1</v>
      </c>
      <c r="AA33">
        <f>SUMIF('[1]participants_86284759618 (1)'!$A$5:$A$81,"*"&amp;A33&amp;"*",'[1]participants_86284759618 (1)'!$C$5:$C$81)</f>
        <v>312</v>
      </c>
      <c r="AB33">
        <f>SUMIF('[2]participants_85171663273 (1)'!$A$5:$A$76,"*"&amp;A33&amp;"*",'[2]participants_85171663273 (1)'!$C$5:$C$76)</f>
        <v>373</v>
      </c>
      <c r="AC33">
        <f>SUMIF([3]participants_85797061451!$A$5:$A$72,"*"&amp;A33&amp;"*",[3]participants_85797061451!$C$5:$C$72)</f>
        <v>363</v>
      </c>
      <c r="AD33">
        <f>SUMIF([4]participants_82920852961!$A$5:$A$69,"*"&amp;A33&amp;"*",[4]participants_82920852961!$C$5:$C$69)</f>
        <v>381</v>
      </c>
      <c r="AE33">
        <f>SUMIF([5]participants_89921352025!$A$5:$A$67,"*"&amp;A33&amp;"*",[5]participants_89921352025!$C$5:$C$67)</f>
        <v>308</v>
      </c>
      <c r="AF33">
        <f>SUMIF([6]participants_83765736737!$A$5:$A$62,"*"&amp;A33&amp;"*",[6]participants_83765736737!$C$5:$C$62)</f>
        <v>383</v>
      </c>
      <c r="AG33">
        <f>SUMIF([7]participants_85457643062!$A$5:$A$64,"*"&amp;A33&amp;"*",[7]participants_85457643062!$C$5:$C$64)</f>
        <v>377</v>
      </c>
      <c r="AH33">
        <f>SUMIF([8]participants_83356856584!$A$5:$A$72,"*"&amp;A33&amp;"*",[8]participants_83356856584!$C$5:$C$72)</f>
        <v>349</v>
      </c>
      <c r="AI33">
        <f>SUMIF([9]participants_81569362878!$A$5:$A$69,"*"&amp;A33&amp;"*",[9]participants_81569362878!$C$5:$C$69)</f>
        <v>309</v>
      </c>
      <c r="AJ33">
        <f>SUMIF([10]participants_87395326372!$A$5:$A$73,"*"&amp;A33&amp;"*",[10]participants_87395326372!$C$5:$C$73)</f>
        <v>368</v>
      </c>
      <c r="AK33">
        <f>SUMIF([11]participants_85942322182!$A$5:$A$70,"*"&amp;A33&amp;"*",[11]participants_85942322182!$C$5:$C$70)</f>
        <v>374</v>
      </c>
      <c r="AL33">
        <f>SUMIF([12]participants_86087314336!$A$5:$A$63,"*"&amp;A33&amp;"*",[12]participants_86087314336!$C$5:$C$63)</f>
        <v>360</v>
      </c>
      <c r="AM33">
        <f>SUMIF([13]participants_89173533600!$A$5:$A$65,"*"&amp;A33&amp;"*",[13]participants_89173533600!$C$5:$C$65)</f>
        <v>365</v>
      </c>
      <c r="AN33">
        <f>SUMIF([14]participants_87394742230!$A$5:$A$67,"*"&amp;A33&amp;"*",[14]participants_87394742230!$C$5:$C$67)</f>
        <v>369</v>
      </c>
      <c r="AO33">
        <f>SUMIF([15]participants_87856192187!$A$5:$A$65,"*"&amp;A33&amp;"*",[15]participants_87856192187!$C$5:$C$65)</f>
        <v>375</v>
      </c>
      <c r="AP33">
        <f>SUMIF([16]participants_81035685740!$A$5:$A$69,"*"&amp;A33&amp;"*",[16]participants_81035685740!$C$5:$C$69)</f>
        <v>365</v>
      </c>
      <c r="AQ33">
        <f>SUMIF([17]participants_81079410309!$A$5:$A$68,"*"&amp;A33&amp;"*",[17]participants_81079410309!$C$5:$C$68)</f>
        <v>352</v>
      </c>
      <c r="AR33">
        <f>SUMIF([18]participants_87905655085!$A$5:$A$66,"*"&amp;A33&amp;"*",[18]participants_87905655085!$C$5:$C$66)</f>
        <v>363</v>
      </c>
      <c r="AS33">
        <f>SUMIF([19]participants_84517634457!$A$5:$A$64,"*"&amp;A33&amp;"*",[19]participants_84517634457!$C$5:$C$64)</f>
        <v>374</v>
      </c>
      <c r="AT33">
        <f>SUMIF([20]participants_88217539374!$A$5:$A$62,"*"&amp;A33&amp;"*",[20]participants_88217539374!$C$5:$C$62)</f>
        <v>358</v>
      </c>
      <c r="AU33">
        <f>SUMIF([21]participants_85615359244!$A$5:$A$68,"*"&amp;A33&amp;"*",[21]participants_85615359244!$C$5:$C$68)</f>
        <v>335</v>
      </c>
      <c r="AV33">
        <f>SUMIF([22]participants_83083319282!$A$5:$A$43,"*"&amp;A33&amp;"*",[22]participants_83083319282!$C$5:$C$43)</f>
        <v>4</v>
      </c>
      <c r="AW33">
        <f>SUMIF([23]participants_84962019080!$A$5:$A$63,"*"&amp;A33&amp;"*",[23]participants_84962019080!$C$5:$C$63)</f>
        <v>328</v>
      </c>
      <c r="AX33">
        <f>SUMIF([24]participants_83535609868!$A$5:$A$57,"*"&amp;A33&amp;"*",[24]participants_83535609868!$C$5:$C$57)</f>
        <v>74</v>
      </c>
      <c r="AZ33" s="1" t="s">
        <v>18</v>
      </c>
      <c r="BA33">
        <f>SUM(AA33:AX33)/COUNTIF(B33:Y33, "&gt;=0")</f>
        <v>329.95833333333331</v>
      </c>
    </row>
    <row r="34" spans="1:53" x14ac:dyDescent="0.3">
      <c r="A34" s="1" t="s">
        <v>32</v>
      </c>
      <c r="B34">
        <f>COUNTIF([25]Sheet1!$A$5:$A$81,"*"&amp;A34&amp;"*")</f>
        <v>2</v>
      </c>
      <c r="C34">
        <f>COUNTIF('[2]participants_85171663273 (1)'!$A$5:$A$76,"*"&amp;A34&amp;"*")</f>
        <v>1</v>
      </c>
      <c r="D34">
        <f>COUNTIF([3]participants_85797061451!$A$5:$A$72,"*"&amp;A34&amp;"*")</f>
        <v>1</v>
      </c>
      <c r="E34">
        <f>COUNTIF([4]participants_82920852961!$A$5:$A$69,"*"&amp;A34&amp;"*")</f>
        <v>1</v>
      </c>
      <c r="F34">
        <f>COUNTIF([5]participants_89921352025!$A$5:$A$67,"*"&amp;A34&amp;"*")</f>
        <v>1</v>
      </c>
      <c r="G34">
        <f>COUNTIF([6]participants_83765736737!$A$5:$A$62,"*"&amp;A34&amp;"*")</f>
        <v>1</v>
      </c>
      <c r="H34">
        <f>COUNTIF([7]participants_85457643062!$A$5:$A$64,"*"&amp;A34&amp;"*")</f>
        <v>1</v>
      </c>
      <c r="I34">
        <f>COUNTIF([8]participants_83356856584!$A$5:$A$72,"*"&amp;A34&amp;"*")</f>
        <v>1</v>
      </c>
      <c r="J34">
        <f>COUNTIF([9]participants_81569362878!$A$5:$A$69,"*"&amp;A34&amp;"*")</f>
        <v>1</v>
      </c>
      <c r="K34">
        <f>COUNTIF([10]participants_87395326372!$A$5:$A$73,"*"&amp;A34&amp;"*")</f>
        <v>1</v>
      </c>
      <c r="L34">
        <f>COUNTIF([11]participants_85942322182!$A$5:$A$70,"*"&amp;A34&amp;"*")</f>
        <v>1</v>
      </c>
      <c r="M34">
        <f>COUNTIF([12]participants_86087314336!$A$5:$A$63,"*"&amp;A34&amp;"*")</f>
        <v>1</v>
      </c>
      <c r="N34">
        <f>COUNTIF([13]participants_89173533600!$A$5:$A$65,"*"&amp;A34&amp;"*")</f>
        <v>1</v>
      </c>
      <c r="O34">
        <f>COUNTIF([14]participants_87394742230!$A$5:$A$67,"*"&amp;A34&amp;"*")</f>
        <v>1</v>
      </c>
      <c r="P34">
        <f>COUNTIF([15]participants_87856192187!$A$5:$A$65,"*"&amp;A34&amp;"*")</f>
        <v>1</v>
      </c>
      <c r="Q34">
        <f>COUNTIF([16]participants_81035685740!$A$5:$A$69,"*"&amp;A34&amp;"*")</f>
        <v>1</v>
      </c>
      <c r="R34">
        <f>COUNTIF([17]participants_81079410309!$A$5:$A$68,"*"&amp;A34&amp;"*")</f>
        <v>1</v>
      </c>
      <c r="S34">
        <f>COUNTIF([18]participants_87905655085!$A$5:$A$66,"*"&amp;A34&amp;"*")</f>
        <v>1</v>
      </c>
      <c r="T34">
        <f>COUNTIF([19]participants_84517634457!$A$5:$A$64,"*"&amp;A34&amp;"*")</f>
        <v>1</v>
      </c>
      <c r="U34">
        <f>COUNTIF([20]participants_88217539374!$A$5:$A$62,"*"&amp;A34&amp;"*")</f>
        <v>1</v>
      </c>
      <c r="V34">
        <f>COUNTIF([21]participants_85615359244!$A$5:$A$68,"*"&amp;A34&amp;"*")</f>
        <v>1</v>
      </c>
      <c r="W34">
        <f>COUNTIF([22]participants_83083319282!$A$5:$A$43,"*"&amp;A34&amp;"*")</f>
        <v>1</v>
      </c>
      <c r="X34">
        <f>COUNTIF([23]participants_84962019080!$A$5:$A$63,"*"&amp;A34&amp;"*")</f>
        <v>1</v>
      </c>
      <c r="Y34">
        <f>COUNTIF([24]participants_83535609868!$A$5:$A$57,"*"&amp;A34&amp;"*")</f>
        <v>1</v>
      </c>
      <c r="AA34">
        <f>SUMIF('[1]participants_86284759618 (1)'!$A$5:$A$81,"*"&amp;A34&amp;"*",'[1]participants_86284759618 (1)'!$C$5:$C$81)</f>
        <v>351</v>
      </c>
      <c r="AB34">
        <f>SUMIF('[2]participants_85171663273 (1)'!$A$5:$A$76,"*"&amp;A34&amp;"*",'[2]participants_85171663273 (1)'!$C$5:$C$76)</f>
        <v>417</v>
      </c>
      <c r="AC34">
        <f>SUMIF([3]participants_85797061451!$A$5:$A$72,"*"&amp;A34&amp;"*",[3]participants_85797061451!$C$5:$C$72)</f>
        <v>402</v>
      </c>
      <c r="AD34">
        <f>SUMIF([4]participants_82920852961!$A$5:$A$69,"*"&amp;A34&amp;"*",[4]participants_82920852961!$C$5:$C$69)</f>
        <v>393</v>
      </c>
      <c r="AE34">
        <f>SUMIF([5]participants_89921352025!$A$5:$A$67,"*"&amp;A34&amp;"*",[5]participants_89921352025!$C$5:$C$67)</f>
        <v>305</v>
      </c>
      <c r="AF34">
        <f>SUMIF([6]participants_83765736737!$A$5:$A$62,"*"&amp;A34&amp;"*",[6]participants_83765736737!$C$5:$C$62)</f>
        <v>352</v>
      </c>
      <c r="AG34">
        <f>SUMIF([7]participants_85457643062!$A$5:$A$64,"*"&amp;A34&amp;"*",[7]participants_85457643062!$C$5:$C$64)</f>
        <v>398</v>
      </c>
      <c r="AH34">
        <f>SUMIF([8]participants_83356856584!$A$5:$A$72,"*"&amp;A34&amp;"*",[8]participants_83356856584!$C$5:$C$72)</f>
        <v>178</v>
      </c>
      <c r="AI34">
        <f>SUMIF([9]participants_81569362878!$A$5:$A$69,"*"&amp;A34&amp;"*",[9]participants_81569362878!$C$5:$C$69)</f>
        <v>223</v>
      </c>
      <c r="AJ34">
        <f>SUMIF([10]participants_87395326372!$A$5:$A$73,"*"&amp;A34&amp;"*",[10]participants_87395326372!$C$5:$C$73)</f>
        <v>355</v>
      </c>
      <c r="AK34">
        <f>SUMIF([11]participants_85942322182!$A$5:$A$70,"*"&amp;A34&amp;"*",[11]participants_85942322182!$C$5:$C$70)</f>
        <v>374</v>
      </c>
      <c r="AL34">
        <f>SUMIF([12]participants_86087314336!$A$5:$A$63,"*"&amp;A34&amp;"*",[12]participants_86087314336!$C$5:$C$63)</f>
        <v>401</v>
      </c>
      <c r="AM34">
        <f>SUMIF([13]participants_89173533600!$A$5:$A$65,"*"&amp;A34&amp;"*",[13]participants_89173533600!$C$5:$C$65)</f>
        <v>282</v>
      </c>
      <c r="AN34">
        <f>SUMIF([14]participants_87394742230!$A$5:$A$67,"*"&amp;A34&amp;"*",[14]participants_87394742230!$C$5:$C$67)</f>
        <v>329</v>
      </c>
      <c r="AO34">
        <f>SUMIF([15]participants_87856192187!$A$5:$A$65,"*"&amp;A34&amp;"*",[15]participants_87856192187!$C$5:$C$65)</f>
        <v>374</v>
      </c>
      <c r="AP34">
        <f>SUMIF([16]participants_81035685740!$A$5:$A$69,"*"&amp;A34&amp;"*",[16]participants_81035685740!$C$5:$C$69)</f>
        <v>363</v>
      </c>
      <c r="AQ34">
        <f>SUMIF([17]participants_81079410309!$A$5:$A$68,"*"&amp;A34&amp;"*",[17]participants_81079410309!$C$5:$C$68)</f>
        <v>245</v>
      </c>
      <c r="AR34">
        <f>SUMIF([18]participants_87905655085!$A$5:$A$66,"*"&amp;A34&amp;"*",[18]participants_87905655085!$C$5:$C$66)</f>
        <v>344</v>
      </c>
      <c r="AS34">
        <f>SUMIF([19]participants_84517634457!$A$5:$A$64,"*"&amp;A34&amp;"*",[19]participants_84517634457!$C$5:$C$64)</f>
        <v>300</v>
      </c>
      <c r="AT34">
        <f>SUMIF([20]participants_88217539374!$A$5:$A$62,"*"&amp;A34&amp;"*",[20]participants_88217539374!$C$5:$C$62)</f>
        <v>343</v>
      </c>
      <c r="AU34">
        <f>SUMIF([21]participants_85615359244!$A$5:$A$68,"*"&amp;A34&amp;"*",[21]participants_85615359244!$C$5:$C$68)</f>
        <v>294</v>
      </c>
      <c r="AV34">
        <f>SUMIF([22]participants_83083319282!$A$5:$A$43,"*"&amp;A34&amp;"*",[22]participants_83083319282!$C$5:$C$43)</f>
        <v>11</v>
      </c>
      <c r="AW34">
        <f>SUMIF([23]participants_84962019080!$A$5:$A$63,"*"&amp;A34&amp;"*",[23]participants_84962019080!$C$5:$C$63)</f>
        <v>321</v>
      </c>
      <c r="AX34">
        <f>SUMIF([24]participants_83535609868!$A$5:$A$57,"*"&amp;A34&amp;"*",[24]participants_83535609868!$C$5:$C$57)</f>
        <v>112</v>
      </c>
      <c r="AZ34" s="1" t="s">
        <v>32</v>
      </c>
      <c r="BA34">
        <f>SUM(AA34:AX34)/COUNTIF(B34:Y34, "&gt;=0")</f>
        <v>311.125</v>
      </c>
    </row>
    <row r="35" spans="1:53" x14ac:dyDescent="0.3">
      <c r="A35" s="1" t="s">
        <v>16</v>
      </c>
      <c r="B35">
        <f>COUNTIF([25]Sheet1!$A$5:$A$81,"*"&amp;A35&amp;"*")</f>
        <v>1</v>
      </c>
      <c r="C35">
        <f>COUNTIF('[2]participants_85171663273 (1)'!$A$5:$A$76,"*"&amp;A35&amp;"*")</f>
        <v>1</v>
      </c>
      <c r="D35">
        <f>COUNTIF([3]participants_85797061451!$A$5:$A$72,"*"&amp;A35&amp;"*")</f>
        <v>1</v>
      </c>
      <c r="E35">
        <f>COUNTIF([4]participants_82920852961!$A$5:$A$69,"*"&amp;A35&amp;"*")</f>
        <v>1</v>
      </c>
      <c r="F35">
        <f>COUNTIF([5]participants_89921352025!$A$5:$A$67,"*"&amp;A35&amp;"*")</f>
        <v>1</v>
      </c>
      <c r="G35">
        <f>COUNTIF([6]participants_83765736737!$A$5:$A$62,"*"&amp;A35&amp;"*")</f>
        <v>1</v>
      </c>
      <c r="H35">
        <f>COUNTIF([7]participants_85457643062!$A$5:$A$64,"*"&amp;A35&amp;"*")</f>
        <v>1</v>
      </c>
      <c r="I35">
        <f>COUNTIF([8]participants_83356856584!$A$5:$A$72,"*"&amp;A35&amp;"*")</f>
        <v>1</v>
      </c>
      <c r="J35">
        <f>COUNTIF([9]participants_81569362878!$A$5:$A$69,"*"&amp;A35&amp;"*")</f>
        <v>1</v>
      </c>
      <c r="K35">
        <f>COUNTIF([10]participants_87395326372!$A$5:$A$73,"*"&amp;A35&amp;"*")</f>
        <v>1</v>
      </c>
      <c r="L35">
        <f>COUNTIF([11]participants_85942322182!$A$5:$A$70,"*"&amp;A35&amp;"*")</f>
        <v>1</v>
      </c>
      <c r="M35">
        <f>COUNTIF([12]participants_86087314336!$A$5:$A$63,"*"&amp;A35&amp;"*")</f>
        <v>1</v>
      </c>
      <c r="N35">
        <f>COUNTIF([13]participants_89173533600!$A$5:$A$65,"*"&amp;A35&amp;"*")</f>
        <v>1</v>
      </c>
      <c r="O35">
        <f>COUNTIF([14]participants_87394742230!$A$5:$A$67,"*"&amp;A35&amp;"*")</f>
        <v>1</v>
      </c>
      <c r="P35">
        <f>COUNTIF([15]participants_87856192187!$A$5:$A$65,"*"&amp;A35&amp;"*")</f>
        <v>1</v>
      </c>
      <c r="Q35">
        <f>COUNTIF([16]participants_81035685740!$A$5:$A$69,"*"&amp;A35&amp;"*")</f>
        <v>1</v>
      </c>
      <c r="R35">
        <f>COUNTIF([17]participants_81079410309!$A$5:$A$68,"*"&amp;A35&amp;"*")</f>
        <v>1</v>
      </c>
      <c r="S35">
        <f>COUNTIF([18]participants_87905655085!$A$5:$A$66,"*"&amp;A35&amp;"*")</f>
        <v>1</v>
      </c>
      <c r="T35">
        <f>COUNTIF([19]participants_84517634457!$A$5:$A$64,"*"&amp;A35&amp;"*")</f>
        <v>1</v>
      </c>
      <c r="U35">
        <f>COUNTIF([20]participants_88217539374!$A$5:$A$62,"*"&amp;A35&amp;"*")</f>
        <v>1</v>
      </c>
      <c r="V35">
        <f>COUNTIF([21]participants_85615359244!$A$5:$A$68,"*"&amp;A35&amp;"*")</f>
        <v>1</v>
      </c>
      <c r="W35">
        <f>COUNTIF([22]participants_83083319282!$A$5:$A$43,"*"&amp;A35&amp;"*")</f>
        <v>1</v>
      </c>
      <c r="X35">
        <f>COUNTIF([23]participants_84962019080!$A$5:$A$63,"*"&amp;A35&amp;"*")</f>
        <v>1</v>
      </c>
      <c r="Y35">
        <f>COUNTIF([24]participants_83535609868!$A$5:$A$57,"*"&amp;A35&amp;"*")</f>
        <v>0</v>
      </c>
      <c r="AA35">
        <f>SUMIF('[1]participants_86284759618 (1)'!$A$5:$A$81,"*"&amp;A35&amp;"*",'[1]participants_86284759618 (1)'!$C$5:$C$81)</f>
        <v>260</v>
      </c>
      <c r="AB35">
        <f>SUMIF('[2]participants_85171663273 (1)'!$A$5:$A$76,"*"&amp;A35&amp;"*",'[2]participants_85171663273 (1)'!$C$5:$C$76)</f>
        <v>393</v>
      </c>
      <c r="AC35">
        <f>SUMIF([3]participants_85797061451!$A$5:$A$72,"*"&amp;A35&amp;"*",[3]participants_85797061451!$C$5:$C$72)</f>
        <v>274</v>
      </c>
      <c r="AD35">
        <f>SUMIF([4]participants_82920852961!$A$5:$A$69,"*"&amp;A35&amp;"*",[4]participants_82920852961!$C$5:$C$69)</f>
        <v>338</v>
      </c>
      <c r="AE35">
        <f>SUMIF([5]participants_89921352025!$A$5:$A$67,"*"&amp;A35&amp;"*",[5]participants_89921352025!$C$5:$C$67)</f>
        <v>301</v>
      </c>
      <c r="AF35">
        <f>SUMIF([6]participants_83765736737!$A$5:$A$62,"*"&amp;A35&amp;"*",[6]participants_83765736737!$C$5:$C$62)</f>
        <v>358</v>
      </c>
      <c r="AG35">
        <f>SUMIF([7]participants_85457643062!$A$5:$A$64,"*"&amp;A35&amp;"*",[7]participants_85457643062!$C$5:$C$64)</f>
        <v>364</v>
      </c>
      <c r="AH35">
        <f>SUMIF([8]participants_83356856584!$A$5:$A$72,"*"&amp;A35&amp;"*",[8]participants_83356856584!$C$5:$C$72)</f>
        <v>317</v>
      </c>
      <c r="AI35">
        <f>SUMIF([9]participants_81569362878!$A$5:$A$69,"*"&amp;A35&amp;"*",[9]participants_81569362878!$C$5:$C$69)</f>
        <v>338</v>
      </c>
      <c r="AJ35">
        <f>SUMIF([10]participants_87395326372!$A$5:$A$73,"*"&amp;A35&amp;"*",[10]participants_87395326372!$C$5:$C$73)</f>
        <v>347</v>
      </c>
      <c r="AK35">
        <f>SUMIF([11]participants_85942322182!$A$5:$A$70,"*"&amp;A35&amp;"*",[11]participants_85942322182!$C$5:$C$70)</f>
        <v>375</v>
      </c>
      <c r="AL35">
        <f>SUMIF([12]participants_86087314336!$A$5:$A$63,"*"&amp;A35&amp;"*",[12]participants_86087314336!$C$5:$C$63)</f>
        <v>376</v>
      </c>
      <c r="AM35">
        <f>SUMIF([13]participants_89173533600!$A$5:$A$65,"*"&amp;A35&amp;"*",[13]participants_89173533600!$C$5:$C$65)</f>
        <v>318</v>
      </c>
      <c r="AN35">
        <f>SUMIF([14]participants_87394742230!$A$5:$A$67,"*"&amp;A35&amp;"*",[14]participants_87394742230!$C$5:$C$67)</f>
        <v>283</v>
      </c>
      <c r="AO35">
        <f>SUMIF([15]participants_87856192187!$A$5:$A$65,"*"&amp;A35&amp;"*",[15]participants_87856192187!$C$5:$C$65)</f>
        <v>389</v>
      </c>
      <c r="AP35">
        <f>SUMIF([16]participants_81035685740!$A$5:$A$69,"*"&amp;A35&amp;"*",[16]participants_81035685740!$C$5:$C$69)</f>
        <v>347</v>
      </c>
      <c r="AQ35">
        <f>SUMIF([17]participants_81079410309!$A$5:$A$68,"*"&amp;A35&amp;"*",[17]participants_81079410309!$C$5:$C$68)</f>
        <v>286</v>
      </c>
      <c r="AR35">
        <f>SUMIF([18]participants_87905655085!$A$5:$A$66,"*"&amp;A35&amp;"*",[18]participants_87905655085!$C$5:$C$66)</f>
        <v>281</v>
      </c>
      <c r="AS35">
        <f>SUMIF([19]participants_84517634457!$A$5:$A$64,"*"&amp;A35&amp;"*",[19]participants_84517634457!$C$5:$C$64)</f>
        <v>335</v>
      </c>
      <c r="AT35">
        <f>SUMIF([20]participants_88217539374!$A$5:$A$62,"*"&amp;A35&amp;"*",[20]participants_88217539374!$C$5:$C$62)</f>
        <v>286</v>
      </c>
      <c r="AU35">
        <f>SUMIF([21]participants_85615359244!$A$5:$A$68,"*"&amp;A35&amp;"*",[21]participants_85615359244!$C$5:$C$68)</f>
        <v>184</v>
      </c>
      <c r="AV35">
        <f>SUMIF([22]participants_83083319282!$A$5:$A$43,"*"&amp;A35&amp;"*",[22]participants_83083319282!$C$5:$C$43)</f>
        <v>15</v>
      </c>
      <c r="AW35">
        <f>SUMIF([23]participants_84962019080!$A$5:$A$63,"*"&amp;A35&amp;"*",[23]participants_84962019080!$C$5:$C$63)</f>
        <v>153</v>
      </c>
      <c r="AX35">
        <f>SUMIF([24]participants_83535609868!$A$5:$A$57,"*"&amp;A35&amp;"*",[24]participants_83535609868!$C$5:$C$57)</f>
        <v>0</v>
      </c>
      <c r="AZ35" s="1" t="s">
        <v>16</v>
      </c>
      <c r="BA35">
        <f>SUM(AA35:AX35)/COUNTIF(B35:Y35, "&gt;=0")</f>
        <v>288.25</v>
      </c>
    </row>
    <row r="36" spans="1:53" x14ac:dyDescent="0.3">
      <c r="A36" s="1" t="s">
        <v>29</v>
      </c>
      <c r="B36">
        <f>COUNTIF([25]Sheet1!$A$5:$A$81,"*"&amp;A36&amp;"*")</f>
        <v>1</v>
      </c>
      <c r="C36">
        <f>COUNTIF('[2]participants_85171663273 (1)'!$A$5:$A$76,"*"&amp;A36&amp;"*")</f>
        <v>1</v>
      </c>
      <c r="D36">
        <f>COUNTIF([3]participants_85797061451!$A$5:$A$72,"*"&amp;A36&amp;"*")</f>
        <v>2</v>
      </c>
      <c r="E36">
        <f>COUNTIF([4]participants_82920852961!$A$5:$A$69,"*"&amp;A36&amp;"*")</f>
        <v>1</v>
      </c>
      <c r="F36">
        <f>COUNTIF([5]participants_89921352025!$A$5:$A$67,"*"&amp;A36&amp;"*")</f>
        <v>1</v>
      </c>
      <c r="G36">
        <f>COUNTIF([6]participants_83765736737!$A$5:$A$62,"*"&amp;A36&amp;"*")</f>
        <v>2</v>
      </c>
      <c r="H36">
        <f>COUNTIF([7]participants_85457643062!$A$5:$A$64,"*"&amp;A36&amp;"*")</f>
        <v>1</v>
      </c>
      <c r="I36">
        <f>COUNTIF([8]participants_83356856584!$A$5:$A$72,"*"&amp;A36&amp;"*")</f>
        <v>1</v>
      </c>
      <c r="J36">
        <f>COUNTIF([9]participants_81569362878!$A$5:$A$69,"*"&amp;A36&amp;"*")</f>
        <v>1</v>
      </c>
      <c r="K36">
        <f>COUNTIF([10]participants_87395326372!$A$5:$A$73,"*"&amp;A36&amp;"*")</f>
        <v>1</v>
      </c>
      <c r="L36">
        <f>COUNTIF([11]participants_85942322182!$A$5:$A$70,"*"&amp;A36&amp;"*")</f>
        <v>1</v>
      </c>
      <c r="M36">
        <f>COUNTIF([12]participants_86087314336!$A$5:$A$63,"*"&amp;A36&amp;"*")</f>
        <v>1</v>
      </c>
      <c r="N36">
        <f>COUNTIF([13]participants_89173533600!$A$5:$A$65,"*"&amp;A36&amp;"*")</f>
        <v>1</v>
      </c>
      <c r="O36">
        <f>COUNTIF([14]participants_87394742230!$A$5:$A$67,"*"&amp;A36&amp;"*")</f>
        <v>1</v>
      </c>
      <c r="P36">
        <f>COUNTIF([15]participants_87856192187!$A$5:$A$65,"*"&amp;A36&amp;"*")</f>
        <v>1</v>
      </c>
      <c r="Q36">
        <f>COUNTIF([16]participants_81035685740!$A$5:$A$69,"*"&amp;A36&amp;"*")</f>
        <v>1</v>
      </c>
      <c r="R36">
        <f>COUNTIF([17]participants_81079410309!$A$5:$A$68,"*"&amp;A36&amp;"*")</f>
        <v>1</v>
      </c>
      <c r="S36">
        <f>COUNTIF([18]participants_87905655085!$A$5:$A$66,"*"&amp;A36&amp;"*")</f>
        <v>1</v>
      </c>
      <c r="T36">
        <f>COUNTIF([19]participants_84517634457!$A$5:$A$64,"*"&amp;A36&amp;"*")</f>
        <v>1</v>
      </c>
      <c r="U36">
        <f>COUNTIF([20]participants_88217539374!$A$5:$A$62,"*"&amp;A36&amp;"*")</f>
        <v>1</v>
      </c>
      <c r="V36">
        <f>COUNTIF([21]participants_85615359244!$A$5:$A$68,"*"&amp;A36&amp;"*")</f>
        <v>1</v>
      </c>
      <c r="W36">
        <f>COUNTIF([22]participants_83083319282!$A$5:$A$43,"*"&amp;A36&amp;"*")</f>
        <v>1</v>
      </c>
      <c r="X36">
        <f>COUNTIF([23]participants_84962019080!$A$5:$A$63,"*"&amp;A36&amp;"*")</f>
        <v>1</v>
      </c>
      <c r="Y36">
        <f>COUNTIF([24]participants_83535609868!$A$5:$A$57,"*"&amp;A36&amp;"*")</f>
        <v>1</v>
      </c>
      <c r="AA36">
        <f>SUMIF('[1]participants_86284759618 (1)'!$A$5:$A$81,"*"&amp;A36&amp;"*",'[1]participants_86284759618 (1)'!$C$5:$C$81)</f>
        <v>192</v>
      </c>
      <c r="AB36">
        <f>SUMIF('[2]participants_85171663273 (1)'!$A$5:$A$76,"*"&amp;A36&amp;"*",'[2]participants_85171663273 (1)'!$C$5:$C$76)</f>
        <v>377</v>
      </c>
      <c r="AC36">
        <f>SUMIF([3]participants_85797061451!$A$5:$A$72,"*"&amp;A36&amp;"*",[3]participants_85797061451!$C$5:$C$72)</f>
        <v>385</v>
      </c>
      <c r="AD36">
        <f>SUMIF([4]participants_82920852961!$A$5:$A$69,"*"&amp;A36&amp;"*",[4]participants_82920852961!$C$5:$C$69)</f>
        <v>368</v>
      </c>
      <c r="AE36">
        <f>SUMIF([5]participants_89921352025!$A$5:$A$67,"*"&amp;A36&amp;"*",[5]participants_89921352025!$C$5:$C$67)</f>
        <v>281</v>
      </c>
      <c r="AF36">
        <f>SUMIF([6]participants_83765736737!$A$5:$A$62,"*"&amp;A36&amp;"*",[6]participants_83765736737!$C$5:$C$62)</f>
        <v>332</v>
      </c>
      <c r="AG36">
        <f>SUMIF([7]participants_85457643062!$A$5:$A$64,"*"&amp;A36&amp;"*",[7]participants_85457643062!$C$5:$C$64)</f>
        <v>343</v>
      </c>
      <c r="AH36">
        <f>SUMIF([8]participants_83356856584!$A$5:$A$72,"*"&amp;A36&amp;"*",[8]participants_83356856584!$C$5:$C$72)</f>
        <v>344</v>
      </c>
      <c r="AI36">
        <f>SUMIF([9]participants_81569362878!$A$5:$A$69,"*"&amp;A36&amp;"*",[9]participants_81569362878!$C$5:$C$69)</f>
        <v>281</v>
      </c>
      <c r="AJ36">
        <f>SUMIF([10]participants_87395326372!$A$5:$A$73,"*"&amp;A36&amp;"*",[10]participants_87395326372!$C$5:$C$73)</f>
        <v>365</v>
      </c>
      <c r="AK36">
        <f>SUMIF([11]participants_85942322182!$A$5:$A$70,"*"&amp;A36&amp;"*",[11]participants_85942322182!$C$5:$C$70)</f>
        <v>372</v>
      </c>
      <c r="AL36">
        <f>SUMIF([12]participants_86087314336!$A$5:$A$63,"*"&amp;A36&amp;"*",[12]participants_86087314336!$C$5:$C$63)</f>
        <v>343</v>
      </c>
      <c r="AM36">
        <f>SUMIF([13]participants_89173533600!$A$5:$A$65,"*"&amp;A36&amp;"*",[13]participants_89173533600!$C$5:$C$65)</f>
        <v>325</v>
      </c>
      <c r="AN36">
        <f>SUMIF([14]participants_87394742230!$A$5:$A$67,"*"&amp;A36&amp;"*",[14]participants_87394742230!$C$5:$C$67)</f>
        <v>374</v>
      </c>
      <c r="AO36">
        <f>SUMIF([15]participants_87856192187!$A$5:$A$65,"*"&amp;A36&amp;"*",[15]participants_87856192187!$C$5:$C$65)</f>
        <v>373</v>
      </c>
      <c r="AP36">
        <f>SUMIF([16]participants_81035685740!$A$5:$A$69,"*"&amp;A36&amp;"*",[16]participants_81035685740!$C$5:$C$69)</f>
        <v>374</v>
      </c>
      <c r="AQ36">
        <f>SUMIF([17]participants_81079410309!$A$5:$A$68,"*"&amp;A36&amp;"*",[17]participants_81079410309!$C$5:$C$68)</f>
        <v>351</v>
      </c>
      <c r="AR36">
        <f>SUMIF([18]participants_87905655085!$A$5:$A$66,"*"&amp;A36&amp;"*",[18]participants_87905655085!$C$5:$C$66)</f>
        <v>372</v>
      </c>
      <c r="AS36">
        <f>SUMIF([19]participants_84517634457!$A$5:$A$64,"*"&amp;A36&amp;"*",[19]participants_84517634457!$C$5:$C$64)</f>
        <v>368</v>
      </c>
      <c r="AT36">
        <f>SUMIF([20]participants_88217539374!$A$5:$A$62,"*"&amp;A36&amp;"*",[20]participants_88217539374!$C$5:$C$62)</f>
        <v>359</v>
      </c>
      <c r="AU36">
        <f>SUMIF([21]participants_85615359244!$A$5:$A$68,"*"&amp;A36&amp;"*",[21]participants_85615359244!$C$5:$C$68)</f>
        <v>337</v>
      </c>
      <c r="AV36">
        <f>SUMIF([22]participants_83083319282!$A$5:$A$43,"*"&amp;A36&amp;"*",[22]participants_83083319282!$C$5:$C$43)</f>
        <v>13</v>
      </c>
      <c r="AW36">
        <f>SUMIF([23]participants_84962019080!$A$5:$A$63,"*"&amp;A36&amp;"*",[23]participants_84962019080!$C$5:$C$63)</f>
        <v>337</v>
      </c>
      <c r="AX36">
        <f>SUMIF([24]participants_83535609868!$A$5:$A$57,"*"&amp;A36&amp;"*",[24]participants_83535609868!$C$5:$C$57)</f>
        <v>95</v>
      </c>
      <c r="AZ36" s="1" t="s">
        <v>29</v>
      </c>
      <c r="BA36">
        <f>SUM(AA36:AX36)/COUNTIF(B36:Y36, "&gt;=0")</f>
        <v>319.20833333333331</v>
      </c>
    </row>
    <row r="37" spans="1:53" x14ac:dyDescent="0.3">
      <c r="A37" s="1" t="s">
        <v>8</v>
      </c>
      <c r="B37">
        <f>COUNTIF([25]Sheet1!$A$5:$A$81,"*"&amp;A37&amp;"*")</f>
        <v>1</v>
      </c>
      <c r="C37">
        <f>COUNTIF('[2]participants_85171663273 (1)'!$A$5:$A$76,"*"&amp;A37&amp;"*")</f>
        <v>1</v>
      </c>
      <c r="D37">
        <f>COUNTIF([3]participants_85797061451!$A$5:$A$72,"*"&amp;A37&amp;"*")</f>
        <v>1</v>
      </c>
      <c r="E37">
        <f>COUNTIF([4]participants_82920852961!$A$5:$A$69,"*"&amp;A37&amp;"*")</f>
        <v>1</v>
      </c>
      <c r="F37">
        <f>COUNTIF([5]participants_89921352025!$A$5:$A$67,"*"&amp;A37&amp;"*")</f>
        <v>1</v>
      </c>
      <c r="G37">
        <f>COUNTIF([6]participants_83765736737!$A$5:$A$62,"*"&amp;A37&amp;"*")</f>
        <v>1</v>
      </c>
      <c r="H37">
        <f>COUNTIF([7]participants_85457643062!$A$5:$A$64,"*"&amp;A37&amp;"*")</f>
        <v>1</v>
      </c>
      <c r="I37">
        <f>COUNTIF([8]participants_83356856584!$A$5:$A$72,"*"&amp;A37&amp;"*")</f>
        <v>1</v>
      </c>
      <c r="J37">
        <f>COUNTIF([9]participants_81569362878!$A$5:$A$69,"*"&amp;A37&amp;"*")</f>
        <v>1</v>
      </c>
      <c r="K37">
        <f>COUNTIF([10]participants_87395326372!$A$5:$A$73,"*"&amp;A37&amp;"*")</f>
        <v>1</v>
      </c>
      <c r="L37">
        <f>COUNTIF([11]participants_85942322182!$A$5:$A$70,"*"&amp;A37&amp;"*")</f>
        <v>1</v>
      </c>
      <c r="M37">
        <f>COUNTIF([12]participants_86087314336!$A$5:$A$63,"*"&amp;A37&amp;"*")</f>
        <v>1</v>
      </c>
      <c r="N37">
        <f>COUNTIF([13]participants_89173533600!$A$5:$A$65,"*"&amp;A37&amp;"*")</f>
        <v>1</v>
      </c>
      <c r="O37">
        <f>COUNTIF([14]participants_87394742230!$A$5:$A$67,"*"&amp;A37&amp;"*")</f>
        <v>1</v>
      </c>
      <c r="P37">
        <f>COUNTIF([15]participants_87856192187!$A$5:$A$65,"*"&amp;A37&amp;"*")</f>
        <v>1</v>
      </c>
      <c r="Q37">
        <f>COUNTIF([16]participants_81035685740!$A$5:$A$69,"*"&amp;A37&amp;"*")</f>
        <v>1</v>
      </c>
      <c r="R37">
        <f>COUNTIF([17]participants_81079410309!$A$5:$A$68,"*"&amp;A37&amp;"*")</f>
        <v>1</v>
      </c>
      <c r="S37">
        <f>COUNTIF([18]participants_87905655085!$A$5:$A$66,"*"&amp;A37&amp;"*")</f>
        <v>1</v>
      </c>
      <c r="T37">
        <f>COUNTIF([19]participants_84517634457!$A$5:$A$64,"*"&amp;A37&amp;"*")</f>
        <v>1</v>
      </c>
      <c r="U37">
        <f>COUNTIF([20]participants_88217539374!$A$5:$A$62,"*"&amp;A37&amp;"*")</f>
        <v>1</v>
      </c>
      <c r="V37">
        <f>COUNTIF([21]participants_85615359244!$A$5:$A$68,"*"&amp;A37&amp;"*")</f>
        <v>1</v>
      </c>
      <c r="W37">
        <f>COUNTIF([22]participants_83083319282!$A$5:$A$43,"*"&amp;A37&amp;"*")</f>
        <v>1</v>
      </c>
      <c r="X37">
        <f>COUNTIF([23]participants_84962019080!$A$5:$A$63,"*"&amp;A37&amp;"*")</f>
        <v>1</v>
      </c>
      <c r="Y37">
        <f>COUNTIF([24]participants_83535609868!$A$5:$A$57,"*"&amp;A37&amp;"*")</f>
        <v>1</v>
      </c>
      <c r="AA37">
        <f>SUMIF('[1]participants_86284759618 (1)'!$A$5:$A$81,"*"&amp;A37&amp;"*",'[1]participants_86284759618 (1)'!$C$5:$C$81)</f>
        <v>333</v>
      </c>
      <c r="AB37">
        <f>SUMIF('[2]participants_85171663273 (1)'!$A$5:$A$76,"*"&amp;A37&amp;"*",'[2]participants_85171663273 (1)'!$C$5:$C$76)</f>
        <v>376</v>
      </c>
      <c r="AC37">
        <f>SUMIF([3]participants_85797061451!$A$5:$A$72,"*"&amp;A37&amp;"*",[3]participants_85797061451!$C$5:$C$72)</f>
        <v>409</v>
      </c>
      <c r="AD37">
        <f>SUMIF([4]participants_82920852961!$A$5:$A$69,"*"&amp;A37&amp;"*",[4]participants_82920852961!$C$5:$C$69)</f>
        <v>98</v>
      </c>
      <c r="AE37">
        <f>SUMIF([5]participants_89921352025!$A$5:$A$67,"*"&amp;A37&amp;"*",[5]participants_89921352025!$C$5:$C$67)</f>
        <v>361</v>
      </c>
      <c r="AF37">
        <f>SUMIF([6]participants_83765736737!$A$5:$A$62,"*"&amp;A37&amp;"*",[6]participants_83765736737!$C$5:$C$62)</f>
        <v>354</v>
      </c>
      <c r="AG37">
        <f>SUMIF([7]participants_85457643062!$A$5:$A$64,"*"&amp;A37&amp;"*",[7]participants_85457643062!$C$5:$C$64)</f>
        <v>363</v>
      </c>
      <c r="AH37">
        <f>SUMIF([8]participants_83356856584!$A$5:$A$72,"*"&amp;A37&amp;"*",[8]participants_83356856584!$C$5:$C$72)</f>
        <v>353</v>
      </c>
      <c r="AI37">
        <f>SUMIF([9]participants_81569362878!$A$5:$A$69,"*"&amp;A37&amp;"*",[9]participants_81569362878!$C$5:$C$69)</f>
        <v>292</v>
      </c>
      <c r="AJ37">
        <f>SUMIF([10]participants_87395326372!$A$5:$A$73,"*"&amp;A37&amp;"*",[10]participants_87395326372!$C$5:$C$73)</f>
        <v>344</v>
      </c>
      <c r="AK37">
        <f>SUMIF([11]participants_85942322182!$A$5:$A$70,"*"&amp;A37&amp;"*",[11]participants_85942322182!$C$5:$C$70)</f>
        <v>373</v>
      </c>
      <c r="AL37">
        <f>SUMIF([12]participants_86087314336!$A$5:$A$63,"*"&amp;A37&amp;"*",[12]participants_86087314336!$C$5:$C$63)</f>
        <v>368</v>
      </c>
      <c r="AM37">
        <f>SUMIF([13]participants_89173533600!$A$5:$A$65,"*"&amp;A37&amp;"*",[13]participants_89173533600!$C$5:$C$65)</f>
        <v>321</v>
      </c>
      <c r="AN37">
        <f>SUMIF([14]participants_87394742230!$A$5:$A$67,"*"&amp;A37&amp;"*",[14]participants_87394742230!$C$5:$C$67)</f>
        <v>343</v>
      </c>
      <c r="AO37">
        <f>SUMIF([15]participants_87856192187!$A$5:$A$65,"*"&amp;A37&amp;"*",[15]participants_87856192187!$C$5:$C$65)</f>
        <v>366</v>
      </c>
      <c r="AP37">
        <f>SUMIF([16]participants_81035685740!$A$5:$A$69,"*"&amp;A37&amp;"*",[16]participants_81035685740!$C$5:$C$69)</f>
        <v>396</v>
      </c>
      <c r="AQ37">
        <f>SUMIF([17]participants_81079410309!$A$5:$A$68,"*"&amp;A37&amp;"*",[17]participants_81079410309!$C$5:$C$68)</f>
        <v>345</v>
      </c>
      <c r="AR37">
        <f>SUMIF([18]participants_87905655085!$A$5:$A$66,"*"&amp;A37&amp;"*",[18]participants_87905655085!$C$5:$C$66)</f>
        <v>225</v>
      </c>
      <c r="AS37">
        <f>SUMIF([19]participants_84517634457!$A$5:$A$64,"*"&amp;A37&amp;"*",[19]participants_84517634457!$C$5:$C$64)</f>
        <v>351</v>
      </c>
      <c r="AT37">
        <f>SUMIF([20]participants_88217539374!$A$5:$A$62,"*"&amp;A37&amp;"*",[20]participants_88217539374!$C$5:$C$62)</f>
        <v>337</v>
      </c>
      <c r="AU37">
        <f>SUMIF([21]participants_85615359244!$A$5:$A$68,"*"&amp;A37&amp;"*",[21]participants_85615359244!$C$5:$C$68)</f>
        <v>273</v>
      </c>
      <c r="AV37">
        <f>SUMIF([22]participants_83083319282!$A$5:$A$43,"*"&amp;A37&amp;"*",[22]participants_83083319282!$C$5:$C$43)</f>
        <v>19</v>
      </c>
      <c r="AW37">
        <f>SUMIF([23]participants_84962019080!$A$5:$A$63,"*"&amp;A37&amp;"*",[23]participants_84962019080!$C$5:$C$63)</f>
        <v>279</v>
      </c>
      <c r="AX37">
        <f>SUMIF([24]participants_83535609868!$A$5:$A$57,"*"&amp;A37&amp;"*",[24]participants_83535609868!$C$5:$C$57)</f>
        <v>122</v>
      </c>
      <c r="AZ37" s="1" t="s">
        <v>8</v>
      </c>
      <c r="BA37">
        <f>SUM(AA37:AX37)/COUNTIF(B37:Y37, "&gt;=0")</f>
        <v>308.375</v>
      </c>
    </row>
    <row r="38" spans="1:53" x14ac:dyDescent="0.3">
      <c r="A38" s="1" t="s">
        <v>5</v>
      </c>
      <c r="B38">
        <f>COUNTIF([25]Sheet1!$A$5:$A$81,"*"&amp;A38&amp;"*")</f>
        <v>1</v>
      </c>
      <c r="C38">
        <f>COUNTIF('[2]participants_85171663273 (1)'!$A$5:$A$76,"*"&amp;A38&amp;"*")</f>
        <v>2</v>
      </c>
      <c r="D38">
        <f>COUNTIF([3]participants_85797061451!$A$5:$A$72,"*"&amp;A38&amp;"*")</f>
        <v>2</v>
      </c>
      <c r="E38">
        <f>COUNTIF([4]participants_82920852961!$A$5:$A$69,"*"&amp;A38&amp;"*")</f>
        <v>2</v>
      </c>
      <c r="F38">
        <f>COUNTIF([5]participants_89921352025!$A$5:$A$67,"*"&amp;A38&amp;"*")</f>
        <v>2</v>
      </c>
      <c r="G38">
        <f>COUNTIF([6]participants_83765736737!$A$5:$A$62,"*"&amp;A38&amp;"*")</f>
        <v>1</v>
      </c>
      <c r="H38">
        <f>COUNTIF([7]participants_85457643062!$A$5:$A$64,"*"&amp;A38&amp;"*")</f>
        <v>1</v>
      </c>
      <c r="I38">
        <f>COUNTIF([8]participants_83356856584!$A$5:$A$72,"*"&amp;A38&amp;"*")</f>
        <v>2</v>
      </c>
      <c r="J38">
        <f>COUNTIF([9]participants_81569362878!$A$5:$A$69,"*"&amp;A38&amp;"*")</f>
        <v>2</v>
      </c>
      <c r="K38">
        <f>COUNTIF([10]participants_87395326372!$A$5:$A$73,"*"&amp;A38&amp;"*")</f>
        <v>2</v>
      </c>
      <c r="L38">
        <f>COUNTIF([11]participants_85942322182!$A$5:$A$70,"*"&amp;A38&amp;"*")</f>
        <v>1</v>
      </c>
      <c r="M38">
        <f>COUNTIF([12]participants_86087314336!$A$5:$A$63,"*"&amp;A38&amp;"*")</f>
        <v>1</v>
      </c>
      <c r="N38">
        <f>COUNTIF([13]participants_89173533600!$A$5:$A$65,"*"&amp;A38&amp;"*")</f>
        <v>2</v>
      </c>
      <c r="O38">
        <f>COUNTIF([14]participants_87394742230!$A$5:$A$67,"*"&amp;A38&amp;"*")</f>
        <v>1</v>
      </c>
      <c r="P38">
        <f>COUNTIF([15]participants_87856192187!$A$5:$A$65,"*"&amp;A38&amp;"*")</f>
        <v>1</v>
      </c>
      <c r="Q38">
        <f>COUNTIF([16]participants_81035685740!$A$5:$A$69,"*"&amp;A38&amp;"*")</f>
        <v>2</v>
      </c>
      <c r="R38">
        <f>COUNTIF([17]participants_81079410309!$A$5:$A$68,"*"&amp;A38&amp;"*")</f>
        <v>2</v>
      </c>
      <c r="S38">
        <f>COUNTIF([18]participants_87905655085!$A$5:$A$66,"*"&amp;A38&amp;"*")</f>
        <v>2</v>
      </c>
      <c r="T38">
        <f>COUNTIF([19]participants_84517634457!$A$5:$A$64,"*"&amp;A38&amp;"*")</f>
        <v>1</v>
      </c>
      <c r="U38">
        <f>COUNTIF([20]participants_88217539374!$A$5:$A$62,"*"&amp;A38&amp;"*")</f>
        <v>1</v>
      </c>
      <c r="V38">
        <f>COUNTIF([21]participants_85615359244!$A$5:$A$68,"*"&amp;A38&amp;"*")</f>
        <v>2</v>
      </c>
      <c r="W38">
        <f>COUNTIF([22]participants_83083319282!$A$5:$A$43,"*"&amp;A38&amp;"*")</f>
        <v>1</v>
      </c>
      <c r="X38">
        <f>COUNTIF([23]participants_84962019080!$A$5:$A$63,"*"&amp;A38&amp;"*")</f>
        <v>2</v>
      </c>
      <c r="Y38">
        <f>COUNTIF([24]participants_83535609868!$A$5:$A$57,"*"&amp;A38&amp;"*")</f>
        <v>1</v>
      </c>
      <c r="AA38">
        <f>SUMIF('[1]participants_86284759618 (1)'!$A$5:$A$81,"*"&amp;A38&amp;"*",'[1]participants_86284759618 (1)'!$C$5:$C$81)</f>
        <v>360</v>
      </c>
      <c r="AB38">
        <f>SUMIF('[2]participants_85171663273 (1)'!$A$5:$A$76,"*"&amp;A38&amp;"*",'[2]participants_85171663273 (1)'!$C$5:$C$76)</f>
        <v>392</v>
      </c>
      <c r="AC38">
        <f>SUMIF([3]participants_85797061451!$A$5:$A$72,"*"&amp;A38&amp;"*",[3]participants_85797061451!$C$5:$C$72)</f>
        <v>387</v>
      </c>
      <c r="AD38">
        <f>SUMIF([4]participants_82920852961!$A$5:$A$69,"*"&amp;A38&amp;"*",[4]participants_82920852961!$C$5:$C$69)</f>
        <v>400</v>
      </c>
      <c r="AE38">
        <f>SUMIF([5]participants_89921352025!$A$5:$A$67,"*"&amp;A38&amp;"*",[5]participants_89921352025!$C$5:$C$67)</f>
        <v>305</v>
      </c>
      <c r="AF38">
        <f>SUMIF([6]participants_83765736737!$A$5:$A$62,"*"&amp;A38&amp;"*",[6]participants_83765736737!$C$5:$C$62)</f>
        <v>384</v>
      </c>
      <c r="AG38">
        <f>SUMIF([7]participants_85457643062!$A$5:$A$64,"*"&amp;A38&amp;"*",[7]participants_85457643062!$C$5:$C$64)</f>
        <v>354</v>
      </c>
      <c r="AH38">
        <f>SUMIF([8]participants_83356856584!$A$5:$A$72,"*"&amp;A38&amp;"*",[8]participants_83356856584!$C$5:$C$72)</f>
        <v>353</v>
      </c>
      <c r="AI38">
        <f>SUMIF([9]participants_81569362878!$A$5:$A$69,"*"&amp;A38&amp;"*",[9]participants_81569362878!$C$5:$C$69)</f>
        <v>220</v>
      </c>
      <c r="AJ38">
        <f>SUMIF([10]participants_87395326372!$A$5:$A$73,"*"&amp;A38&amp;"*",[10]participants_87395326372!$C$5:$C$73)</f>
        <v>278</v>
      </c>
      <c r="AK38">
        <f>SUMIF([11]participants_85942322182!$A$5:$A$70,"*"&amp;A38&amp;"*",[11]participants_85942322182!$C$5:$C$70)</f>
        <v>291</v>
      </c>
      <c r="AL38">
        <f>SUMIF([12]participants_86087314336!$A$5:$A$63,"*"&amp;A38&amp;"*",[12]participants_86087314336!$C$5:$C$63)</f>
        <v>341</v>
      </c>
      <c r="AM38">
        <f>SUMIF([13]participants_89173533600!$A$5:$A$65,"*"&amp;A38&amp;"*",[13]participants_89173533600!$C$5:$C$65)</f>
        <v>329</v>
      </c>
      <c r="AN38">
        <f>SUMIF([14]participants_87394742230!$A$5:$A$67,"*"&amp;A38&amp;"*",[14]participants_87394742230!$C$5:$C$67)</f>
        <v>232</v>
      </c>
      <c r="AO38">
        <f>SUMIF([15]participants_87856192187!$A$5:$A$65,"*"&amp;A38&amp;"*",[15]participants_87856192187!$C$5:$C$65)</f>
        <v>361</v>
      </c>
      <c r="AP38">
        <f>SUMIF([16]participants_81035685740!$A$5:$A$69,"*"&amp;A38&amp;"*",[16]participants_81035685740!$C$5:$C$69)</f>
        <v>197</v>
      </c>
      <c r="AQ38">
        <f>SUMIF([17]participants_81079410309!$A$5:$A$68,"*"&amp;A38&amp;"*",[17]participants_81079410309!$C$5:$C$68)</f>
        <v>287</v>
      </c>
      <c r="AR38">
        <f>SUMIF([18]participants_87905655085!$A$5:$A$66,"*"&amp;A38&amp;"*",[18]participants_87905655085!$C$5:$C$66)</f>
        <v>281</v>
      </c>
      <c r="AS38">
        <f>SUMIF([19]participants_84517634457!$A$5:$A$64,"*"&amp;A38&amp;"*",[19]participants_84517634457!$C$5:$C$64)</f>
        <v>228</v>
      </c>
      <c r="AT38">
        <f>SUMIF([20]participants_88217539374!$A$5:$A$62,"*"&amp;A38&amp;"*",[20]participants_88217539374!$C$5:$C$62)</f>
        <v>181</v>
      </c>
      <c r="AU38">
        <f>SUMIF([21]participants_85615359244!$A$5:$A$68,"*"&amp;A38&amp;"*",[21]participants_85615359244!$C$5:$C$68)</f>
        <v>382</v>
      </c>
      <c r="AV38">
        <f>SUMIF([22]participants_83083319282!$A$5:$A$43,"*"&amp;A38&amp;"*",[22]participants_83083319282!$C$5:$C$43)</f>
        <v>16</v>
      </c>
      <c r="AW38">
        <f>SUMIF([23]participants_84962019080!$A$5:$A$63,"*"&amp;A38&amp;"*",[23]participants_84962019080!$C$5:$C$63)</f>
        <v>297</v>
      </c>
      <c r="AX38">
        <f>SUMIF([24]participants_83535609868!$A$5:$A$57,"*"&amp;A38&amp;"*",[24]participants_83535609868!$C$5:$C$57)</f>
        <v>60</v>
      </c>
      <c r="AZ38" s="1" t="s">
        <v>5</v>
      </c>
      <c r="BA38">
        <f>SUM(AA38:AX38)/COUNTIF(B38:Y38, "&gt;=0")</f>
        <v>288.16666666666669</v>
      </c>
    </row>
    <row r="39" spans="1:53" x14ac:dyDescent="0.3">
      <c r="A39" s="1" t="s">
        <v>7</v>
      </c>
      <c r="B39">
        <f>COUNTIF([25]Sheet1!$A$5:$A$81,"*"&amp;A39&amp;"*")</f>
        <v>1</v>
      </c>
      <c r="C39">
        <f>COUNTIF('[2]participants_85171663273 (1)'!$A$5:$A$76,"*"&amp;A39&amp;"*")</f>
        <v>1</v>
      </c>
      <c r="D39">
        <f>COUNTIF([3]participants_85797061451!$A$5:$A$72,"*"&amp;A39&amp;"*")</f>
        <v>1</v>
      </c>
      <c r="E39">
        <f>COUNTIF([4]participants_82920852961!$A$5:$A$69,"*"&amp;A39&amp;"*")</f>
        <v>1</v>
      </c>
      <c r="F39">
        <f>COUNTIF([5]participants_89921352025!$A$5:$A$67,"*"&amp;A39&amp;"*")</f>
        <v>1</v>
      </c>
      <c r="G39">
        <f>COUNTIF([6]participants_83765736737!$A$5:$A$62,"*"&amp;A39&amp;"*")</f>
        <v>1</v>
      </c>
      <c r="H39">
        <f>COUNTIF([7]participants_85457643062!$A$5:$A$64,"*"&amp;A39&amp;"*")</f>
        <v>1</v>
      </c>
      <c r="I39">
        <f>COUNTIF([8]participants_83356856584!$A$5:$A$72,"*"&amp;A39&amp;"*")</f>
        <v>1</v>
      </c>
      <c r="J39">
        <f>COUNTIF([9]participants_81569362878!$A$5:$A$69,"*"&amp;A39&amp;"*")</f>
        <v>1</v>
      </c>
      <c r="K39">
        <f>COUNTIF([10]participants_87395326372!$A$5:$A$73,"*"&amp;A39&amp;"*")</f>
        <v>1</v>
      </c>
      <c r="L39">
        <f>COUNTIF([11]participants_85942322182!$A$5:$A$70,"*"&amp;A39&amp;"*")</f>
        <v>1</v>
      </c>
      <c r="M39">
        <f>COUNTIF([12]participants_86087314336!$A$5:$A$63,"*"&amp;A39&amp;"*")</f>
        <v>1</v>
      </c>
      <c r="N39">
        <f>COUNTIF([13]participants_89173533600!$A$5:$A$65,"*"&amp;A39&amp;"*")</f>
        <v>1</v>
      </c>
      <c r="O39">
        <f>COUNTIF([14]participants_87394742230!$A$5:$A$67,"*"&amp;A39&amp;"*")</f>
        <v>1</v>
      </c>
      <c r="P39">
        <f>COUNTIF([15]participants_87856192187!$A$5:$A$65,"*"&amp;A39&amp;"*")</f>
        <v>1</v>
      </c>
      <c r="Q39">
        <f>COUNTIF([16]participants_81035685740!$A$5:$A$69,"*"&amp;A39&amp;"*")</f>
        <v>1</v>
      </c>
      <c r="R39">
        <f>COUNTIF([17]participants_81079410309!$A$5:$A$68,"*"&amp;A39&amp;"*")</f>
        <v>1</v>
      </c>
      <c r="S39">
        <f>COUNTIF([18]participants_87905655085!$A$5:$A$66,"*"&amp;A39&amp;"*")</f>
        <v>1</v>
      </c>
      <c r="T39">
        <f>COUNTIF([19]participants_84517634457!$A$5:$A$64,"*"&amp;A39&amp;"*")</f>
        <v>1</v>
      </c>
      <c r="U39">
        <f>COUNTIF([20]participants_88217539374!$A$5:$A$62,"*"&amp;A39&amp;"*")</f>
        <v>1</v>
      </c>
      <c r="V39">
        <f>COUNTIF([21]participants_85615359244!$A$5:$A$68,"*"&amp;A39&amp;"*")</f>
        <v>1</v>
      </c>
      <c r="W39">
        <f>COUNTIF([22]participants_83083319282!$A$5:$A$43,"*"&amp;A39&amp;"*")</f>
        <v>1</v>
      </c>
      <c r="X39">
        <f>COUNTIF([23]participants_84962019080!$A$5:$A$63,"*"&amp;A39&amp;"*")</f>
        <v>1</v>
      </c>
      <c r="Y39">
        <f>COUNTIF([24]participants_83535609868!$A$5:$A$57,"*"&amp;A39&amp;"*")</f>
        <v>1</v>
      </c>
      <c r="AA39">
        <f>SUMIF('[1]participants_86284759618 (1)'!$A$5:$A$81,"*"&amp;A39&amp;"*",'[1]participants_86284759618 (1)'!$C$5:$C$81)</f>
        <v>430</v>
      </c>
      <c r="AB39">
        <f>SUMIF('[2]participants_85171663273 (1)'!$A$5:$A$76,"*"&amp;A39&amp;"*",'[2]participants_85171663273 (1)'!$C$5:$C$76)</f>
        <v>445</v>
      </c>
      <c r="AC39">
        <f>SUMIF([3]participants_85797061451!$A$5:$A$72,"*"&amp;A39&amp;"*",[3]participants_85797061451!$C$5:$C$72)</f>
        <v>441</v>
      </c>
      <c r="AD39">
        <f>SUMIF([4]participants_82920852961!$A$5:$A$69,"*"&amp;A39&amp;"*",[4]participants_82920852961!$C$5:$C$69)</f>
        <v>440</v>
      </c>
      <c r="AE39">
        <f>SUMIF([5]participants_89921352025!$A$5:$A$67,"*"&amp;A39&amp;"*",[5]participants_89921352025!$C$5:$C$67)</f>
        <v>363</v>
      </c>
      <c r="AF39">
        <f>SUMIF([6]participants_83765736737!$A$5:$A$62,"*"&amp;A39&amp;"*",[6]participants_83765736737!$C$5:$C$62)</f>
        <v>439</v>
      </c>
      <c r="AG39">
        <f>SUMIF([7]participants_85457643062!$A$5:$A$64,"*"&amp;A39&amp;"*",[7]participants_85457643062!$C$5:$C$64)</f>
        <v>419</v>
      </c>
      <c r="AH39">
        <f>SUMIF([8]participants_83356856584!$A$5:$A$72,"*"&amp;A39&amp;"*",[8]participants_83356856584!$C$5:$C$72)</f>
        <v>434</v>
      </c>
      <c r="AI39">
        <f>SUMIF([9]participants_81569362878!$A$5:$A$69,"*"&amp;A39&amp;"*",[9]participants_81569362878!$C$5:$C$69)</f>
        <v>355</v>
      </c>
      <c r="AJ39">
        <f>SUMIF([10]participants_87395326372!$A$5:$A$73,"*"&amp;A39&amp;"*",[10]participants_87395326372!$C$5:$C$73)</f>
        <v>418</v>
      </c>
      <c r="AK39">
        <f>SUMIF([11]participants_85942322182!$A$5:$A$70,"*"&amp;A39&amp;"*",[11]participants_85942322182!$C$5:$C$70)</f>
        <v>457</v>
      </c>
      <c r="AL39">
        <f>SUMIF([12]participants_86087314336!$A$5:$A$63,"*"&amp;A39&amp;"*",[12]participants_86087314336!$C$5:$C$63)</f>
        <v>440</v>
      </c>
      <c r="AM39">
        <f>SUMIF([13]participants_89173533600!$A$5:$A$65,"*"&amp;A39&amp;"*",[13]participants_89173533600!$C$5:$C$65)</f>
        <v>426</v>
      </c>
      <c r="AN39">
        <f>SUMIF([14]participants_87394742230!$A$5:$A$67,"*"&amp;A39&amp;"*",[14]participants_87394742230!$C$5:$C$67)</f>
        <v>419</v>
      </c>
      <c r="AO39">
        <f>SUMIF([15]participants_87856192187!$A$5:$A$65,"*"&amp;A39&amp;"*",[15]participants_87856192187!$C$5:$C$65)</f>
        <v>443</v>
      </c>
      <c r="AP39">
        <f>SUMIF([16]participants_81035685740!$A$5:$A$69,"*"&amp;A39&amp;"*",[16]participants_81035685740!$C$5:$C$69)</f>
        <v>429</v>
      </c>
      <c r="AQ39">
        <f>SUMIF([17]participants_81079410309!$A$5:$A$68,"*"&amp;A39&amp;"*",[17]participants_81079410309!$C$5:$C$68)</f>
        <v>398</v>
      </c>
      <c r="AR39">
        <f>SUMIF([18]participants_87905655085!$A$5:$A$66,"*"&amp;A39&amp;"*",[18]participants_87905655085!$C$5:$C$66)</f>
        <v>425</v>
      </c>
      <c r="AS39">
        <f>SUMIF([19]participants_84517634457!$A$5:$A$64,"*"&amp;A39&amp;"*",[19]participants_84517634457!$C$5:$C$64)</f>
        <v>414</v>
      </c>
      <c r="AT39">
        <f>SUMIF([20]participants_88217539374!$A$5:$A$62,"*"&amp;A39&amp;"*",[20]participants_88217539374!$C$5:$C$62)</f>
        <v>391</v>
      </c>
      <c r="AU39">
        <f>SUMIF([21]participants_85615359244!$A$5:$A$68,"*"&amp;A39&amp;"*",[21]participants_85615359244!$C$5:$C$68)</f>
        <v>368</v>
      </c>
      <c r="AV39">
        <f>SUMIF([22]participants_83083319282!$A$5:$A$43,"*"&amp;A39&amp;"*",[22]participants_83083319282!$C$5:$C$43)</f>
        <v>7</v>
      </c>
      <c r="AW39">
        <f>SUMIF([23]participants_84962019080!$A$5:$A$63,"*"&amp;A39&amp;"*",[23]participants_84962019080!$C$5:$C$63)</f>
        <v>369</v>
      </c>
      <c r="AX39">
        <f>SUMIF([24]participants_83535609868!$A$5:$A$57,"*"&amp;A39&amp;"*",[24]participants_83535609868!$C$5:$C$57)</f>
        <v>124</v>
      </c>
      <c r="AZ39" s="1" t="s">
        <v>7</v>
      </c>
      <c r="BA39">
        <f>SUM(AA39:AX39)/COUNTIF(B39:Y39, "&gt;=0")</f>
        <v>387.25</v>
      </c>
    </row>
    <row r="40" spans="1:53" x14ac:dyDescent="0.3">
      <c r="A40" s="1" t="s">
        <v>39</v>
      </c>
      <c r="B40">
        <f>COUNTIF([25]Sheet1!$A$5:$A$81,"*"&amp;A40&amp;"*")</f>
        <v>1</v>
      </c>
      <c r="C40">
        <f>COUNTIF('[2]participants_85171663273 (1)'!$A$5:$A$76,"*"&amp;A40&amp;"*")</f>
        <v>2</v>
      </c>
      <c r="D40">
        <f>COUNTIF([3]participants_85797061451!$A$5:$A$72,"*"&amp;A40&amp;"*")</f>
        <v>2</v>
      </c>
      <c r="E40">
        <f>COUNTIF([4]participants_82920852961!$A$5:$A$69,"*"&amp;A40&amp;"*")</f>
        <v>1</v>
      </c>
      <c r="F40">
        <f>COUNTIF([5]participants_89921352025!$A$5:$A$67,"*"&amp;A40&amp;"*")</f>
        <v>2</v>
      </c>
      <c r="G40">
        <f>COUNTIF([6]participants_83765736737!$A$5:$A$62,"*"&amp;A40&amp;"*")</f>
        <v>1</v>
      </c>
      <c r="H40">
        <f>COUNTIF([7]participants_85457643062!$A$5:$A$64,"*"&amp;A40&amp;"*")</f>
        <v>2</v>
      </c>
      <c r="I40">
        <f>COUNTIF([8]participants_83356856584!$A$5:$A$72,"*"&amp;A40&amp;"*")</f>
        <v>2</v>
      </c>
      <c r="J40">
        <f>COUNTIF([9]participants_81569362878!$A$5:$A$69,"*"&amp;A40&amp;"*")</f>
        <v>1</v>
      </c>
      <c r="K40">
        <f>COUNTIF([10]participants_87395326372!$A$5:$A$73,"*"&amp;A40&amp;"*")</f>
        <v>2</v>
      </c>
      <c r="L40">
        <f>COUNTIF([11]participants_85942322182!$A$5:$A$70,"*"&amp;A40&amp;"*")</f>
        <v>2</v>
      </c>
      <c r="M40">
        <f>COUNTIF([12]participants_86087314336!$A$5:$A$63,"*"&amp;A40&amp;"*")</f>
        <v>2</v>
      </c>
      <c r="N40">
        <f>COUNTIF([13]participants_89173533600!$A$5:$A$65,"*"&amp;A40&amp;"*")</f>
        <v>2</v>
      </c>
      <c r="O40">
        <f>COUNTIF([14]participants_87394742230!$A$5:$A$67,"*"&amp;A40&amp;"*")</f>
        <v>1</v>
      </c>
      <c r="P40">
        <f>COUNTIF([15]participants_87856192187!$A$5:$A$65,"*"&amp;A40&amp;"*")</f>
        <v>1</v>
      </c>
      <c r="Q40">
        <f>COUNTIF([16]participants_81035685740!$A$5:$A$69,"*"&amp;A40&amp;"*")</f>
        <v>1</v>
      </c>
      <c r="R40">
        <f>COUNTIF([17]participants_81079410309!$A$5:$A$68,"*"&amp;A40&amp;"*")</f>
        <v>1</v>
      </c>
      <c r="S40">
        <f>COUNTIF([18]participants_87905655085!$A$5:$A$66,"*"&amp;A40&amp;"*")</f>
        <v>2</v>
      </c>
      <c r="T40">
        <f>COUNTIF([19]participants_84517634457!$A$5:$A$64,"*"&amp;A40&amp;"*")</f>
        <v>2</v>
      </c>
      <c r="U40">
        <f>COUNTIF([20]participants_88217539374!$A$5:$A$62,"*"&amp;A40&amp;"*")</f>
        <v>1</v>
      </c>
      <c r="V40">
        <f>COUNTIF([21]participants_85615359244!$A$5:$A$68,"*"&amp;A40&amp;"*")</f>
        <v>2</v>
      </c>
      <c r="W40">
        <f>COUNTIF([22]participants_83083319282!$A$5:$A$43,"*"&amp;A40&amp;"*")</f>
        <v>1</v>
      </c>
      <c r="X40">
        <f>COUNTIF([23]participants_84962019080!$A$5:$A$63,"*"&amp;A40&amp;"*")</f>
        <v>1</v>
      </c>
      <c r="Y40">
        <f>COUNTIF([24]participants_83535609868!$A$5:$A$57,"*"&amp;A40&amp;"*")</f>
        <v>1</v>
      </c>
      <c r="AA40">
        <f>SUMIF('[1]participants_86284759618 (1)'!$A$5:$A$81,"*"&amp;A40&amp;"*",'[1]participants_86284759618 (1)'!$C$5:$C$81)</f>
        <v>421</v>
      </c>
      <c r="AB40">
        <f>SUMIF('[2]participants_85171663273 (1)'!$A$5:$A$76,"*"&amp;A40&amp;"*",'[2]participants_85171663273 (1)'!$C$5:$C$76)</f>
        <v>451</v>
      </c>
      <c r="AC40">
        <f>SUMIF([3]participants_85797061451!$A$5:$A$72,"*"&amp;A40&amp;"*",[3]participants_85797061451!$C$5:$C$72)</f>
        <v>436</v>
      </c>
      <c r="AD40">
        <f>SUMIF([4]participants_82920852961!$A$5:$A$69,"*"&amp;A40&amp;"*",[4]participants_82920852961!$C$5:$C$69)</f>
        <v>431</v>
      </c>
      <c r="AE40">
        <f>SUMIF([5]participants_89921352025!$A$5:$A$67,"*"&amp;A40&amp;"*",[5]participants_89921352025!$C$5:$C$67)</f>
        <v>378</v>
      </c>
      <c r="AF40">
        <f>SUMIF([6]participants_83765736737!$A$5:$A$62,"*"&amp;A40&amp;"*",[6]participants_83765736737!$C$5:$C$62)</f>
        <v>439</v>
      </c>
      <c r="AG40">
        <f>SUMIF([7]participants_85457643062!$A$5:$A$64,"*"&amp;A40&amp;"*",[7]participants_85457643062!$C$5:$C$64)</f>
        <v>430</v>
      </c>
      <c r="AH40">
        <f>SUMIF([8]participants_83356856584!$A$5:$A$72,"*"&amp;A40&amp;"*",[8]participants_83356856584!$C$5:$C$72)</f>
        <v>424</v>
      </c>
      <c r="AI40">
        <f>SUMIF([9]participants_81569362878!$A$5:$A$69,"*"&amp;A40&amp;"*",[9]participants_81569362878!$C$5:$C$69)</f>
        <v>353</v>
      </c>
      <c r="AJ40">
        <f>SUMIF([10]participants_87395326372!$A$5:$A$73,"*"&amp;A40&amp;"*",[10]participants_87395326372!$C$5:$C$73)</f>
        <v>403</v>
      </c>
      <c r="AK40">
        <f>SUMIF([11]participants_85942322182!$A$5:$A$70,"*"&amp;A40&amp;"*",[11]participants_85942322182!$C$5:$C$70)</f>
        <v>458</v>
      </c>
      <c r="AL40">
        <f>SUMIF([12]participants_86087314336!$A$5:$A$63,"*"&amp;A40&amp;"*",[12]participants_86087314336!$C$5:$C$63)</f>
        <v>437</v>
      </c>
      <c r="AM40">
        <f>SUMIF([13]participants_89173533600!$A$5:$A$65,"*"&amp;A40&amp;"*",[13]participants_89173533600!$C$5:$C$65)</f>
        <v>342</v>
      </c>
      <c r="AN40">
        <f>SUMIF([14]participants_87394742230!$A$5:$A$67,"*"&amp;A40&amp;"*",[14]participants_87394742230!$C$5:$C$67)</f>
        <v>423</v>
      </c>
      <c r="AO40">
        <f>SUMIF([15]participants_87856192187!$A$5:$A$65,"*"&amp;A40&amp;"*",[15]participants_87856192187!$C$5:$C$65)</f>
        <v>439</v>
      </c>
      <c r="AP40">
        <f>SUMIF([16]participants_81035685740!$A$5:$A$69,"*"&amp;A40&amp;"*",[16]participants_81035685740!$C$5:$C$69)</f>
        <v>440</v>
      </c>
      <c r="AQ40">
        <f>SUMIF([17]participants_81079410309!$A$5:$A$68,"*"&amp;A40&amp;"*",[17]participants_81079410309!$C$5:$C$68)</f>
        <v>403</v>
      </c>
      <c r="AR40">
        <f>SUMIF([18]participants_87905655085!$A$5:$A$66,"*"&amp;A40&amp;"*",[18]participants_87905655085!$C$5:$C$66)</f>
        <v>417</v>
      </c>
      <c r="AS40">
        <f>SUMIF([19]participants_84517634457!$A$5:$A$64,"*"&amp;A40&amp;"*",[19]participants_84517634457!$C$5:$C$64)</f>
        <v>354</v>
      </c>
      <c r="AT40">
        <f>SUMIF([20]participants_88217539374!$A$5:$A$62,"*"&amp;A40&amp;"*",[20]participants_88217539374!$C$5:$C$62)</f>
        <v>393</v>
      </c>
      <c r="AU40">
        <f>SUMIF([21]participants_85615359244!$A$5:$A$68,"*"&amp;A40&amp;"*",[21]participants_85615359244!$C$5:$C$68)</f>
        <v>375</v>
      </c>
      <c r="AV40">
        <f>SUMIF([22]participants_83083319282!$A$5:$A$43,"*"&amp;A40&amp;"*",[22]participants_83083319282!$C$5:$C$43)</f>
        <v>15</v>
      </c>
      <c r="AW40">
        <f>SUMIF([23]participants_84962019080!$A$5:$A$63,"*"&amp;A40&amp;"*",[23]participants_84962019080!$C$5:$C$63)</f>
        <v>408</v>
      </c>
      <c r="AX40">
        <f>SUMIF([24]participants_83535609868!$A$5:$A$57,"*"&amp;A40&amp;"*",[24]participants_83535609868!$C$5:$C$57)</f>
        <v>131</v>
      </c>
      <c r="AZ40" s="1" t="s">
        <v>39</v>
      </c>
      <c r="BA40">
        <f>SUM(AA40:AX40)/COUNTIF(B40:Y40, "&gt;=0")</f>
        <v>383.375</v>
      </c>
    </row>
    <row r="41" spans="1:53" x14ac:dyDescent="0.3">
      <c r="A41" s="1" t="s">
        <v>43</v>
      </c>
      <c r="B41">
        <f>COUNTIF([25]Sheet1!$A$5:$A$81,"*"&amp;A41&amp;"*")</f>
        <v>1</v>
      </c>
      <c r="C41">
        <f>COUNTIF('[2]participants_85171663273 (1)'!$A$5:$A$76,"*"&amp;A41&amp;"*")</f>
        <v>1</v>
      </c>
      <c r="D41">
        <f>COUNTIF([3]participants_85797061451!$A$5:$A$72,"*"&amp;A41&amp;"*")</f>
        <v>1</v>
      </c>
      <c r="E41">
        <f>COUNTIF([4]participants_82920852961!$A$5:$A$69,"*"&amp;A41&amp;"*")</f>
        <v>1</v>
      </c>
      <c r="F41">
        <f>COUNTIF([5]participants_89921352025!$A$5:$A$67,"*"&amp;A41&amp;"*")</f>
        <v>1</v>
      </c>
      <c r="G41">
        <f>COUNTIF([6]participants_83765736737!$A$5:$A$62,"*"&amp;A41&amp;"*")</f>
        <v>1</v>
      </c>
      <c r="H41">
        <f>COUNTIF([7]participants_85457643062!$A$5:$A$64,"*"&amp;A41&amp;"*")</f>
        <v>1</v>
      </c>
      <c r="I41">
        <f>COUNTIF([8]participants_83356856584!$A$5:$A$72,"*"&amp;A41&amp;"*")</f>
        <v>1</v>
      </c>
      <c r="J41">
        <f>COUNTIF([9]participants_81569362878!$A$5:$A$69,"*"&amp;A41&amp;"*")</f>
        <v>1</v>
      </c>
      <c r="K41">
        <f>COUNTIF([10]participants_87395326372!$A$5:$A$73,"*"&amp;A41&amp;"*")</f>
        <v>1</v>
      </c>
      <c r="L41">
        <f>COUNTIF([11]participants_85942322182!$A$5:$A$70,"*"&amp;A41&amp;"*")</f>
        <v>1</v>
      </c>
      <c r="M41">
        <f>COUNTIF([12]participants_86087314336!$A$5:$A$63,"*"&amp;A41&amp;"*")</f>
        <v>1</v>
      </c>
      <c r="N41">
        <f>COUNTIF([13]participants_89173533600!$A$5:$A$65,"*"&amp;A41&amp;"*")</f>
        <v>1</v>
      </c>
      <c r="O41">
        <f>COUNTIF([14]participants_87394742230!$A$5:$A$67,"*"&amp;A41&amp;"*")</f>
        <v>1</v>
      </c>
      <c r="P41">
        <f>COUNTIF([15]participants_87856192187!$A$5:$A$65,"*"&amp;A41&amp;"*")</f>
        <v>1</v>
      </c>
      <c r="Q41">
        <f>COUNTIF([16]participants_81035685740!$A$5:$A$69,"*"&amp;A41&amp;"*")</f>
        <v>1</v>
      </c>
      <c r="R41">
        <f>COUNTIF([17]participants_81079410309!$A$5:$A$68,"*"&amp;A41&amp;"*")</f>
        <v>1</v>
      </c>
      <c r="S41">
        <f>COUNTIF([18]participants_87905655085!$A$5:$A$66,"*"&amp;A41&amp;"*")</f>
        <v>1</v>
      </c>
      <c r="T41">
        <f>COUNTIF([19]participants_84517634457!$A$5:$A$64,"*"&amp;A41&amp;"*")</f>
        <v>1</v>
      </c>
      <c r="U41">
        <f>COUNTIF([20]participants_88217539374!$A$5:$A$62,"*"&amp;A41&amp;"*")</f>
        <v>1</v>
      </c>
      <c r="V41">
        <f>COUNTIF([21]participants_85615359244!$A$5:$A$68,"*"&amp;A41&amp;"*")</f>
        <v>1</v>
      </c>
      <c r="W41">
        <f>COUNTIF([22]participants_83083319282!$A$5:$A$43,"*"&amp;A41&amp;"*")</f>
        <v>1</v>
      </c>
      <c r="X41">
        <f>COUNTIF([23]participants_84962019080!$A$5:$A$63,"*"&amp;A41&amp;"*")</f>
        <v>1</v>
      </c>
      <c r="Y41">
        <f>COUNTIF([24]participants_83535609868!$A$5:$A$57,"*"&amp;A41&amp;"*")</f>
        <v>1</v>
      </c>
      <c r="AA41">
        <f>SUMIF('[1]participants_86284759618 (1)'!$A$5:$A$81,"*"&amp;A41&amp;"*",'[1]participants_86284759618 (1)'!$C$5:$C$81)</f>
        <v>337</v>
      </c>
      <c r="AB41">
        <f>SUMIF('[2]participants_85171663273 (1)'!$A$5:$A$76,"*"&amp;A41&amp;"*",'[2]participants_85171663273 (1)'!$C$5:$C$76)</f>
        <v>378</v>
      </c>
      <c r="AC41">
        <f>SUMIF([3]participants_85797061451!$A$5:$A$72,"*"&amp;A41&amp;"*",[3]participants_85797061451!$C$5:$C$72)</f>
        <v>387</v>
      </c>
      <c r="AD41">
        <f>SUMIF([4]participants_82920852961!$A$5:$A$69,"*"&amp;A41&amp;"*",[4]participants_82920852961!$C$5:$C$69)</f>
        <v>376</v>
      </c>
      <c r="AE41">
        <f>SUMIF([5]participants_89921352025!$A$5:$A$67,"*"&amp;A41&amp;"*",[5]participants_89921352025!$C$5:$C$67)</f>
        <v>317</v>
      </c>
      <c r="AF41">
        <f>SUMIF([6]participants_83765736737!$A$5:$A$62,"*"&amp;A41&amp;"*",[6]participants_83765736737!$C$5:$C$62)</f>
        <v>378</v>
      </c>
      <c r="AG41">
        <f>SUMIF([7]participants_85457643062!$A$5:$A$64,"*"&amp;A41&amp;"*",[7]participants_85457643062!$C$5:$C$64)</f>
        <v>358</v>
      </c>
      <c r="AH41">
        <f>SUMIF([8]participants_83356856584!$A$5:$A$72,"*"&amp;A41&amp;"*",[8]participants_83356856584!$C$5:$C$72)</f>
        <v>334</v>
      </c>
      <c r="AI41">
        <f>SUMIF([9]participants_81569362878!$A$5:$A$69,"*"&amp;A41&amp;"*",[9]participants_81569362878!$C$5:$C$69)</f>
        <v>358</v>
      </c>
      <c r="AJ41">
        <f>SUMIF([10]participants_87395326372!$A$5:$A$73,"*"&amp;A41&amp;"*",[10]participants_87395326372!$C$5:$C$73)</f>
        <v>371</v>
      </c>
      <c r="AK41">
        <f>SUMIF([11]participants_85942322182!$A$5:$A$70,"*"&amp;A41&amp;"*",[11]participants_85942322182!$C$5:$C$70)</f>
        <v>378</v>
      </c>
      <c r="AL41">
        <f>SUMIF([12]participants_86087314336!$A$5:$A$63,"*"&amp;A41&amp;"*",[12]participants_86087314336!$C$5:$C$63)</f>
        <v>283</v>
      </c>
      <c r="AM41">
        <f>SUMIF([13]participants_89173533600!$A$5:$A$65,"*"&amp;A41&amp;"*",[13]participants_89173533600!$C$5:$C$65)</f>
        <v>317</v>
      </c>
      <c r="AN41">
        <f>SUMIF([14]participants_87394742230!$A$5:$A$67,"*"&amp;A41&amp;"*",[14]participants_87394742230!$C$5:$C$67)</f>
        <v>369</v>
      </c>
      <c r="AO41">
        <f>SUMIF([15]participants_87856192187!$A$5:$A$65,"*"&amp;A41&amp;"*",[15]participants_87856192187!$C$5:$C$65)</f>
        <v>302</v>
      </c>
      <c r="AP41">
        <f>SUMIF([16]participants_81035685740!$A$5:$A$69,"*"&amp;A41&amp;"*",[16]participants_81035685740!$C$5:$C$69)</f>
        <v>301</v>
      </c>
      <c r="AQ41">
        <f>SUMIF([17]participants_81079410309!$A$5:$A$68,"*"&amp;A41&amp;"*",[17]participants_81079410309!$C$5:$C$68)</f>
        <v>301</v>
      </c>
      <c r="AR41">
        <f>SUMIF([18]participants_87905655085!$A$5:$A$66,"*"&amp;A41&amp;"*",[18]participants_87905655085!$C$5:$C$66)</f>
        <v>241</v>
      </c>
      <c r="AS41">
        <f>SUMIF([19]participants_84517634457!$A$5:$A$64,"*"&amp;A41&amp;"*",[19]participants_84517634457!$C$5:$C$64)</f>
        <v>242</v>
      </c>
      <c r="AT41">
        <f>SUMIF([20]participants_88217539374!$A$5:$A$62,"*"&amp;A41&amp;"*",[20]participants_88217539374!$C$5:$C$62)</f>
        <v>284</v>
      </c>
      <c r="AU41">
        <f>SUMIF([21]participants_85615359244!$A$5:$A$68,"*"&amp;A41&amp;"*",[21]participants_85615359244!$C$5:$C$68)</f>
        <v>343</v>
      </c>
      <c r="AV41">
        <f>SUMIF([22]participants_83083319282!$A$5:$A$43,"*"&amp;A41&amp;"*",[22]participants_83083319282!$C$5:$C$43)</f>
        <v>8</v>
      </c>
      <c r="AW41">
        <f>SUMIF([23]participants_84962019080!$A$5:$A$63,"*"&amp;A41&amp;"*",[23]participants_84962019080!$C$5:$C$63)</f>
        <v>324</v>
      </c>
      <c r="AX41">
        <f>SUMIF([24]participants_83535609868!$A$5:$A$57,"*"&amp;A41&amp;"*",[24]participants_83535609868!$C$5:$C$57)</f>
        <v>83</v>
      </c>
      <c r="AZ41" s="1" t="s">
        <v>43</v>
      </c>
      <c r="BA41">
        <f>SUM(AA41:AX41)/COUNTIF(B41:Y41, "&gt;=0")</f>
        <v>307.08333333333331</v>
      </c>
    </row>
    <row r="42" spans="1:53" x14ac:dyDescent="0.3">
      <c r="A42" s="2" t="s">
        <v>78</v>
      </c>
      <c r="B42">
        <f>COUNTIF([25]Sheet1!$A$5:$A$81,"*"&amp;A42&amp;"*")</f>
        <v>0</v>
      </c>
      <c r="C42">
        <f>COUNTIF('[2]participants_85171663273 (1)'!$A$5:$A$76,"*"&amp;A42&amp;"*")</f>
        <v>0</v>
      </c>
      <c r="D42">
        <f>COUNTIF([3]participants_85797061451!$A$5:$A$72,"*"&amp;A42&amp;"*")</f>
        <v>0</v>
      </c>
      <c r="E42">
        <f>COUNTIF([4]participants_82920852961!$A$5:$A$69,"*"&amp;A42&amp;"*")</f>
        <v>0</v>
      </c>
      <c r="F42">
        <f>COUNTIF([5]participants_89921352025!$A$5:$A$67,"*"&amp;A42&amp;"*")</f>
        <v>0</v>
      </c>
      <c r="G42">
        <f>COUNTIF([6]participants_83765736737!$A$5:$A$62,"*"&amp;A42&amp;"*")</f>
        <v>0</v>
      </c>
      <c r="H42">
        <f>COUNTIF([7]participants_85457643062!$A$5:$A$64,"*"&amp;A42&amp;"*")</f>
        <v>0</v>
      </c>
      <c r="I42">
        <f>COUNTIF([8]participants_83356856584!$A$5:$A$72,"*"&amp;A42&amp;"*")</f>
        <v>0</v>
      </c>
      <c r="J42">
        <f>COUNTIF([9]participants_81569362878!$A$5:$A$69,"*"&amp;A42&amp;"*")</f>
        <v>0</v>
      </c>
      <c r="K42">
        <f>COUNTIF([10]participants_87395326372!$A$5:$A$73,"*"&amp;A42&amp;"*")</f>
        <v>0</v>
      </c>
      <c r="L42">
        <f>COUNTIF([11]participants_85942322182!$A$5:$A$70,"*"&amp;A42&amp;"*")</f>
        <v>0</v>
      </c>
      <c r="M42">
        <f>COUNTIF([12]participants_86087314336!$A$5:$A$63,"*"&amp;A42&amp;"*")</f>
        <v>0</v>
      </c>
      <c r="N42">
        <f>COUNTIF([13]participants_89173533600!$A$5:$A$65,"*"&amp;A42&amp;"*")</f>
        <v>0</v>
      </c>
      <c r="O42">
        <f>COUNTIF([14]participants_87394742230!$A$5:$A$67,"*"&amp;A42&amp;"*")</f>
        <v>0</v>
      </c>
      <c r="P42">
        <f>COUNTIF([15]participants_87856192187!$A$5:$A$65,"*"&amp;A42&amp;"*")</f>
        <v>0</v>
      </c>
      <c r="Q42">
        <f>COUNTIF([16]participants_81035685740!$A$5:$A$69,"*"&amp;A42&amp;"*")</f>
        <v>0</v>
      </c>
      <c r="R42">
        <f>COUNTIF([17]participants_81079410309!$A$5:$A$68,"*"&amp;A42&amp;"*")</f>
        <v>0</v>
      </c>
      <c r="S42">
        <f>COUNTIF([18]participants_87905655085!$A$5:$A$66,"*"&amp;A42&amp;"*")</f>
        <v>0</v>
      </c>
      <c r="T42">
        <f>COUNTIF([19]participants_84517634457!$A$5:$A$64,"*"&amp;A42&amp;"*")</f>
        <v>0</v>
      </c>
      <c r="U42">
        <f>COUNTIF([20]participants_88217539374!$A$5:$A$62,"*"&amp;A42&amp;"*")</f>
        <v>0</v>
      </c>
      <c r="V42">
        <f>COUNTIF([21]participants_85615359244!$A$5:$A$68,"*"&amp;A42&amp;"*")</f>
        <v>0</v>
      </c>
      <c r="W42">
        <f>COUNTIF([22]participants_83083319282!$A$5:$A$43,"*"&amp;A42&amp;"*")</f>
        <v>0</v>
      </c>
      <c r="X42">
        <f>COUNTIF([23]participants_84962019080!$A$5:$A$63,"*"&amp;A42&amp;"*")</f>
        <v>0</v>
      </c>
      <c r="Y42">
        <f>COUNTIF([24]participants_83535609868!$A$5:$A$57,"*"&amp;A42&amp;"*")</f>
        <v>0</v>
      </c>
      <c r="AA42">
        <f>SUMIF('[1]participants_86284759618 (1)'!$A$5:$A$81,"*"&amp;A42&amp;"*",'[1]participants_86284759618 (1)'!$C$5:$C$81)</f>
        <v>0</v>
      </c>
      <c r="AB42">
        <f>SUMIF('[2]participants_85171663273 (1)'!$A$5:$A$76,"*"&amp;A42&amp;"*",'[2]participants_85171663273 (1)'!$C$5:$C$76)</f>
        <v>0</v>
      </c>
      <c r="AC42">
        <f>SUMIF([3]participants_85797061451!$A$5:$A$72,"*"&amp;A42&amp;"*",[3]participants_85797061451!$C$5:$C$72)</f>
        <v>0</v>
      </c>
      <c r="AD42">
        <f>SUMIF([4]participants_82920852961!$A$5:$A$69,"*"&amp;A42&amp;"*",[4]participants_82920852961!$C$5:$C$69)</f>
        <v>0</v>
      </c>
      <c r="AE42">
        <f>SUMIF([5]participants_89921352025!$A$5:$A$67,"*"&amp;A42&amp;"*",[5]participants_89921352025!$C$5:$C$67)</f>
        <v>0</v>
      </c>
      <c r="AF42">
        <f>SUMIF([6]participants_83765736737!$A$5:$A$62,"*"&amp;A42&amp;"*",[6]participants_83765736737!$C$5:$C$62)</f>
        <v>0</v>
      </c>
      <c r="AG42">
        <f>SUMIF([7]participants_85457643062!$A$5:$A$64,"*"&amp;A42&amp;"*",[7]participants_85457643062!$C$5:$C$64)</f>
        <v>0</v>
      </c>
      <c r="AH42">
        <f>SUMIF([8]participants_83356856584!$A$5:$A$72,"*"&amp;A42&amp;"*",[8]participants_83356856584!$C$5:$C$72)</f>
        <v>0</v>
      </c>
      <c r="AI42">
        <f>SUMIF([9]participants_81569362878!$A$5:$A$69,"*"&amp;A42&amp;"*",[9]participants_81569362878!$C$5:$C$69)</f>
        <v>0</v>
      </c>
      <c r="AJ42">
        <f>SUMIF([10]participants_87395326372!$A$5:$A$73,"*"&amp;A42&amp;"*",[10]participants_87395326372!$C$5:$C$73)</f>
        <v>0</v>
      </c>
      <c r="AK42">
        <f>SUMIF([11]participants_85942322182!$A$5:$A$70,"*"&amp;A42&amp;"*",[11]participants_85942322182!$C$5:$C$70)</f>
        <v>0</v>
      </c>
      <c r="AL42">
        <f>SUMIF([12]participants_86087314336!$A$5:$A$63,"*"&amp;A42&amp;"*",[12]participants_86087314336!$C$5:$C$63)</f>
        <v>0</v>
      </c>
      <c r="AM42">
        <f>SUMIF([13]participants_89173533600!$A$5:$A$65,"*"&amp;A42&amp;"*",[13]participants_89173533600!$C$5:$C$65)</f>
        <v>0</v>
      </c>
      <c r="AN42">
        <f>SUMIF([14]participants_87394742230!$A$5:$A$67,"*"&amp;A42&amp;"*",[14]participants_87394742230!$C$5:$C$67)</f>
        <v>0</v>
      </c>
      <c r="AO42">
        <f>SUMIF([15]participants_87856192187!$A$5:$A$65,"*"&amp;A42&amp;"*",[15]participants_87856192187!$C$5:$C$65)</f>
        <v>0</v>
      </c>
      <c r="AP42">
        <f>SUMIF([16]participants_81035685740!$A$5:$A$69,"*"&amp;A42&amp;"*",[16]participants_81035685740!$C$5:$C$69)</f>
        <v>0</v>
      </c>
      <c r="AQ42">
        <f>SUMIF([17]participants_81079410309!$A$5:$A$68,"*"&amp;A42&amp;"*",[17]participants_81079410309!$C$5:$C$68)</f>
        <v>0</v>
      </c>
      <c r="AR42">
        <f>SUMIF([18]participants_87905655085!$A$5:$A$66,"*"&amp;A42&amp;"*",[18]participants_87905655085!$C$5:$C$66)</f>
        <v>0</v>
      </c>
      <c r="AS42">
        <f>SUMIF([19]participants_84517634457!$A$5:$A$64,"*"&amp;A42&amp;"*",[19]participants_84517634457!$C$5:$C$64)</f>
        <v>0</v>
      </c>
      <c r="AT42">
        <f>SUMIF([20]participants_88217539374!$A$5:$A$62,"*"&amp;A42&amp;"*",[20]participants_88217539374!$C$5:$C$62)</f>
        <v>0</v>
      </c>
      <c r="AU42">
        <f>SUMIF([21]participants_85615359244!$A$5:$A$68,"*"&amp;A42&amp;"*",[21]participants_85615359244!$C$5:$C$68)</f>
        <v>0</v>
      </c>
      <c r="AV42">
        <f>SUMIF([22]participants_83083319282!$A$5:$A$43,"*"&amp;A42&amp;"*",[22]participants_83083319282!$C$5:$C$43)</f>
        <v>0</v>
      </c>
      <c r="AW42">
        <f>SUMIF([23]participants_84962019080!$A$5:$A$63,"*"&amp;A42&amp;"*",[23]participants_84962019080!$C$5:$C$63)</f>
        <v>0</v>
      </c>
      <c r="AX42">
        <f>SUMIF([24]participants_83535609868!$A$5:$A$57,"*"&amp;A42&amp;"*",[24]participants_83535609868!$C$5:$C$57)</f>
        <v>0</v>
      </c>
      <c r="AZ42" s="2" t="s">
        <v>78</v>
      </c>
      <c r="BA42">
        <f>SUM(AA42:AX42)/COUNTIF(B42:Y42, "&gt;=0")</f>
        <v>0</v>
      </c>
    </row>
    <row r="43" spans="1:53" x14ac:dyDescent="0.3">
      <c r="A43" s="1" t="s">
        <v>27</v>
      </c>
      <c r="B43">
        <f>COUNTIF([25]Sheet1!$A$5:$A$81,"*"&amp;A43&amp;"*")</f>
        <v>1</v>
      </c>
      <c r="C43">
        <f>COUNTIF('[2]participants_85171663273 (1)'!$A$5:$A$76,"*"&amp;A43&amp;"*")</f>
        <v>1</v>
      </c>
      <c r="D43">
        <f>COUNTIF([3]participants_85797061451!$A$5:$A$72,"*"&amp;A43&amp;"*")</f>
        <v>1</v>
      </c>
      <c r="E43">
        <f>COUNTIF([4]participants_82920852961!$A$5:$A$69,"*"&amp;A43&amp;"*")</f>
        <v>1</v>
      </c>
      <c r="F43">
        <f>COUNTIF([5]participants_89921352025!$A$5:$A$67,"*"&amp;A43&amp;"*")</f>
        <v>1</v>
      </c>
      <c r="G43">
        <f>COUNTIF([6]participants_83765736737!$A$5:$A$62,"*"&amp;A43&amp;"*")</f>
        <v>1</v>
      </c>
      <c r="H43">
        <f>COUNTIF([7]participants_85457643062!$A$5:$A$64,"*"&amp;A43&amp;"*")</f>
        <v>2</v>
      </c>
      <c r="I43">
        <f>COUNTIF([8]participants_83356856584!$A$5:$A$72,"*"&amp;A43&amp;"*")</f>
        <v>1</v>
      </c>
      <c r="J43">
        <f>COUNTIF([9]participants_81569362878!$A$5:$A$69,"*"&amp;A43&amp;"*")</f>
        <v>1</v>
      </c>
      <c r="K43">
        <f>COUNTIF([10]participants_87395326372!$A$5:$A$73,"*"&amp;A43&amp;"*")</f>
        <v>1</v>
      </c>
      <c r="L43">
        <f>COUNTIF([11]participants_85942322182!$A$5:$A$70,"*"&amp;A43&amp;"*")</f>
        <v>1</v>
      </c>
      <c r="M43">
        <f>COUNTIF([12]participants_86087314336!$A$5:$A$63,"*"&amp;A43&amp;"*")</f>
        <v>1</v>
      </c>
      <c r="N43">
        <f>COUNTIF([13]participants_89173533600!$A$5:$A$65,"*"&amp;A43&amp;"*")</f>
        <v>1</v>
      </c>
      <c r="O43">
        <f>COUNTIF([14]participants_87394742230!$A$5:$A$67,"*"&amp;A43&amp;"*")</f>
        <v>1</v>
      </c>
      <c r="P43">
        <f>COUNTIF([15]participants_87856192187!$A$5:$A$65,"*"&amp;A43&amp;"*")</f>
        <v>1</v>
      </c>
      <c r="Q43">
        <f>COUNTIF([16]participants_81035685740!$A$5:$A$69,"*"&amp;A43&amp;"*")</f>
        <v>1</v>
      </c>
      <c r="R43">
        <f>COUNTIF([17]participants_81079410309!$A$5:$A$68,"*"&amp;A43&amp;"*")</f>
        <v>1</v>
      </c>
      <c r="S43">
        <f>COUNTIF([18]participants_87905655085!$A$5:$A$66,"*"&amp;A43&amp;"*")</f>
        <v>1</v>
      </c>
      <c r="T43">
        <f>COUNTIF([19]participants_84517634457!$A$5:$A$64,"*"&amp;A43&amp;"*")</f>
        <v>1</v>
      </c>
      <c r="U43">
        <f>COUNTIF([20]participants_88217539374!$A$5:$A$62,"*"&amp;A43&amp;"*")</f>
        <v>1</v>
      </c>
      <c r="V43">
        <f>COUNTIF([21]participants_85615359244!$A$5:$A$68,"*"&amp;A43&amp;"*")</f>
        <v>1</v>
      </c>
      <c r="W43">
        <f>COUNTIF([22]participants_83083319282!$A$5:$A$43,"*"&amp;A43&amp;"*")</f>
        <v>1</v>
      </c>
      <c r="X43">
        <f>COUNTIF([23]participants_84962019080!$A$5:$A$63,"*"&amp;A43&amp;"*")</f>
        <v>1</v>
      </c>
      <c r="Y43">
        <f>COUNTIF([24]participants_83535609868!$A$5:$A$57,"*"&amp;A43&amp;"*")</f>
        <v>1</v>
      </c>
      <c r="AA43">
        <f>SUMIF('[1]participants_86284759618 (1)'!$A$5:$A$81,"*"&amp;A43&amp;"*",'[1]participants_86284759618 (1)'!$C$5:$C$81)</f>
        <v>305</v>
      </c>
      <c r="AB43">
        <f>SUMIF('[2]participants_85171663273 (1)'!$A$5:$A$76,"*"&amp;A43&amp;"*",'[2]participants_85171663273 (1)'!$C$5:$C$76)</f>
        <v>252</v>
      </c>
      <c r="AC43">
        <f>SUMIF([3]participants_85797061451!$A$5:$A$72,"*"&amp;A43&amp;"*",[3]participants_85797061451!$C$5:$C$72)</f>
        <v>50</v>
      </c>
      <c r="AD43">
        <f>SUMIF([4]participants_82920852961!$A$5:$A$69,"*"&amp;A43&amp;"*",[4]participants_82920852961!$C$5:$C$69)</f>
        <v>246</v>
      </c>
      <c r="AE43">
        <f>SUMIF([5]participants_89921352025!$A$5:$A$67,"*"&amp;A43&amp;"*",[5]participants_89921352025!$C$5:$C$67)</f>
        <v>308</v>
      </c>
      <c r="AF43">
        <f>SUMIF([6]participants_83765736737!$A$5:$A$62,"*"&amp;A43&amp;"*",[6]participants_83765736737!$C$5:$C$62)</f>
        <v>356</v>
      </c>
      <c r="AG43">
        <f>SUMIF([7]participants_85457643062!$A$5:$A$64,"*"&amp;A43&amp;"*",[7]participants_85457643062!$C$5:$C$64)</f>
        <v>580</v>
      </c>
      <c r="AH43">
        <f>SUMIF([8]participants_83356856584!$A$5:$A$72,"*"&amp;A43&amp;"*",[8]participants_83356856584!$C$5:$C$72)</f>
        <v>323</v>
      </c>
      <c r="AI43">
        <f>SUMIF([9]participants_81569362878!$A$5:$A$69,"*"&amp;A43&amp;"*",[9]participants_81569362878!$C$5:$C$69)</f>
        <v>238</v>
      </c>
      <c r="AJ43">
        <f>SUMIF([10]participants_87395326372!$A$5:$A$73,"*"&amp;A43&amp;"*",[10]participants_87395326372!$C$5:$C$73)</f>
        <v>289</v>
      </c>
      <c r="AK43">
        <f>SUMIF([11]participants_85942322182!$A$5:$A$70,"*"&amp;A43&amp;"*",[11]participants_85942322182!$C$5:$C$70)</f>
        <v>350</v>
      </c>
      <c r="AL43">
        <f>SUMIF([12]participants_86087314336!$A$5:$A$63,"*"&amp;A43&amp;"*",[12]participants_86087314336!$C$5:$C$63)</f>
        <v>466</v>
      </c>
      <c r="AM43">
        <f>SUMIF([13]participants_89173533600!$A$5:$A$65,"*"&amp;A43&amp;"*",[13]participants_89173533600!$C$5:$C$65)</f>
        <v>313</v>
      </c>
      <c r="AN43">
        <f>SUMIF([14]participants_87394742230!$A$5:$A$67,"*"&amp;A43&amp;"*",[14]participants_87394742230!$C$5:$C$67)</f>
        <v>350</v>
      </c>
      <c r="AO43">
        <f>SUMIF([15]participants_87856192187!$A$5:$A$65,"*"&amp;A43&amp;"*",[15]participants_87856192187!$C$5:$C$65)</f>
        <v>338</v>
      </c>
      <c r="AP43">
        <f>SUMIF([16]participants_81035685740!$A$5:$A$69,"*"&amp;A43&amp;"*",[16]participants_81035685740!$C$5:$C$69)</f>
        <v>336</v>
      </c>
      <c r="AQ43">
        <f>SUMIF([17]participants_81079410309!$A$5:$A$68,"*"&amp;A43&amp;"*",[17]participants_81079410309!$C$5:$C$68)</f>
        <v>309</v>
      </c>
      <c r="AR43">
        <f>SUMIF([18]participants_87905655085!$A$5:$A$66,"*"&amp;A43&amp;"*",[18]participants_87905655085!$C$5:$C$66)</f>
        <v>333</v>
      </c>
      <c r="AS43">
        <f>SUMIF([19]participants_84517634457!$A$5:$A$64,"*"&amp;A43&amp;"*",[19]participants_84517634457!$C$5:$C$64)</f>
        <v>298</v>
      </c>
      <c r="AT43">
        <f>SUMIF([20]participants_88217539374!$A$5:$A$62,"*"&amp;A43&amp;"*",[20]participants_88217539374!$C$5:$C$62)</f>
        <v>337</v>
      </c>
      <c r="AU43">
        <f>SUMIF([21]participants_85615359244!$A$5:$A$68,"*"&amp;A43&amp;"*",[21]participants_85615359244!$C$5:$C$68)</f>
        <v>298</v>
      </c>
      <c r="AV43">
        <f>SUMIF([22]participants_83083319282!$A$5:$A$43,"*"&amp;A43&amp;"*",[22]participants_83083319282!$C$5:$C$43)</f>
        <v>23</v>
      </c>
      <c r="AW43">
        <f>SUMIF([23]participants_84962019080!$A$5:$A$63,"*"&amp;A43&amp;"*",[23]participants_84962019080!$C$5:$C$63)</f>
        <v>206</v>
      </c>
      <c r="AX43">
        <f>SUMIF([24]participants_83535609868!$A$5:$A$57,"*"&amp;A43&amp;"*",[24]participants_83535609868!$C$5:$C$57)</f>
        <v>103</v>
      </c>
      <c r="AZ43" s="1" t="s">
        <v>27</v>
      </c>
      <c r="BA43">
        <f>SUM(AA43:AX43)/COUNTIF(B43:Y43, "&gt;=0")</f>
        <v>291.95833333333331</v>
      </c>
    </row>
    <row r="44" spans="1:53" x14ac:dyDescent="0.3">
      <c r="A44" s="1" t="s">
        <v>25</v>
      </c>
      <c r="B44">
        <f>COUNTIF([25]Sheet1!$A$5:$A$81,"*"&amp;A44&amp;"*")</f>
        <v>0</v>
      </c>
      <c r="C44">
        <f>COUNTIF('[2]participants_85171663273 (1)'!$A$5:$A$76,"*"&amp;A44&amp;"*")</f>
        <v>0</v>
      </c>
      <c r="D44">
        <f>COUNTIF([3]participants_85797061451!$A$5:$A$72,"*"&amp;A44&amp;"*")</f>
        <v>0</v>
      </c>
      <c r="E44">
        <f>COUNTIF([4]participants_82920852961!$A$5:$A$69,"*"&amp;A44&amp;"*")</f>
        <v>0</v>
      </c>
      <c r="F44">
        <f>COUNTIF([5]participants_89921352025!$A$5:$A$67,"*"&amp;A44&amp;"*")</f>
        <v>0</v>
      </c>
      <c r="G44">
        <f>COUNTIF([6]participants_83765736737!$A$5:$A$62,"*"&amp;A44&amp;"*")</f>
        <v>0</v>
      </c>
      <c r="H44">
        <f>COUNTIF([7]participants_85457643062!$A$5:$A$64,"*"&amp;A44&amp;"*")</f>
        <v>0</v>
      </c>
      <c r="I44">
        <f>COUNTIF([8]participants_83356856584!$A$5:$A$72,"*"&amp;A44&amp;"*")</f>
        <v>0</v>
      </c>
      <c r="J44">
        <f>COUNTIF([9]participants_81569362878!$A$5:$A$69,"*"&amp;A44&amp;"*")</f>
        <v>0</v>
      </c>
      <c r="K44">
        <f>COUNTIF([10]participants_87395326372!$A$5:$A$73,"*"&amp;A44&amp;"*")</f>
        <v>0</v>
      </c>
      <c r="L44">
        <f>COUNTIF([11]participants_85942322182!$A$5:$A$70,"*"&amp;A44&amp;"*")</f>
        <v>0</v>
      </c>
      <c r="M44">
        <f>COUNTIF([12]participants_86087314336!$A$5:$A$63,"*"&amp;A44&amp;"*")</f>
        <v>0</v>
      </c>
      <c r="N44">
        <f>COUNTIF([13]participants_89173533600!$A$5:$A$65,"*"&amp;A44&amp;"*")</f>
        <v>0</v>
      </c>
      <c r="O44">
        <f>COUNTIF([14]participants_87394742230!$A$5:$A$67,"*"&amp;A44&amp;"*")</f>
        <v>0</v>
      </c>
      <c r="P44">
        <f>COUNTIF([15]participants_87856192187!$A$5:$A$65,"*"&amp;A44&amp;"*")</f>
        <v>0</v>
      </c>
      <c r="Q44">
        <f>COUNTIF([16]participants_81035685740!$A$5:$A$69,"*"&amp;A44&amp;"*")</f>
        <v>0</v>
      </c>
      <c r="R44">
        <f>COUNTIF([17]participants_81079410309!$A$5:$A$68,"*"&amp;A44&amp;"*")</f>
        <v>0</v>
      </c>
      <c r="S44">
        <f>COUNTIF([18]participants_87905655085!$A$5:$A$66,"*"&amp;A44&amp;"*")</f>
        <v>0</v>
      </c>
      <c r="T44">
        <f>COUNTIF([19]participants_84517634457!$A$5:$A$64,"*"&amp;A44&amp;"*")</f>
        <v>0</v>
      </c>
      <c r="U44">
        <f>COUNTIF([20]participants_88217539374!$A$5:$A$62,"*"&amp;A44&amp;"*")</f>
        <v>0</v>
      </c>
      <c r="V44">
        <f>COUNTIF([21]participants_85615359244!$A$5:$A$68,"*"&amp;A44&amp;"*")</f>
        <v>0</v>
      </c>
      <c r="W44">
        <f>COUNTIF([22]participants_83083319282!$A$5:$A$43,"*"&amp;A44&amp;"*")</f>
        <v>0</v>
      </c>
      <c r="X44">
        <f>COUNTIF([23]participants_84962019080!$A$5:$A$63,"*"&amp;A44&amp;"*")</f>
        <v>0</v>
      </c>
      <c r="Y44">
        <f>COUNTIF([24]participants_83535609868!$A$5:$A$57,"*"&amp;A44&amp;"*")</f>
        <v>0</v>
      </c>
      <c r="AA44">
        <f>SUMIF('[1]participants_86284759618 (1)'!$A$5:$A$81,"*"&amp;A44&amp;"*",'[1]participants_86284759618 (1)'!$C$5:$C$81)</f>
        <v>0</v>
      </c>
      <c r="AB44">
        <f>SUMIF('[2]participants_85171663273 (1)'!$A$5:$A$76,"*"&amp;A44&amp;"*",'[2]participants_85171663273 (1)'!$C$5:$C$76)</f>
        <v>0</v>
      </c>
      <c r="AC44">
        <f>SUMIF([3]participants_85797061451!$A$5:$A$72,"*"&amp;A44&amp;"*",[3]participants_85797061451!$C$5:$C$72)</f>
        <v>0</v>
      </c>
      <c r="AD44">
        <f>SUMIF([4]participants_82920852961!$A$5:$A$69,"*"&amp;A44&amp;"*",[4]participants_82920852961!$C$5:$C$69)</f>
        <v>0</v>
      </c>
      <c r="AE44">
        <f>SUMIF([5]participants_89921352025!$A$5:$A$67,"*"&amp;A44&amp;"*",[5]participants_89921352025!$C$5:$C$67)</f>
        <v>0</v>
      </c>
      <c r="AF44">
        <f>SUMIF([6]participants_83765736737!$A$5:$A$62,"*"&amp;A44&amp;"*",[6]participants_83765736737!$C$5:$C$62)</f>
        <v>0</v>
      </c>
      <c r="AG44">
        <f>SUMIF([7]participants_85457643062!$A$5:$A$64,"*"&amp;A44&amp;"*",[7]participants_85457643062!$C$5:$C$64)</f>
        <v>0</v>
      </c>
      <c r="AH44">
        <f>SUMIF([8]participants_83356856584!$A$5:$A$72,"*"&amp;A44&amp;"*",[8]participants_83356856584!$C$5:$C$72)</f>
        <v>0</v>
      </c>
      <c r="AI44">
        <f>SUMIF([9]participants_81569362878!$A$5:$A$69,"*"&amp;A44&amp;"*",[9]participants_81569362878!$C$5:$C$69)</f>
        <v>0</v>
      </c>
      <c r="AJ44">
        <f>SUMIF([10]participants_87395326372!$A$5:$A$73,"*"&amp;A44&amp;"*",[10]participants_87395326372!$C$5:$C$73)</f>
        <v>0</v>
      </c>
      <c r="AK44">
        <f>SUMIF([11]participants_85942322182!$A$5:$A$70,"*"&amp;A44&amp;"*",[11]participants_85942322182!$C$5:$C$70)</f>
        <v>0</v>
      </c>
      <c r="AL44">
        <f>SUMIF([12]participants_86087314336!$A$5:$A$63,"*"&amp;A44&amp;"*",[12]participants_86087314336!$C$5:$C$63)</f>
        <v>0</v>
      </c>
      <c r="AM44">
        <f>SUMIF([13]participants_89173533600!$A$5:$A$65,"*"&amp;A44&amp;"*",[13]participants_89173533600!$C$5:$C$65)</f>
        <v>0</v>
      </c>
      <c r="AN44">
        <f>SUMIF([14]participants_87394742230!$A$5:$A$67,"*"&amp;A44&amp;"*",[14]participants_87394742230!$C$5:$C$67)</f>
        <v>0</v>
      </c>
      <c r="AO44">
        <f>SUMIF([15]participants_87856192187!$A$5:$A$65,"*"&amp;A44&amp;"*",[15]participants_87856192187!$C$5:$C$65)</f>
        <v>0</v>
      </c>
      <c r="AP44">
        <f>SUMIF([16]participants_81035685740!$A$5:$A$69,"*"&amp;A44&amp;"*",[16]participants_81035685740!$C$5:$C$69)</f>
        <v>0</v>
      </c>
      <c r="AQ44">
        <f>SUMIF([17]participants_81079410309!$A$5:$A$68,"*"&amp;A44&amp;"*",[17]participants_81079410309!$C$5:$C$68)</f>
        <v>0</v>
      </c>
      <c r="AR44">
        <f>SUMIF([18]participants_87905655085!$A$5:$A$66,"*"&amp;A44&amp;"*",[18]participants_87905655085!$C$5:$C$66)</f>
        <v>0</v>
      </c>
      <c r="AS44">
        <f>SUMIF([19]participants_84517634457!$A$5:$A$64,"*"&amp;A44&amp;"*",[19]participants_84517634457!$C$5:$C$64)</f>
        <v>0</v>
      </c>
      <c r="AT44">
        <f>SUMIF([20]participants_88217539374!$A$5:$A$62,"*"&amp;A44&amp;"*",[20]participants_88217539374!$C$5:$C$62)</f>
        <v>0</v>
      </c>
      <c r="AU44">
        <f>SUMIF([21]participants_85615359244!$A$5:$A$68,"*"&amp;A44&amp;"*",[21]participants_85615359244!$C$5:$C$68)</f>
        <v>0</v>
      </c>
      <c r="AV44">
        <f>SUMIF([22]participants_83083319282!$A$5:$A$43,"*"&amp;A44&amp;"*",[22]participants_83083319282!$C$5:$C$43)</f>
        <v>0</v>
      </c>
      <c r="AW44">
        <f>SUMIF([23]participants_84962019080!$A$5:$A$63,"*"&amp;A44&amp;"*",[23]participants_84962019080!$C$5:$C$63)</f>
        <v>0</v>
      </c>
      <c r="AX44">
        <f>SUMIF([24]participants_83535609868!$A$5:$A$57,"*"&amp;A44&amp;"*",[24]participants_83535609868!$C$5:$C$57)</f>
        <v>0</v>
      </c>
      <c r="AZ44" s="1" t="s">
        <v>25</v>
      </c>
      <c r="BA44">
        <f>SUM(AA44:AX44)/COUNTIF(B44:Y44, "&gt;=0")</f>
        <v>0</v>
      </c>
    </row>
    <row r="45" spans="1:53" x14ac:dyDescent="0.3">
      <c r="A45" s="1" t="s">
        <v>23</v>
      </c>
      <c r="B45">
        <f>COUNTIF([25]Sheet1!$A$5:$A$81,"*"&amp;A45&amp;"*")</f>
        <v>2</v>
      </c>
      <c r="C45">
        <f>COUNTIF('[2]participants_85171663273 (1)'!$A$5:$A$76,"*"&amp;A45&amp;"*")</f>
        <v>2</v>
      </c>
      <c r="D45">
        <f>COUNTIF([3]participants_85797061451!$A$5:$A$72,"*"&amp;A45&amp;"*")</f>
        <v>1</v>
      </c>
      <c r="E45">
        <f>COUNTIF([4]participants_82920852961!$A$5:$A$69,"*"&amp;A45&amp;"*")</f>
        <v>2</v>
      </c>
      <c r="F45">
        <f>COUNTIF([5]participants_89921352025!$A$5:$A$67,"*"&amp;A45&amp;"*")</f>
        <v>2</v>
      </c>
      <c r="G45">
        <f>COUNTIF([6]participants_83765736737!$A$5:$A$62,"*"&amp;A45&amp;"*")</f>
        <v>2</v>
      </c>
      <c r="H45">
        <f>COUNTIF([7]participants_85457643062!$A$5:$A$64,"*"&amp;A45&amp;"*")</f>
        <v>2</v>
      </c>
      <c r="I45">
        <f>COUNTIF([8]participants_83356856584!$A$5:$A$72,"*"&amp;A45&amp;"*")</f>
        <v>2</v>
      </c>
      <c r="J45">
        <f>COUNTIF([9]participants_81569362878!$A$5:$A$69,"*"&amp;A45&amp;"*")</f>
        <v>2</v>
      </c>
      <c r="K45">
        <f>COUNTIF([10]participants_87395326372!$A$5:$A$73,"*"&amp;A45&amp;"*")</f>
        <v>2</v>
      </c>
      <c r="L45">
        <f>COUNTIF([11]participants_85942322182!$A$5:$A$70,"*"&amp;A45&amp;"*")</f>
        <v>2</v>
      </c>
      <c r="M45">
        <f>COUNTIF([12]participants_86087314336!$A$5:$A$63,"*"&amp;A45&amp;"*")</f>
        <v>2</v>
      </c>
      <c r="N45">
        <f>COUNTIF([13]participants_89173533600!$A$5:$A$65,"*"&amp;A45&amp;"*")</f>
        <v>2</v>
      </c>
      <c r="O45">
        <f>COUNTIF([14]participants_87394742230!$A$5:$A$67,"*"&amp;A45&amp;"*")</f>
        <v>2</v>
      </c>
      <c r="P45">
        <f>COUNTIF([15]participants_87856192187!$A$5:$A$65,"*"&amp;A45&amp;"*")</f>
        <v>2</v>
      </c>
      <c r="Q45">
        <f>COUNTIF([16]participants_81035685740!$A$5:$A$69,"*"&amp;A45&amp;"*")</f>
        <v>2</v>
      </c>
      <c r="R45">
        <f>COUNTIF([17]participants_81079410309!$A$5:$A$68,"*"&amp;A45&amp;"*")</f>
        <v>2</v>
      </c>
      <c r="S45">
        <f>COUNTIF([18]participants_87905655085!$A$5:$A$66,"*"&amp;A45&amp;"*")</f>
        <v>1</v>
      </c>
      <c r="T45">
        <f>COUNTIF([19]participants_84517634457!$A$5:$A$64,"*"&amp;A45&amp;"*")</f>
        <v>2</v>
      </c>
      <c r="U45">
        <f>COUNTIF([20]participants_88217539374!$A$5:$A$62,"*"&amp;A45&amp;"*")</f>
        <v>2</v>
      </c>
      <c r="V45">
        <f>COUNTIF([21]participants_85615359244!$A$5:$A$68,"*"&amp;A45&amp;"*")</f>
        <v>2</v>
      </c>
      <c r="W45">
        <f>COUNTIF([22]participants_83083319282!$A$5:$A$43,"*"&amp;A45&amp;"*")</f>
        <v>1</v>
      </c>
      <c r="X45">
        <f>COUNTIF([23]participants_84962019080!$A$5:$A$63,"*"&amp;A45&amp;"*")</f>
        <v>2</v>
      </c>
      <c r="Y45">
        <f>COUNTIF([24]participants_83535609868!$A$5:$A$57,"*"&amp;A45&amp;"*")</f>
        <v>1</v>
      </c>
      <c r="AA45">
        <f>SUMIF('[1]participants_86284759618 (1)'!$A$5:$A$81,"*"&amp;A45&amp;"*",'[1]participants_86284759618 (1)'!$C$5:$C$81)</f>
        <v>332</v>
      </c>
      <c r="AB45">
        <f>SUMIF('[2]participants_85171663273 (1)'!$A$5:$A$76,"*"&amp;A45&amp;"*",'[2]participants_85171663273 (1)'!$C$5:$C$76)</f>
        <v>409</v>
      </c>
      <c r="AC45">
        <f>SUMIF([3]participants_85797061451!$A$5:$A$72,"*"&amp;A45&amp;"*",[3]participants_85797061451!$C$5:$C$72)</f>
        <v>412</v>
      </c>
      <c r="AD45">
        <f>SUMIF([4]participants_82920852961!$A$5:$A$69,"*"&amp;A45&amp;"*",[4]participants_82920852961!$C$5:$C$69)</f>
        <v>419</v>
      </c>
      <c r="AE45">
        <f>SUMIF([5]participants_89921352025!$A$5:$A$67,"*"&amp;A45&amp;"*",[5]participants_89921352025!$C$5:$C$67)</f>
        <v>313</v>
      </c>
      <c r="AF45">
        <f>SUMIF([6]participants_83765736737!$A$5:$A$62,"*"&amp;A45&amp;"*",[6]participants_83765736737!$C$5:$C$62)</f>
        <v>383</v>
      </c>
      <c r="AG45">
        <f>SUMIF([7]participants_85457643062!$A$5:$A$64,"*"&amp;A45&amp;"*",[7]participants_85457643062!$C$5:$C$64)</f>
        <v>354</v>
      </c>
      <c r="AH45">
        <f>SUMIF([8]participants_83356856584!$A$5:$A$72,"*"&amp;A45&amp;"*",[8]participants_83356856584!$C$5:$C$72)</f>
        <v>355</v>
      </c>
      <c r="AI45">
        <f>SUMIF([9]participants_81569362878!$A$5:$A$69,"*"&amp;A45&amp;"*",[9]participants_81569362878!$C$5:$C$69)</f>
        <v>306</v>
      </c>
      <c r="AJ45">
        <f>SUMIF([10]participants_87395326372!$A$5:$A$73,"*"&amp;A45&amp;"*",[10]participants_87395326372!$C$5:$C$73)</f>
        <v>385</v>
      </c>
      <c r="AK45">
        <f>SUMIF([11]participants_85942322182!$A$5:$A$70,"*"&amp;A45&amp;"*",[11]participants_85942322182!$C$5:$C$70)</f>
        <v>395</v>
      </c>
      <c r="AL45">
        <f>SUMIF([12]participants_86087314336!$A$5:$A$63,"*"&amp;A45&amp;"*",[12]participants_86087314336!$C$5:$C$63)</f>
        <v>381</v>
      </c>
      <c r="AM45">
        <f>SUMIF([13]participants_89173533600!$A$5:$A$65,"*"&amp;A45&amp;"*",[13]participants_89173533600!$C$5:$C$65)</f>
        <v>366</v>
      </c>
      <c r="AN45">
        <f>SUMIF([14]participants_87394742230!$A$5:$A$67,"*"&amp;A45&amp;"*",[14]participants_87394742230!$C$5:$C$67)</f>
        <v>384</v>
      </c>
      <c r="AO45">
        <f>SUMIF([15]participants_87856192187!$A$5:$A$65,"*"&amp;A45&amp;"*",[15]participants_87856192187!$C$5:$C$65)</f>
        <v>374</v>
      </c>
      <c r="AP45">
        <f>SUMIF([16]participants_81035685740!$A$5:$A$69,"*"&amp;A45&amp;"*",[16]participants_81035685740!$C$5:$C$69)</f>
        <v>376</v>
      </c>
      <c r="AQ45">
        <f>SUMIF([17]participants_81079410309!$A$5:$A$68,"*"&amp;A45&amp;"*",[17]participants_81079410309!$C$5:$C$68)</f>
        <v>356</v>
      </c>
      <c r="AR45">
        <f>SUMIF([18]participants_87905655085!$A$5:$A$66,"*"&amp;A45&amp;"*",[18]participants_87905655085!$C$5:$C$66)</f>
        <v>357</v>
      </c>
      <c r="AS45">
        <f>SUMIF([19]participants_84517634457!$A$5:$A$64,"*"&amp;A45&amp;"*",[19]participants_84517634457!$C$5:$C$64)</f>
        <v>374</v>
      </c>
      <c r="AT45">
        <f>SUMIF([20]participants_88217539374!$A$5:$A$62,"*"&amp;A45&amp;"*",[20]participants_88217539374!$C$5:$C$62)</f>
        <v>357</v>
      </c>
      <c r="AU45">
        <f>SUMIF([21]participants_85615359244!$A$5:$A$68,"*"&amp;A45&amp;"*",[21]participants_85615359244!$C$5:$C$68)</f>
        <v>339</v>
      </c>
      <c r="AV45">
        <f>SUMIF([22]participants_83083319282!$A$5:$A$43,"*"&amp;A45&amp;"*",[22]participants_83083319282!$C$5:$C$43)</f>
        <v>16</v>
      </c>
      <c r="AW45">
        <f>SUMIF([23]participants_84962019080!$A$5:$A$63,"*"&amp;A45&amp;"*",[23]participants_84962019080!$C$5:$C$63)</f>
        <v>351</v>
      </c>
      <c r="AX45">
        <f>SUMIF([24]participants_83535609868!$A$5:$A$57,"*"&amp;A45&amp;"*",[24]participants_83535609868!$C$5:$C$57)</f>
        <v>129</v>
      </c>
      <c r="AZ45" s="1" t="s">
        <v>23</v>
      </c>
      <c r="BA45">
        <f>SUM(AA45:AX45)/COUNTIF(B45:Y45, "&gt;=0")</f>
        <v>342.625</v>
      </c>
    </row>
    <row r="46" spans="1:53" x14ac:dyDescent="0.3">
      <c r="A46" s="3" t="s">
        <v>17</v>
      </c>
      <c r="B46">
        <f>COUNTIF([25]Sheet1!$A$5:$A$81,"*"&amp;A46&amp;"*")</f>
        <v>0</v>
      </c>
      <c r="C46">
        <f>COUNTIF('[2]participants_85171663273 (1)'!$A$5:$A$76,"*"&amp;A46&amp;"*")</f>
        <v>0</v>
      </c>
      <c r="D46">
        <f>COUNTIF([3]participants_85797061451!$A$5:$A$72,"*"&amp;A46&amp;"*")</f>
        <v>0</v>
      </c>
      <c r="E46">
        <f>COUNTIF([4]participants_82920852961!$A$5:$A$69,"*"&amp;A46&amp;"*")</f>
        <v>0</v>
      </c>
      <c r="F46">
        <f>COUNTIF([5]participants_89921352025!$A$5:$A$67,"*"&amp;A46&amp;"*")</f>
        <v>0</v>
      </c>
      <c r="G46">
        <f>COUNTIF([6]participants_83765736737!$A$5:$A$62,"*"&amp;A46&amp;"*")</f>
        <v>0</v>
      </c>
      <c r="H46">
        <f>COUNTIF([7]participants_85457643062!$A$5:$A$64,"*"&amp;A46&amp;"*")</f>
        <v>0</v>
      </c>
      <c r="I46">
        <f>COUNTIF([8]participants_83356856584!$A$5:$A$72,"*"&amp;A46&amp;"*")</f>
        <v>0</v>
      </c>
      <c r="J46">
        <f>COUNTIF([9]participants_81569362878!$A$5:$A$69,"*"&amp;A46&amp;"*")</f>
        <v>0</v>
      </c>
      <c r="K46">
        <f>COUNTIF([10]participants_87395326372!$A$5:$A$73,"*"&amp;A46&amp;"*")</f>
        <v>0</v>
      </c>
      <c r="L46">
        <f>COUNTIF([11]participants_85942322182!$A$5:$A$70,"*"&amp;A46&amp;"*")</f>
        <v>0</v>
      </c>
      <c r="M46">
        <f>COUNTIF([12]participants_86087314336!$A$5:$A$63,"*"&amp;A46&amp;"*")</f>
        <v>0</v>
      </c>
      <c r="N46">
        <f>COUNTIF([13]participants_89173533600!$A$5:$A$65,"*"&amp;A46&amp;"*")</f>
        <v>0</v>
      </c>
      <c r="O46">
        <f>COUNTIF([14]participants_87394742230!$A$5:$A$67,"*"&amp;A46&amp;"*")</f>
        <v>0</v>
      </c>
      <c r="P46">
        <f>COUNTIF([15]participants_87856192187!$A$5:$A$65,"*"&amp;A46&amp;"*")</f>
        <v>0</v>
      </c>
      <c r="Q46">
        <f>COUNTIF([16]participants_81035685740!$A$5:$A$69,"*"&amp;A46&amp;"*")</f>
        <v>0</v>
      </c>
      <c r="R46">
        <f>COUNTIF([17]participants_81079410309!$A$5:$A$68,"*"&amp;A46&amp;"*")</f>
        <v>0</v>
      </c>
      <c r="S46">
        <f>COUNTIF([18]participants_87905655085!$A$5:$A$66,"*"&amp;A46&amp;"*")</f>
        <v>0</v>
      </c>
      <c r="T46">
        <f>COUNTIF([19]participants_84517634457!$A$5:$A$64,"*"&amp;A46&amp;"*")</f>
        <v>0</v>
      </c>
      <c r="U46">
        <f>COUNTIF([20]participants_88217539374!$A$5:$A$62,"*"&amp;A46&amp;"*")</f>
        <v>0</v>
      </c>
      <c r="V46">
        <f>COUNTIF([21]participants_85615359244!$A$5:$A$68,"*"&amp;A46&amp;"*")</f>
        <v>0</v>
      </c>
      <c r="W46">
        <f>COUNTIF([22]participants_83083319282!$A$5:$A$43,"*"&amp;A46&amp;"*")</f>
        <v>0</v>
      </c>
      <c r="X46">
        <f>COUNTIF([23]participants_84962019080!$A$5:$A$63,"*"&amp;A46&amp;"*")</f>
        <v>0</v>
      </c>
      <c r="Y46">
        <f>COUNTIF([24]participants_83535609868!$A$5:$A$57,"*"&amp;A46&amp;"*")</f>
        <v>0</v>
      </c>
      <c r="AA46">
        <f>SUMIF('[1]participants_86284759618 (1)'!$A$5:$A$81,"*"&amp;A46&amp;"*",'[1]participants_86284759618 (1)'!$C$5:$C$81)</f>
        <v>0</v>
      </c>
      <c r="AB46">
        <f>SUMIF('[2]participants_85171663273 (1)'!$A$5:$A$76,"*"&amp;A46&amp;"*",'[2]participants_85171663273 (1)'!$C$5:$C$76)</f>
        <v>0</v>
      </c>
      <c r="AC46">
        <f>SUMIF([3]participants_85797061451!$A$5:$A$72,"*"&amp;A46&amp;"*",[3]participants_85797061451!$C$5:$C$72)</f>
        <v>0</v>
      </c>
      <c r="AD46">
        <f>SUMIF([4]participants_82920852961!$A$5:$A$69,"*"&amp;A46&amp;"*",[4]participants_82920852961!$C$5:$C$69)</f>
        <v>0</v>
      </c>
      <c r="AE46">
        <f>SUMIF([5]participants_89921352025!$A$5:$A$67,"*"&amp;A46&amp;"*",[5]participants_89921352025!$C$5:$C$67)</f>
        <v>0</v>
      </c>
      <c r="AF46">
        <f>SUMIF([6]participants_83765736737!$A$5:$A$62,"*"&amp;A46&amp;"*",[6]participants_83765736737!$C$5:$C$62)</f>
        <v>0</v>
      </c>
      <c r="AG46">
        <f>SUMIF([7]participants_85457643062!$A$5:$A$64,"*"&amp;A46&amp;"*",[7]participants_85457643062!$C$5:$C$64)</f>
        <v>0</v>
      </c>
      <c r="AH46">
        <f>SUMIF([8]participants_83356856584!$A$5:$A$72,"*"&amp;A46&amp;"*",[8]participants_83356856584!$C$5:$C$72)</f>
        <v>0</v>
      </c>
      <c r="AI46">
        <f>SUMIF([9]participants_81569362878!$A$5:$A$69,"*"&amp;A46&amp;"*",[9]participants_81569362878!$C$5:$C$69)</f>
        <v>0</v>
      </c>
      <c r="AJ46">
        <f>SUMIF([10]participants_87395326372!$A$5:$A$73,"*"&amp;A46&amp;"*",[10]participants_87395326372!$C$5:$C$73)</f>
        <v>0</v>
      </c>
      <c r="AK46">
        <f>SUMIF([11]participants_85942322182!$A$5:$A$70,"*"&amp;A46&amp;"*",[11]participants_85942322182!$C$5:$C$70)</f>
        <v>0</v>
      </c>
      <c r="AL46">
        <f>SUMIF([12]participants_86087314336!$A$5:$A$63,"*"&amp;A46&amp;"*",[12]participants_86087314336!$C$5:$C$63)</f>
        <v>0</v>
      </c>
      <c r="AM46">
        <f>SUMIF([13]participants_89173533600!$A$5:$A$65,"*"&amp;A46&amp;"*",[13]participants_89173533600!$C$5:$C$65)</f>
        <v>0</v>
      </c>
      <c r="AN46">
        <f>SUMIF([14]participants_87394742230!$A$5:$A$67,"*"&amp;A46&amp;"*",[14]participants_87394742230!$C$5:$C$67)</f>
        <v>0</v>
      </c>
      <c r="AO46">
        <f>SUMIF([15]participants_87856192187!$A$5:$A$65,"*"&amp;A46&amp;"*",[15]participants_87856192187!$C$5:$C$65)</f>
        <v>0</v>
      </c>
      <c r="AP46">
        <f>SUMIF([16]participants_81035685740!$A$5:$A$69,"*"&amp;A46&amp;"*",[16]participants_81035685740!$C$5:$C$69)</f>
        <v>0</v>
      </c>
      <c r="AQ46">
        <f>SUMIF([17]participants_81079410309!$A$5:$A$68,"*"&amp;A46&amp;"*",[17]participants_81079410309!$C$5:$C$68)</f>
        <v>0</v>
      </c>
      <c r="AR46">
        <f>SUMIF([18]participants_87905655085!$A$5:$A$66,"*"&amp;A46&amp;"*",[18]participants_87905655085!$C$5:$C$66)</f>
        <v>0</v>
      </c>
      <c r="AS46">
        <f>SUMIF([19]participants_84517634457!$A$5:$A$64,"*"&amp;A46&amp;"*",[19]participants_84517634457!$C$5:$C$64)</f>
        <v>0</v>
      </c>
      <c r="AT46">
        <f>SUMIF([20]participants_88217539374!$A$5:$A$62,"*"&amp;A46&amp;"*",[20]participants_88217539374!$C$5:$C$62)</f>
        <v>0</v>
      </c>
      <c r="AU46">
        <f>SUMIF([21]participants_85615359244!$A$5:$A$68,"*"&amp;A46&amp;"*",[21]participants_85615359244!$C$5:$C$68)</f>
        <v>0</v>
      </c>
      <c r="AV46">
        <f>SUMIF([22]participants_83083319282!$A$5:$A$43,"*"&amp;A46&amp;"*",[22]participants_83083319282!$C$5:$C$43)</f>
        <v>0</v>
      </c>
      <c r="AW46">
        <f>SUMIF([23]participants_84962019080!$A$5:$A$63,"*"&amp;A46&amp;"*",[23]participants_84962019080!$C$5:$C$63)</f>
        <v>0</v>
      </c>
      <c r="AX46">
        <f>SUMIF([24]participants_83535609868!$A$5:$A$57,"*"&amp;A46&amp;"*",[24]participants_83535609868!$C$5:$C$57)</f>
        <v>0</v>
      </c>
      <c r="AZ46" s="3" t="s">
        <v>17</v>
      </c>
      <c r="BA46">
        <f>SUM(AA46:AX46)/COUNTIF(B46:Y46, "&gt;=0")</f>
        <v>0</v>
      </c>
    </row>
    <row r="47" spans="1:53" x14ac:dyDescent="0.3">
      <c r="A47" s="1" t="s">
        <v>38</v>
      </c>
      <c r="B47">
        <f>COUNTIF([25]Sheet1!$A$5:$A$81,"*"&amp;A47&amp;"*")</f>
        <v>2</v>
      </c>
      <c r="C47">
        <f>COUNTIF('[2]participants_85171663273 (1)'!$A$5:$A$76,"*"&amp;A47&amp;"*")</f>
        <v>1</v>
      </c>
      <c r="D47">
        <f>COUNTIF([3]participants_85797061451!$A$5:$A$72,"*"&amp;A47&amp;"*")</f>
        <v>1</v>
      </c>
      <c r="E47">
        <f>COUNTIF([4]participants_82920852961!$A$5:$A$69,"*"&amp;A47&amp;"*")</f>
        <v>1</v>
      </c>
      <c r="F47">
        <f>COUNTIF([5]participants_89921352025!$A$5:$A$67,"*"&amp;A47&amp;"*")</f>
        <v>0</v>
      </c>
      <c r="G47">
        <f>COUNTIF([6]participants_83765736737!$A$5:$A$62,"*"&amp;A47&amp;"*")</f>
        <v>0</v>
      </c>
      <c r="H47">
        <f>COUNTIF([7]participants_85457643062!$A$5:$A$64,"*"&amp;A47&amp;"*")</f>
        <v>0</v>
      </c>
      <c r="I47">
        <f>COUNTIF([8]participants_83356856584!$A$5:$A$72,"*"&amp;A47&amp;"*")</f>
        <v>0</v>
      </c>
      <c r="J47">
        <f>COUNTIF([9]participants_81569362878!$A$5:$A$69,"*"&amp;A47&amp;"*")</f>
        <v>0</v>
      </c>
      <c r="K47">
        <f>COUNTIF([10]participants_87395326372!$A$5:$A$73,"*"&amp;A47&amp;"*")</f>
        <v>0</v>
      </c>
      <c r="L47">
        <f>COUNTIF([11]participants_85942322182!$A$5:$A$70,"*"&amp;A47&amp;"*")</f>
        <v>0</v>
      </c>
      <c r="M47">
        <f>COUNTIF([12]participants_86087314336!$A$5:$A$63,"*"&amp;A47&amp;"*")</f>
        <v>0</v>
      </c>
      <c r="N47">
        <f>COUNTIF([13]participants_89173533600!$A$5:$A$65,"*"&amp;A47&amp;"*")</f>
        <v>0</v>
      </c>
      <c r="O47">
        <f>COUNTIF([14]participants_87394742230!$A$5:$A$67,"*"&amp;A47&amp;"*")</f>
        <v>0</v>
      </c>
      <c r="P47">
        <f>COUNTIF([15]participants_87856192187!$A$5:$A$65,"*"&amp;A47&amp;"*")</f>
        <v>0</v>
      </c>
      <c r="Q47">
        <f>COUNTIF([16]participants_81035685740!$A$5:$A$69,"*"&amp;A47&amp;"*")</f>
        <v>0</v>
      </c>
      <c r="R47">
        <f>COUNTIF([17]participants_81079410309!$A$5:$A$68,"*"&amp;A47&amp;"*")</f>
        <v>0</v>
      </c>
      <c r="S47">
        <f>COUNTIF([18]participants_87905655085!$A$5:$A$66,"*"&amp;A47&amp;"*")</f>
        <v>0</v>
      </c>
      <c r="T47">
        <f>COUNTIF([19]participants_84517634457!$A$5:$A$64,"*"&amp;A47&amp;"*")</f>
        <v>0</v>
      </c>
      <c r="U47">
        <f>COUNTIF([20]participants_88217539374!$A$5:$A$62,"*"&amp;A47&amp;"*")</f>
        <v>0</v>
      </c>
      <c r="V47">
        <f>COUNTIF([21]participants_85615359244!$A$5:$A$68,"*"&amp;A47&amp;"*")</f>
        <v>0</v>
      </c>
      <c r="W47">
        <f>COUNTIF([22]participants_83083319282!$A$5:$A$43,"*"&amp;A47&amp;"*")</f>
        <v>0</v>
      </c>
      <c r="X47">
        <f>COUNTIF([23]participants_84962019080!$A$5:$A$63,"*"&amp;A47&amp;"*")</f>
        <v>0</v>
      </c>
      <c r="Y47">
        <f>COUNTIF([24]participants_83535609868!$A$5:$A$57,"*"&amp;A47&amp;"*")</f>
        <v>0</v>
      </c>
      <c r="AA47">
        <f>SUMIF('[1]participants_86284759618 (1)'!$A$5:$A$81,"*"&amp;A47&amp;"*",'[1]participants_86284759618 (1)'!$C$5:$C$81)</f>
        <v>566</v>
      </c>
      <c r="AB47">
        <f>SUMIF('[2]participants_85171663273 (1)'!$A$5:$A$76,"*"&amp;A47&amp;"*",'[2]participants_85171663273 (1)'!$C$5:$C$76)</f>
        <v>401</v>
      </c>
      <c r="AC47">
        <f>SUMIF([3]participants_85797061451!$A$5:$A$72,"*"&amp;A47&amp;"*",[3]participants_85797061451!$C$5:$C$72)</f>
        <v>422</v>
      </c>
      <c r="AD47">
        <f>SUMIF([4]participants_82920852961!$A$5:$A$69,"*"&amp;A47&amp;"*",[4]participants_82920852961!$C$5:$C$69)</f>
        <v>392</v>
      </c>
      <c r="AE47">
        <f>SUMIF([5]participants_89921352025!$A$5:$A$67,"*"&amp;A47&amp;"*",[5]participants_89921352025!$C$5:$C$67)</f>
        <v>0</v>
      </c>
      <c r="AF47">
        <f>SUMIF([6]participants_83765736737!$A$5:$A$62,"*"&amp;A47&amp;"*",[6]participants_83765736737!$C$5:$C$62)</f>
        <v>0</v>
      </c>
      <c r="AG47">
        <f>SUMIF([7]participants_85457643062!$A$5:$A$64,"*"&amp;A47&amp;"*",[7]participants_85457643062!$C$5:$C$64)</f>
        <v>0</v>
      </c>
      <c r="AH47">
        <f>SUMIF([8]participants_83356856584!$A$5:$A$72,"*"&amp;A47&amp;"*",[8]participants_83356856584!$C$5:$C$72)</f>
        <v>0</v>
      </c>
      <c r="AI47">
        <f>SUMIF([9]participants_81569362878!$A$5:$A$69,"*"&amp;A47&amp;"*",[9]participants_81569362878!$C$5:$C$69)</f>
        <v>0</v>
      </c>
      <c r="AJ47">
        <f>SUMIF([10]participants_87395326372!$A$5:$A$73,"*"&amp;A47&amp;"*",[10]participants_87395326372!$C$5:$C$73)</f>
        <v>0</v>
      </c>
      <c r="AK47">
        <f>SUMIF([11]participants_85942322182!$A$5:$A$70,"*"&amp;A47&amp;"*",[11]participants_85942322182!$C$5:$C$70)</f>
        <v>0</v>
      </c>
      <c r="AL47">
        <f>SUMIF([12]participants_86087314336!$A$5:$A$63,"*"&amp;A47&amp;"*",[12]participants_86087314336!$C$5:$C$63)</f>
        <v>0</v>
      </c>
      <c r="AM47">
        <f>SUMIF([13]participants_89173533600!$A$5:$A$65,"*"&amp;A47&amp;"*",[13]participants_89173533600!$C$5:$C$65)</f>
        <v>0</v>
      </c>
      <c r="AN47">
        <f>SUMIF([14]participants_87394742230!$A$5:$A$67,"*"&amp;A47&amp;"*",[14]participants_87394742230!$C$5:$C$67)</f>
        <v>0</v>
      </c>
      <c r="AO47">
        <f>SUMIF([15]participants_87856192187!$A$5:$A$65,"*"&amp;A47&amp;"*",[15]participants_87856192187!$C$5:$C$65)</f>
        <v>0</v>
      </c>
      <c r="AP47">
        <f>SUMIF([16]participants_81035685740!$A$5:$A$69,"*"&amp;A47&amp;"*",[16]participants_81035685740!$C$5:$C$69)</f>
        <v>0</v>
      </c>
      <c r="AQ47">
        <f>SUMIF([17]participants_81079410309!$A$5:$A$68,"*"&amp;A47&amp;"*",[17]participants_81079410309!$C$5:$C$68)</f>
        <v>0</v>
      </c>
      <c r="AR47">
        <f>SUMIF([18]participants_87905655085!$A$5:$A$66,"*"&amp;A47&amp;"*",[18]participants_87905655085!$C$5:$C$66)</f>
        <v>0</v>
      </c>
      <c r="AS47">
        <f>SUMIF([19]participants_84517634457!$A$5:$A$64,"*"&amp;A47&amp;"*",[19]participants_84517634457!$C$5:$C$64)</f>
        <v>0</v>
      </c>
      <c r="AT47">
        <f>SUMIF([20]participants_88217539374!$A$5:$A$62,"*"&amp;A47&amp;"*",[20]participants_88217539374!$C$5:$C$62)</f>
        <v>0</v>
      </c>
      <c r="AU47">
        <f>SUMIF([21]participants_85615359244!$A$5:$A$68,"*"&amp;A47&amp;"*",[21]participants_85615359244!$C$5:$C$68)</f>
        <v>0</v>
      </c>
      <c r="AV47">
        <f>SUMIF([22]participants_83083319282!$A$5:$A$43,"*"&amp;A47&amp;"*",[22]participants_83083319282!$C$5:$C$43)</f>
        <v>0</v>
      </c>
      <c r="AW47">
        <f>SUMIF([23]participants_84962019080!$A$5:$A$63,"*"&amp;A47&amp;"*",[23]participants_84962019080!$C$5:$C$63)</f>
        <v>0</v>
      </c>
      <c r="AX47">
        <f>SUMIF([24]participants_83535609868!$A$5:$A$57,"*"&amp;A47&amp;"*",[24]participants_83535609868!$C$5:$C$57)</f>
        <v>0</v>
      </c>
      <c r="AZ47" s="1" t="s">
        <v>38</v>
      </c>
      <c r="BA47">
        <f>SUM(AA47:AX47)/COUNTIF(B47:Y47, "&gt;=0")</f>
        <v>74.208333333333329</v>
      </c>
    </row>
    <row r="48" spans="1:53" x14ac:dyDescent="0.3">
      <c r="A48" s="1" t="s">
        <v>12</v>
      </c>
      <c r="B48">
        <f>COUNTIF([25]Sheet1!$A$5:$A$81,"*"&amp;A48&amp;"*")</f>
        <v>1</v>
      </c>
      <c r="C48">
        <f>COUNTIF('[2]participants_85171663273 (1)'!$A$5:$A$76,"*"&amp;A48&amp;"*")</f>
        <v>1</v>
      </c>
      <c r="D48">
        <f>COUNTIF([3]participants_85797061451!$A$5:$A$72,"*"&amp;A48&amp;"*")</f>
        <v>1</v>
      </c>
      <c r="E48">
        <f>COUNTIF([4]participants_82920852961!$A$5:$A$69,"*"&amp;A48&amp;"*")</f>
        <v>1</v>
      </c>
      <c r="F48">
        <f>COUNTIF([5]participants_89921352025!$A$5:$A$67,"*"&amp;A48&amp;"*")</f>
        <v>0</v>
      </c>
      <c r="G48">
        <f>COUNTIF([6]participants_83765736737!$A$5:$A$62,"*"&amp;A48&amp;"*")</f>
        <v>0</v>
      </c>
      <c r="H48">
        <f>COUNTIF([7]participants_85457643062!$A$5:$A$64,"*"&amp;A48&amp;"*")</f>
        <v>1</v>
      </c>
      <c r="I48">
        <f>COUNTIF([8]participants_83356856584!$A$5:$A$72,"*"&amp;A48&amp;"*")</f>
        <v>1</v>
      </c>
      <c r="J48">
        <f>COUNTIF([9]participants_81569362878!$A$5:$A$69,"*"&amp;A48&amp;"*")</f>
        <v>1</v>
      </c>
      <c r="K48">
        <f>COUNTIF([10]participants_87395326372!$A$5:$A$73,"*"&amp;A48&amp;"*")</f>
        <v>1</v>
      </c>
      <c r="L48">
        <f>COUNTIF([11]participants_85942322182!$A$5:$A$70,"*"&amp;A48&amp;"*")</f>
        <v>1</v>
      </c>
      <c r="M48">
        <f>COUNTIF([12]participants_86087314336!$A$5:$A$63,"*"&amp;A48&amp;"*")</f>
        <v>1</v>
      </c>
      <c r="N48">
        <f>COUNTIF([13]participants_89173533600!$A$5:$A$65,"*"&amp;A48&amp;"*")</f>
        <v>0</v>
      </c>
      <c r="O48">
        <f>COUNTIF([14]participants_87394742230!$A$5:$A$67,"*"&amp;A48&amp;"*")</f>
        <v>0</v>
      </c>
      <c r="P48">
        <f>COUNTIF([15]participants_87856192187!$A$5:$A$65,"*"&amp;A48&amp;"*")</f>
        <v>0</v>
      </c>
      <c r="Q48">
        <f>COUNTIF([16]participants_81035685740!$A$5:$A$69,"*"&amp;A48&amp;"*")</f>
        <v>0</v>
      </c>
      <c r="R48">
        <f>COUNTIF([17]participants_81079410309!$A$5:$A$68,"*"&amp;A48&amp;"*")</f>
        <v>0</v>
      </c>
      <c r="S48">
        <f>COUNTIF([18]participants_87905655085!$A$5:$A$66,"*"&amp;A48&amp;"*")</f>
        <v>0</v>
      </c>
      <c r="T48">
        <f>COUNTIF([19]participants_84517634457!$A$5:$A$64,"*"&amp;A48&amp;"*")</f>
        <v>0</v>
      </c>
      <c r="U48">
        <f>COUNTIF([20]participants_88217539374!$A$5:$A$62,"*"&amp;A48&amp;"*")</f>
        <v>0</v>
      </c>
      <c r="V48">
        <f>COUNTIF([21]participants_85615359244!$A$5:$A$68,"*"&amp;A48&amp;"*")</f>
        <v>0</v>
      </c>
      <c r="W48">
        <f>COUNTIF([22]participants_83083319282!$A$5:$A$43,"*"&amp;A48&amp;"*")</f>
        <v>0</v>
      </c>
      <c r="X48">
        <f>COUNTIF([23]participants_84962019080!$A$5:$A$63,"*"&amp;A48&amp;"*")</f>
        <v>1</v>
      </c>
      <c r="Y48">
        <f>COUNTIF([24]participants_83535609868!$A$5:$A$57,"*"&amp;A48&amp;"*")</f>
        <v>0</v>
      </c>
      <c r="AA48">
        <f>SUMIF('[1]participants_86284759618 (1)'!$A$5:$A$81,"*"&amp;A48&amp;"*",'[1]participants_86284759618 (1)'!$C$5:$C$81)</f>
        <v>215</v>
      </c>
      <c r="AB48">
        <f>SUMIF('[2]participants_85171663273 (1)'!$A$5:$A$76,"*"&amp;A48&amp;"*",'[2]participants_85171663273 (1)'!$C$5:$C$76)</f>
        <v>174</v>
      </c>
      <c r="AC48">
        <f>SUMIF([3]participants_85797061451!$A$5:$A$72,"*"&amp;A48&amp;"*",[3]participants_85797061451!$C$5:$C$72)</f>
        <v>132</v>
      </c>
      <c r="AD48">
        <f>SUMIF([4]participants_82920852961!$A$5:$A$69,"*"&amp;A48&amp;"*",[4]participants_82920852961!$C$5:$C$69)</f>
        <v>109</v>
      </c>
      <c r="AE48">
        <f>SUMIF([5]participants_89921352025!$A$5:$A$67,"*"&amp;A48&amp;"*",[5]participants_89921352025!$C$5:$C$67)</f>
        <v>0</v>
      </c>
      <c r="AF48">
        <f>SUMIF([6]participants_83765736737!$A$5:$A$62,"*"&amp;A48&amp;"*",[6]participants_83765736737!$C$5:$C$62)</f>
        <v>0</v>
      </c>
      <c r="AG48">
        <f>SUMIF([7]participants_85457643062!$A$5:$A$64,"*"&amp;A48&amp;"*",[7]participants_85457643062!$C$5:$C$64)</f>
        <v>87</v>
      </c>
      <c r="AH48">
        <f>SUMIF([8]participants_83356856584!$A$5:$A$72,"*"&amp;A48&amp;"*",[8]participants_83356856584!$C$5:$C$72)</f>
        <v>38</v>
      </c>
      <c r="AI48">
        <f>SUMIF([9]participants_81569362878!$A$5:$A$69,"*"&amp;A48&amp;"*",[9]participants_81569362878!$C$5:$C$69)</f>
        <v>113</v>
      </c>
      <c r="AJ48">
        <f>SUMIF([10]participants_87395326372!$A$5:$A$73,"*"&amp;A48&amp;"*",[10]participants_87395326372!$C$5:$C$73)</f>
        <v>251</v>
      </c>
      <c r="AK48">
        <f>SUMIF([11]participants_85942322182!$A$5:$A$70,"*"&amp;A48&amp;"*",[11]participants_85942322182!$C$5:$C$70)</f>
        <v>134</v>
      </c>
      <c r="AL48">
        <f>SUMIF([12]participants_86087314336!$A$5:$A$63,"*"&amp;A48&amp;"*",[12]participants_86087314336!$C$5:$C$63)</f>
        <v>51</v>
      </c>
      <c r="AM48">
        <f>SUMIF([13]participants_89173533600!$A$5:$A$65,"*"&amp;A48&amp;"*",[13]participants_89173533600!$C$5:$C$65)</f>
        <v>0</v>
      </c>
      <c r="AN48">
        <f>SUMIF([14]participants_87394742230!$A$5:$A$67,"*"&amp;A48&amp;"*",[14]participants_87394742230!$C$5:$C$67)</f>
        <v>0</v>
      </c>
      <c r="AO48">
        <f>SUMIF([15]participants_87856192187!$A$5:$A$65,"*"&amp;A48&amp;"*",[15]participants_87856192187!$C$5:$C$65)</f>
        <v>0</v>
      </c>
      <c r="AP48">
        <f>SUMIF([16]participants_81035685740!$A$5:$A$69,"*"&amp;A48&amp;"*",[16]participants_81035685740!$C$5:$C$69)</f>
        <v>0</v>
      </c>
      <c r="AQ48">
        <f>SUMIF([17]participants_81079410309!$A$5:$A$68,"*"&amp;A48&amp;"*",[17]participants_81079410309!$C$5:$C$68)</f>
        <v>0</v>
      </c>
      <c r="AR48">
        <f>SUMIF([18]participants_87905655085!$A$5:$A$66,"*"&amp;A48&amp;"*",[18]participants_87905655085!$C$5:$C$66)</f>
        <v>0</v>
      </c>
      <c r="AS48">
        <f>SUMIF([19]participants_84517634457!$A$5:$A$64,"*"&amp;A48&amp;"*",[19]participants_84517634457!$C$5:$C$64)</f>
        <v>0</v>
      </c>
      <c r="AT48">
        <f>SUMIF([20]participants_88217539374!$A$5:$A$62,"*"&amp;A48&amp;"*",[20]participants_88217539374!$C$5:$C$62)</f>
        <v>0</v>
      </c>
      <c r="AU48">
        <f>SUMIF([21]participants_85615359244!$A$5:$A$68,"*"&amp;A48&amp;"*",[21]participants_85615359244!$C$5:$C$68)</f>
        <v>0</v>
      </c>
      <c r="AV48">
        <f>SUMIF([22]participants_83083319282!$A$5:$A$43,"*"&amp;A48&amp;"*",[22]participants_83083319282!$C$5:$C$43)</f>
        <v>0</v>
      </c>
      <c r="AW48">
        <f>SUMIF([23]participants_84962019080!$A$5:$A$63,"*"&amp;A48&amp;"*",[23]participants_84962019080!$C$5:$C$63)</f>
        <v>136</v>
      </c>
      <c r="AX48">
        <f>SUMIF([24]participants_83535609868!$A$5:$A$57,"*"&amp;A48&amp;"*",[24]participants_83535609868!$C$5:$C$57)</f>
        <v>0</v>
      </c>
      <c r="AZ48" s="1" t="s">
        <v>12</v>
      </c>
      <c r="BA48">
        <f>SUM(AA48:AX48)/COUNTIF(B48:Y48, "&gt;=0")</f>
        <v>60</v>
      </c>
    </row>
    <row r="49" spans="1:53" x14ac:dyDescent="0.3">
      <c r="A49" s="4" t="s">
        <v>75</v>
      </c>
      <c r="B49">
        <f>COUNTIF([25]Sheet1!$A$5:$A$81,"*"&amp;A49&amp;"*")</f>
        <v>3</v>
      </c>
      <c r="C49">
        <f>COUNTIF('[2]participants_85171663273 (1)'!$A$5:$A$76,"*"&amp;A49&amp;"*")</f>
        <v>1</v>
      </c>
      <c r="D49">
        <f>COUNTIF([3]participants_85797061451!$A$5:$A$72,"*"&amp;A49&amp;"*")</f>
        <v>1</v>
      </c>
      <c r="E49">
        <f>COUNTIF([4]participants_82920852961!$A$5:$A$69,"*"&amp;A49&amp;"*")</f>
        <v>1</v>
      </c>
      <c r="F49">
        <f>COUNTIF([5]participants_89921352025!$A$5:$A$67,"*"&amp;A49&amp;"*")</f>
        <v>1</v>
      </c>
      <c r="G49">
        <f>COUNTIF([6]participants_83765736737!$A$5:$A$62,"*"&amp;A49&amp;"*")</f>
        <v>1</v>
      </c>
      <c r="H49">
        <f>COUNTIF([7]participants_85457643062!$A$5:$A$64,"*"&amp;A49&amp;"*")</f>
        <v>1</v>
      </c>
      <c r="I49">
        <f>COUNTIF([8]participants_83356856584!$A$5:$A$72,"*"&amp;A49&amp;"*")</f>
        <v>1</v>
      </c>
      <c r="J49">
        <f>COUNTIF([9]participants_81569362878!$A$5:$A$69,"*"&amp;A49&amp;"*")</f>
        <v>1</v>
      </c>
      <c r="K49">
        <f>COUNTIF([10]participants_87395326372!$A$5:$A$73,"*"&amp;A49&amp;"*")</f>
        <v>1</v>
      </c>
      <c r="L49">
        <f>COUNTIF([11]participants_85942322182!$A$5:$A$70,"*"&amp;A49&amp;"*")</f>
        <v>1</v>
      </c>
      <c r="M49">
        <f>COUNTIF([12]participants_86087314336!$A$5:$A$63,"*"&amp;A49&amp;"*")</f>
        <v>1</v>
      </c>
      <c r="N49">
        <f>COUNTIF([13]participants_89173533600!$A$5:$A$65,"*"&amp;A49&amp;"*")</f>
        <v>1</v>
      </c>
      <c r="O49">
        <f>COUNTIF([14]participants_87394742230!$A$5:$A$67,"*"&amp;A49&amp;"*")</f>
        <v>1</v>
      </c>
      <c r="P49">
        <f>COUNTIF([15]participants_87856192187!$A$5:$A$65,"*"&amp;A49&amp;"*")</f>
        <v>1</v>
      </c>
      <c r="Q49">
        <f>COUNTIF([16]participants_81035685740!$A$5:$A$69,"*"&amp;A49&amp;"*")</f>
        <v>1</v>
      </c>
      <c r="R49">
        <f>COUNTIF([17]participants_81079410309!$A$5:$A$68,"*"&amp;A49&amp;"*")</f>
        <v>1</v>
      </c>
      <c r="S49">
        <f>COUNTIF([18]participants_87905655085!$A$5:$A$66,"*"&amp;A49&amp;"*")</f>
        <v>1</v>
      </c>
      <c r="T49">
        <f>COUNTIF([19]participants_84517634457!$A$5:$A$64,"*"&amp;A49&amp;"*")</f>
        <v>1</v>
      </c>
      <c r="U49">
        <f>COUNTIF([20]participants_88217539374!$A$5:$A$62,"*"&amp;A49&amp;"*")</f>
        <v>1</v>
      </c>
      <c r="V49">
        <f>COUNTIF([21]participants_85615359244!$A$5:$A$68,"*"&amp;A49&amp;"*")</f>
        <v>1</v>
      </c>
      <c r="W49">
        <f>COUNTIF([22]participants_83083319282!$A$5:$A$43,"*"&amp;A49&amp;"*")</f>
        <v>1</v>
      </c>
      <c r="X49">
        <f>COUNTIF([23]participants_84962019080!$A$5:$A$63,"*"&amp;A49&amp;"*")</f>
        <v>1</v>
      </c>
      <c r="Y49">
        <f>COUNTIF([24]participants_83535609868!$A$5:$A$57,"*"&amp;A49&amp;"*")</f>
        <v>2</v>
      </c>
      <c r="AA49">
        <f>SUMIF('[1]participants_86284759618 (1)'!$A$5:$A$81,"*"&amp;A49&amp;"*",'[1]participants_86284759618 (1)'!$C$5:$C$81)</f>
        <v>368</v>
      </c>
      <c r="AB49">
        <f>SUMIF('[2]participants_85171663273 (1)'!$A$5:$A$76,"*"&amp;A49&amp;"*",'[2]participants_85171663273 (1)'!$C$5:$C$76)</f>
        <v>411</v>
      </c>
      <c r="AC49">
        <f>SUMIF([3]participants_85797061451!$A$5:$A$72,"*"&amp;A49&amp;"*",[3]participants_85797061451!$C$5:$C$72)</f>
        <v>424</v>
      </c>
      <c r="AD49">
        <f>SUMIF([4]participants_82920852961!$A$5:$A$69,"*"&amp;A49&amp;"*",[4]participants_82920852961!$C$5:$C$69)</f>
        <v>371</v>
      </c>
      <c r="AE49">
        <f>SUMIF([5]participants_89921352025!$A$5:$A$67,"*"&amp;A49&amp;"*",[5]participants_89921352025!$C$5:$C$67)</f>
        <v>288</v>
      </c>
      <c r="AF49">
        <f>SUMIF([6]participants_83765736737!$A$5:$A$62,"*"&amp;A49&amp;"*",[6]participants_83765736737!$C$5:$C$62)</f>
        <v>416</v>
      </c>
      <c r="AG49">
        <f>SUMIF([7]participants_85457643062!$A$5:$A$64,"*"&amp;A49&amp;"*",[7]participants_85457643062!$C$5:$C$64)</f>
        <v>358</v>
      </c>
      <c r="AH49">
        <f>SUMIF([8]participants_83356856584!$A$5:$A$72,"*"&amp;A49&amp;"*",[8]participants_83356856584!$C$5:$C$72)</f>
        <v>417</v>
      </c>
      <c r="AI49">
        <f>SUMIF([9]participants_81569362878!$A$5:$A$69,"*"&amp;A49&amp;"*",[9]participants_81569362878!$C$5:$C$69)</f>
        <v>366</v>
      </c>
      <c r="AJ49">
        <f>SUMIF([10]participants_87395326372!$A$5:$A$73,"*"&amp;A49&amp;"*",[10]participants_87395326372!$C$5:$C$73)</f>
        <v>411</v>
      </c>
      <c r="AK49">
        <f>SUMIF([11]participants_85942322182!$A$5:$A$70,"*"&amp;A49&amp;"*",[11]participants_85942322182!$C$5:$C$70)</f>
        <v>467</v>
      </c>
      <c r="AL49">
        <f>SUMIF([12]participants_86087314336!$A$5:$A$63,"*"&amp;A49&amp;"*",[12]participants_86087314336!$C$5:$C$63)</f>
        <v>333</v>
      </c>
      <c r="AM49">
        <f>SUMIF([13]participants_89173533600!$A$5:$A$65,"*"&amp;A49&amp;"*",[13]participants_89173533600!$C$5:$C$65)</f>
        <v>360</v>
      </c>
      <c r="AN49">
        <f>SUMIF([14]participants_87394742230!$A$5:$A$67,"*"&amp;A49&amp;"*",[14]participants_87394742230!$C$5:$C$67)</f>
        <v>358</v>
      </c>
      <c r="AO49">
        <f>SUMIF([15]participants_87856192187!$A$5:$A$65,"*"&amp;A49&amp;"*",[15]participants_87856192187!$C$5:$C$65)</f>
        <v>382</v>
      </c>
      <c r="AP49">
        <f>SUMIF([16]participants_81035685740!$A$5:$A$69,"*"&amp;A49&amp;"*",[16]participants_81035685740!$C$5:$C$69)</f>
        <v>379</v>
      </c>
      <c r="AQ49">
        <f>SUMIF([17]participants_81079410309!$A$5:$A$68,"*"&amp;A49&amp;"*",[17]participants_81079410309!$C$5:$C$68)</f>
        <v>364</v>
      </c>
      <c r="AR49">
        <f>SUMIF([18]participants_87905655085!$A$5:$A$66,"*"&amp;A49&amp;"*",[18]participants_87905655085!$C$5:$C$66)</f>
        <v>360</v>
      </c>
      <c r="AS49">
        <f>SUMIF([19]participants_84517634457!$A$5:$A$64,"*"&amp;A49&amp;"*",[19]participants_84517634457!$C$5:$C$64)</f>
        <v>333</v>
      </c>
      <c r="AT49">
        <f>SUMIF([20]participants_88217539374!$A$5:$A$62,"*"&amp;A49&amp;"*",[20]participants_88217539374!$C$5:$C$62)</f>
        <v>345</v>
      </c>
      <c r="AU49">
        <f>SUMIF([21]participants_85615359244!$A$5:$A$68,"*"&amp;A49&amp;"*",[21]participants_85615359244!$C$5:$C$68)</f>
        <v>363</v>
      </c>
      <c r="AV49">
        <f>SUMIF([22]participants_83083319282!$A$5:$A$43,"*"&amp;A49&amp;"*",[22]participants_83083319282!$C$5:$C$43)</f>
        <v>6</v>
      </c>
      <c r="AW49">
        <f>SUMIF([23]participants_84962019080!$A$5:$A$63,"*"&amp;A49&amp;"*",[23]participants_84962019080!$C$5:$C$63)</f>
        <v>371</v>
      </c>
      <c r="AX49">
        <f>SUMIF([24]participants_83535609868!$A$5:$A$57,"*"&amp;A49&amp;"*",[24]participants_83535609868!$C$5:$C$57)</f>
        <v>112</v>
      </c>
      <c r="AZ49" s="4" t="s">
        <v>75</v>
      </c>
      <c r="BA49">
        <f>SUM(AA49:AX49)/COUNTIF(B49:Y49, "&gt;=0")</f>
        <v>348.45833333333331</v>
      </c>
    </row>
    <row r="50" spans="1:53" x14ac:dyDescent="0.3">
      <c r="A50" s="1" t="s">
        <v>20</v>
      </c>
      <c r="B50">
        <f>COUNTIF([25]Sheet1!$A$5:$A$81,"*"&amp;A50&amp;"*")</f>
        <v>1</v>
      </c>
      <c r="C50">
        <f>COUNTIF('[2]participants_85171663273 (1)'!$A$5:$A$76,"*"&amp;A50&amp;"*")</f>
        <v>1</v>
      </c>
      <c r="D50">
        <f>COUNTIF([3]participants_85797061451!$A$5:$A$72,"*"&amp;A50&amp;"*")</f>
        <v>1</v>
      </c>
      <c r="E50">
        <f>COUNTIF([4]participants_82920852961!$A$5:$A$69,"*"&amp;A50&amp;"*")</f>
        <v>1</v>
      </c>
      <c r="F50">
        <f>COUNTIF([5]participants_89921352025!$A$5:$A$67,"*"&amp;A50&amp;"*")</f>
        <v>1</v>
      </c>
      <c r="G50">
        <f>COUNTIF([6]participants_83765736737!$A$5:$A$62,"*"&amp;A50&amp;"*")</f>
        <v>1</v>
      </c>
      <c r="H50">
        <f>COUNTIF([7]participants_85457643062!$A$5:$A$64,"*"&amp;A50&amp;"*")</f>
        <v>1</v>
      </c>
      <c r="I50">
        <f>COUNTIF([8]participants_83356856584!$A$5:$A$72,"*"&amp;A50&amp;"*")</f>
        <v>1</v>
      </c>
      <c r="J50">
        <f>COUNTIF([9]participants_81569362878!$A$5:$A$69,"*"&amp;A50&amp;"*")</f>
        <v>2</v>
      </c>
      <c r="K50">
        <f>COUNTIF([10]participants_87395326372!$A$5:$A$73,"*"&amp;A50&amp;"*")</f>
        <v>1</v>
      </c>
      <c r="L50">
        <f>COUNTIF([11]participants_85942322182!$A$5:$A$70,"*"&amp;A50&amp;"*")</f>
        <v>1</v>
      </c>
      <c r="M50">
        <f>COUNTIF([12]participants_86087314336!$A$5:$A$63,"*"&amp;A50&amp;"*")</f>
        <v>1</v>
      </c>
      <c r="N50">
        <f>COUNTIF([13]participants_89173533600!$A$5:$A$65,"*"&amp;A50&amp;"*")</f>
        <v>1</v>
      </c>
      <c r="O50">
        <f>COUNTIF([14]participants_87394742230!$A$5:$A$67,"*"&amp;A50&amp;"*")</f>
        <v>1</v>
      </c>
      <c r="P50">
        <f>COUNTIF([15]participants_87856192187!$A$5:$A$65,"*"&amp;A50&amp;"*")</f>
        <v>1</v>
      </c>
      <c r="Q50">
        <f>COUNTIF([16]participants_81035685740!$A$5:$A$69,"*"&amp;A50&amp;"*")</f>
        <v>1</v>
      </c>
      <c r="R50">
        <f>COUNTIF([17]participants_81079410309!$A$5:$A$68,"*"&amp;A50&amp;"*")</f>
        <v>1</v>
      </c>
      <c r="S50">
        <f>COUNTIF([18]participants_87905655085!$A$5:$A$66,"*"&amp;A50&amp;"*")</f>
        <v>1</v>
      </c>
      <c r="T50">
        <f>COUNTIF([19]participants_84517634457!$A$5:$A$64,"*"&amp;A50&amp;"*")</f>
        <v>1</v>
      </c>
      <c r="U50">
        <f>COUNTIF([20]participants_88217539374!$A$5:$A$62,"*"&amp;A50&amp;"*")</f>
        <v>1</v>
      </c>
      <c r="V50">
        <f>COUNTIF([21]participants_85615359244!$A$5:$A$68,"*"&amp;A50&amp;"*")</f>
        <v>1</v>
      </c>
      <c r="W50">
        <f>COUNTIF([22]participants_83083319282!$A$5:$A$43,"*"&amp;A50&amp;"*")</f>
        <v>0</v>
      </c>
      <c r="X50">
        <f>COUNTIF([23]participants_84962019080!$A$5:$A$63,"*"&amp;A50&amp;"*")</f>
        <v>1</v>
      </c>
      <c r="Y50">
        <f>COUNTIF([24]participants_83535609868!$A$5:$A$57,"*"&amp;A50&amp;"*")</f>
        <v>1</v>
      </c>
      <c r="AA50">
        <f>SUMIF('[1]participants_86284759618 (1)'!$A$5:$A$81,"*"&amp;A50&amp;"*",'[1]participants_86284759618 (1)'!$C$5:$C$81)</f>
        <v>354</v>
      </c>
      <c r="AB50">
        <f>SUMIF('[2]participants_85171663273 (1)'!$A$5:$A$76,"*"&amp;A50&amp;"*",'[2]participants_85171663273 (1)'!$C$5:$C$76)</f>
        <v>392</v>
      </c>
      <c r="AC50">
        <f>SUMIF([3]participants_85797061451!$A$5:$A$72,"*"&amp;A50&amp;"*",[3]participants_85797061451!$C$5:$C$72)</f>
        <v>341</v>
      </c>
      <c r="AD50">
        <f>SUMIF([4]participants_82920852961!$A$5:$A$69,"*"&amp;A50&amp;"*",[4]participants_82920852961!$C$5:$C$69)</f>
        <v>343</v>
      </c>
      <c r="AE50">
        <f>SUMIF([5]participants_89921352025!$A$5:$A$67,"*"&amp;A50&amp;"*",[5]participants_89921352025!$C$5:$C$67)</f>
        <v>84</v>
      </c>
      <c r="AF50">
        <f>SUMIF([6]participants_83765736737!$A$5:$A$62,"*"&amp;A50&amp;"*",[6]participants_83765736737!$C$5:$C$62)</f>
        <v>153</v>
      </c>
      <c r="AG50">
        <f>SUMIF([7]participants_85457643062!$A$5:$A$64,"*"&amp;A50&amp;"*",[7]participants_85457643062!$C$5:$C$64)</f>
        <v>277</v>
      </c>
      <c r="AH50">
        <f>SUMIF([8]participants_83356856584!$A$5:$A$72,"*"&amp;A50&amp;"*",[8]participants_83356856584!$C$5:$C$72)</f>
        <v>259</v>
      </c>
      <c r="AI50">
        <f>SUMIF([9]participants_81569362878!$A$5:$A$69,"*"&amp;A50&amp;"*",[9]participants_81569362878!$C$5:$C$69)</f>
        <v>310</v>
      </c>
      <c r="AJ50">
        <f>SUMIF([10]participants_87395326372!$A$5:$A$73,"*"&amp;A50&amp;"*",[10]participants_87395326372!$C$5:$C$73)</f>
        <v>328</v>
      </c>
      <c r="AK50">
        <f>SUMIF([11]participants_85942322182!$A$5:$A$70,"*"&amp;A50&amp;"*",[11]participants_85942322182!$C$5:$C$70)</f>
        <v>358</v>
      </c>
      <c r="AL50">
        <f>SUMIF([12]participants_86087314336!$A$5:$A$63,"*"&amp;A50&amp;"*",[12]participants_86087314336!$C$5:$C$63)</f>
        <v>231</v>
      </c>
      <c r="AM50">
        <f>SUMIF([13]participants_89173533600!$A$5:$A$65,"*"&amp;A50&amp;"*",[13]participants_89173533600!$C$5:$C$65)</f>
        <v>357</v>
      </c>
      <c r="AN50">
        <f>SUMIF([14]participants_87394742230!$A$5:$A$67,"*"&amp;A50&amp;"*",[14]participants_87394742230!$C$5:$C$67)</f>
        <v>255</v>
      </c>
      <c r="AO50">
        <f>SUMIF([15]participants_87856192187!$A$5:$A$65,"*"&amp;A50&amp;"*",[15]participants_87856192187!$C$5:$C$65)</f>
        <v>266</v>
      </c>
      <c r="AP50">
        <f>SUMIF([16]participants_81035685740!$A$5:$A$69,"*"&amp;A50&amp;"*",[16]participants_81035685740!$C$5:$C$69)</f>
        <v>349</v>
      </c>
      <c r="AQ50">
        <f>SUMIF([17]participants_81079410309!$A$5:$A$68,"*"&amp;A50&amp;"*",[17]participants_81079410309!$C$5:$C$68)</f>
        <v>248</v>
      </c>
      <c r="AR50">
        <f>SUMIF([18]participants_87905655085!$A$5:$A$66,"*"&amp;A50&amp;"*",[18]participants_87905655085!$C$5:$C$66)</f>
        <v>327</v>
      </c>
      <c r="AS50">
        <f>SUMIF([19]participants_84517634457!$A$5:$A$64,"*"&amp;A50&amp;"*",[19]participants_84517634457!$C$5:$C$64)</f>
        <v>324</v>
      </c>
      <c r="AT50">
        <f>SUMIF([20]participants_88217539374!$A$5:$A$62,"*"&amp;A50&amp;"*",[20]participants_88217539374!$C$5:$C$62)</f>
        <v>325</v>
      </c>
      <c r="AU50">
        <f>SUMIF([21]participants_85615359244!$A$5:$A$68,"*"&amp;A50&amp;"*",[21]participants_85615359244!$C$5:$C$68)</f>
        <v>337</v>
      </c>
      <c r="AV50">
        <f>SUMIF([22]participants_83083319282!$A$5:$A$43,"*"&amp;A50&amp;"*",[22]participants_83083319282!$C$5:$C$43)</f>
        <v>0</v>
      </c>
      <c r="AW50">
        <f>SUMIF([23]participants_84962019080!$A$5:$A$63,"*"&amp;A50&amp;"*",[23]participants_84962019080!$C$5:$C$63)</f>
        <v>274</v>
      </c>
      <c r="AX50">
        <f>SUMIF([24]participants_83535609868!$A$5:$A$57,"*"&amp;A50&amp;"*",[24]participants_83535609868!$C$5:$C$57)</f>
        <v>125</v>
      </c>
      <c r="AZ50" s="1" t="s">
        <v>20</v>
      </c>
      <c r="BA50">
        <f>SUM(AA50:AX50)/COUNTIF(B50:Y50, "&gt;=0")</f>
        <v>275.70833333333331</v>
      </c>
    </row>
    <row r="51" spans="1:53" x14ac:dyDescent="0.3">
      <c r="A51" s="1" t="s">
        <v>3</v>
      </c>
      <c r="B51">
        <f>COUNTIF([25]Sheet1!$A$5:$A$81,"*"&amp;A51&amp;"*")</f>
        <v>1</v>
      </c>
      <c r="C51">
        <f>COUNTIF('[2]participants_85171663273 (1)'!$A$5:$A$76,"*"&amp;A51&amp;"*")</f>
        <v>1</v>
      </c>
      <c r="D51">
        <f>COUNTIF([3]participants_85797061451!$A$5:$A$72,"*"&amp;A51&amp;"*")</f>
        <v>1</v>
      </c>
      <c r="E51">
        <f>COUNTIF([4]participants_82920852961!$A$5:$A$69,"*"&amp;A51&amp;"*")</f>
        <v>1</v>
      </c>
      <c r="F51">
        <f>COUNTIF([5]participants_89921352025!$A$5:$A$67,"*"&amp;A51&amp;"*")</f>
        <v>1</v>
      </c>
      <c r="G51">
        <f>COUNTIF([6]participants_83765736737!$A$5:$A$62,"*"&amp;A51&amp;"*")</f>
        <v>1</v>
      </c>
      <c r="H51">
        <f>COUNTIF([7]participants_85457643062!$A$5:$A$64,"*"&amp;A51&amp;"*")</f>
        <v>1</v>
      </c>
      <c r="I51">
        <f>COUNTIF([8]participants_83356856584!$A$5:$A$72,"*"&amp;A51&amp;"*")</f>
        <v>1</v>
      </c>
      <c r="J51">
        <f>COUNTIF([9]participants_81569362878!$A$5:$A$69,"*"&amp;A51&amp;"*")</f>
        <v>1</v>
      </c>
      <c r="K51">
        <f>COUNTIF([10]participants_87395326372!$A$5:$A$73,"*"&amp;A51&amp;"*")</f>
        <v>1</v>
      </c>
      <c r="L51">
        <f>COUNTIF([11]participants_85942322182!$A$5:$A$70,"*"&amp;A51&amp;"*")</f>
        <v>1</v>
      </c>
      <c r="M51">
        <f>COUNTIF([12]participants_86087314336!$A$5:$A$63,"*"&amp;A51&amp;"*")</f>
        <v>1</v>
      </c>
      <c r="N51">
        <f>COUNTIF([13]participants_89173533600!$A$5:$A$65,"*"&amp;A51&amp;"*")</f>
        <v>1</v>
      </c>
      <c r="O51">
        <f>COUNTIF([14]participants_87394742230!$A$5:$A$67,"*"&amp;A51&amp;"*")</f>
        <v>1</v>
      </c>
      <c r="P51">
        <f>COUNTIF([15]participants_87856192187!$A$5:$A$65,"*"&amp;A51&amp;"*")</f>
        <v>1</v>
      </c>
      <c r="Q51">
        <f>COUNTIF([16]participants_81035685740!$A$5:$A$69,"*"&amp;A51&amp;"*")</f>
        <v>1</v>
      </c>
      <c r="R51">
        <f>COUNTIF([17]participants_81079410309!$A$5:$A$68,"*"&amp;A51&amp;"*")</f>
        <v>1</v>
      </c>
      <c r="S51">
        <f>COUNTIF([18]participants_87905655085!$A$5:$A$66,"*"&amp;A51&amp;"*")</f>
        <v>1</v>
      </c>
      <c r="T51">
        <f>COUNTIF([19]participants_84517634457!$A$5:$A$64,"*"&amp;A51&amp;"*")</f>
        <v>1</v>
      </c>
      <c r="U51">
        <f>COUNTIF([20]participants_88217539374!$A$5:$A$62,"*"&amp;A51&amp;"*")</f>
        <v>1</v>
      </c>
      <c r="V51">
        <f>COUNTIF([21]participants_85615359244!$A$5:$A$68,"*"&amp;A51&amp;"*")</f>
        <v>1</v>
      </c>
      <c r="W51">
        <f>COUNTIF([22]participants_83083319282!$A$5:$A$43,"*"&amp;A51&amp;"*")</f>
        <v>0</v>
      </c>
      <c r="X51">
        <f>COUNTIF([23]participants_84962019080!$A$5:$A$63,"*"&amp;A51&amp;"*")</f>
        <v>1</v>
      </c>
      <c r="Y51">
        <f>COUNTIF([24]participants_83535609868!$A$5:$A$57,"*"&amp;A51&amp;"*")</f>
        <v>1</v>
      </c>
      <c r="AA51">
        <f>SUMIF('[1]participants_86284759618 (1)'!$A$5:$A$81,"*"&amp;A51&amp;"*",'[1]participants_86284759618 (1)'!$C$5:$C$81)</f>
        <v>287</v>
      </c>
      <c r="AB51">
        <f>SUMIF('[2]participants_85171663273 (1)'!$A$5:$A$76,"*"&amp;A51&amp;"*",'[2]participants_85171663273 (1)'!$C$5:$C$76)</f>
        <v>270</v>
      </c>
      <c r="AC51">
        <f>SUMIF([3]participants_85797061451!$A$5:$A$72,"*"&amp;A51&amp;"*",[3]participants_85797061451!$C$5:$C$72)</f>
        <v>171</v>
      </c>
      <c r="AD51">
        <f>SUMIF([4]participants_82920852961!$A$5:$A$69,"*"&amp;A51&amp;"*",[4]participants_82920852961!$C$5:$C$69)</f>
        <v>220</v>
      </c>
      <c r="AE51">
        <f>SUMIF([5]participants_89921352025!$A$5:$A$67,"*"&amp;A51&amp;"*",[5]participants_89921352025!$C$5:$C$67)</f>
        <v>159</v>
      </c>
      <c r="AF51">
        <f>SUMIF([6]participants_83765736737!$A$5:$A$62,"*"&amp;A51&amp;"*",[6]participants_83765736737!$C$5:$C$62)</f>
        <v>183</v>
      </c>
      <c r="AG51">
        <f>SUMIF([7]participants_85457643062!$A$5:$A$64,"*"&amp;A51&amp;"*",[7]participants_85457643062!$C$5:$C$64)</f>
        <v>277</v>
      </c>
      <c r="AH51">
        <f>SUMIF([8]participants_83356856584!$A$5:$A$72,"*"&amp;A51&amp;"*",[8]participants_83356856584!$C$5:$C$72)</f>
        <v>264</v>
      </c>
      <c r="AI51">
        <f>SUMIF([9]participants_81569362878!$A$5:$A$69,"*"&amp;A51&amp;"*",[9]participants_81569362878!$C$5:$C$69)</f>
        <v>145</v>
      </c>
      <c r="AJ51">
        <f>SUMIF([10]participants_87395326372!$A$5:$A$73,"*"&amp;A51&amp;"*",[10]participants_87395326372!$C$5:$C$73)</f>
        <v>211</v>
      </c>
      <c r="AK51">
        <f>SUMIF([11]participants_85942322182!$A$5:$A$70,"*"&amp;A51&amp;"*",[11]participants_85942322182!$C$5:$C$70)</f>
        <v>301</v>
      </c>
      <c r="AL51">
        <f>SUMIF([12]participants_86087314336!$A$5:$A$63,"*"&amp;A51&amp;"*",[12]participants_86087314336!$C$5:$C$63)</f>
        <v>24</v>
      </c>
      <c r="AM51">
        <f>SUMIF([13]participants_89173533600!$A$5:$A$65,"*"&amp;A51&amp;"*",[13]participants_89173533600!$C$5:$C$65)</f>
        <v>245</v>
      </c>
      <c r="AN51">
        <f>SUMIF([14]participants_87394742230!$A$5:$A$67,"*"&amp;A51&amp;"*",[14]participants_87394742230!$C$5:$C$67)</f>
        <v>164</v>
      </c>
      <c r="AO51">
        <f>SUMIF([15]participants_87856192187!$A$5:$A$65,"*"&amp;A51&amp;"*",[15]participants_87856192187!$C$5:$C$65)</f>
        <v>239</v>
      </c>
      <c r="AP51">
        <f>SUMIF([16]participants_81035685740!$A$5:$A$69,"*"&amp;A51&amp;"*",[16]participants_81035685740!$C$5:$C$69)</f>
        <v>229</v>
      </c>
      <c r="AQ51">
        <f>SUMIF([17]participants_81079410309!$A$5:$A$68,"*"&amp;A51&amp;"*",[17]participants_81079410309!$C$5:$C$68)</f>
        <v>215</v>
      </c>
      <c r="AR51">
        <f>SUMIF([18]participants_87905655085!$A$5:$A$66,"*"&amp;A51&amp;"*",[18]participants_87905655085!$C$5:$C$66)</f>
        <v>246</v>
      </c>
      <c r="AS51">
        <f>SUMIF([19]participants_84517634457!$A$5:$A$64,"*"&amp;A51&amp;"*",[19]participants_84517634457!$C$5:$C$64)</f>
        <v>267</v>
      </c>
      <c r="AT51">
        <f>SUMIF([20]participants_88217539374!$A$5:$A$62,"*"&amp;A51&amp;"*",[20]participants_88217539374!$C$5:$C$62)</f>
        <v>343</v>
      </c>
      <c r="AU51">
        <f>SUMIF([21]participants_85615359244!$A$5:$A$68,"*"&amp;A51&amp;"*",[21]participants_85615359244!$C$5:$C$68)</f>
        <v>310</v>
      </c>
      <c r="AV51">
        <f>SUMIF([22]participants_83083319282!$A$5:$A$43,"*"&amp;A51&amp;"*",[22]participants_83083319282!$C$5:$C$43)</f>
        <v>0</v>
      </c>
      <c r="AW51">
        <f>SUMIF([23]participants_84962019080!$A$5:$A$63,"*"&amp;A51&amp;"*",[23]participants_84962019080!$C$5:$C$63)</f>
        <v>136</v>
      </c>
      <c r="AX51">
        <f>SUMIF([24]participants_83535609868!$A$5:$A$57,"*"&amp;A51&amp;"*",[24]participants_83535609868!$C$5:$C$57)</f>
        <v>82</v>
      </c>
      <c r="AZ51" s="1" t="s">
        <v>3</v>
      </c>
      <c r="BA51">
        <f>SUM(AA51:AX51)/COUNTIF(B51:Y51, "&gt;=0")</f>
        <v>207.83333333333334</v>
      </c>
    </row>
    <row r="52" spans="1:53" x14ac:dyDescent="0.3">
      <c r="A52" s="3" t="s">
        <v>40</v>
      </c>
      <c r="B52">
        <f>COUNTIF([25]Sheet1!$A$5:$A$81,"*"&amp;A52&amp;"*")</f>
        <v>0</v>
      </c>
      <c r="C52">
        <f>COUNTIF('[2]participants_85171663273 (1)'!$A$5:$A$76,"*"&amp;A52&amp;"*")</f>
        <v>0</v>
      </c>
      <c r="D52">
        <f>COUNTIF([3]participants_85797061451!$A$5:$A$72,"*"&amp;A52&amp;"*")</f>
        <v>0</v>
      </c>
      <c r="E52">
        <f>COUNTIF([4]participants_82920852961!$A$5:$A$69,"*"&amp;A52&amp;"*")</f>
        <v>0</v>
      </c>
      <c r="F52">
        <f>COUNTIF([5]participants_89921352025!$A$5:$A$67,"*"&amp;A52&amp;"*")</f>
        <v>0</v>
      </c>
      <c r="G52">
        <f>COUNTIF([6]participants_83765736737!$A$5:$A$62,"*"&amp;A52&amp;"*")</f>
        <v>0</v>
      </c>
      <c r="H52">
        <f>COUNTIF([7]participants_85457643062!$A$5:$A$64,"*"&amp;A52&amp;"*")</f>
        <v>0</v>
      </c>
      <c r="I52">
        <f>COUNTIF([8]participants_83356856584!$A$5:$A$72,"*"&amp;A52&amp;"*")</f>
        <v>0</v>
      </c>
      <c r="J52">
        <f>COUNTIF([9]participants_81569362878!$A$5:$A$69,"*"&amp;A52&amp;"*")</f>
        <v>0</v>
      </c>
      <c r="K52">
        <f>COUNTIF([10]participants_87395326372!$A$5:$A$73,"*"&amp;A52&amp;"*")</f>
        <v>0</v>
      </c>
      <c r="L52">
        <f>COUNTIF([11]participants_85942322182!$A$5:$A$70,"*"&amp;A52&amp;"*")</f>
        <v>0</v>
      </c>
      <c r="M52">
        <f>COUNTIF([12]participants_86087314336!$A$5:$A$63,"*"&amp;A52&amp;"*")</f>
        <v>0</v>
      </c>
      <c r="N52">
        <f>COUNTIF([13]participants_89173533600!$A$5:$A$65,"*"&amp;A52&amp;"*")</f>
        <v>0</v>
      </c>
      <c r="O52">
        <f>COUNTIF([14]participants_87394742230!$A$5:$A$67,"*"&amp;A52&amp;"*")</f>
        <v>0</v>
      </c>
      <c r="P52">
        <f>COUNTIF([15]participants_87856192187!$A$5:$A$65,"*"&amp;A52&amp;"*")</f>
        <v>0</v>
      </c>
      <c r="Q52">
        <f>COUNTIF([16]participants_81035685740!$A$5:$A$69,"*"&amp;A52&amp;"*")</f>
        <v>0</v>
      </c>
      <c r="R52">
        <f>COUNTIF([17]participants_81079410309!$A$5:$A$68,"*"&amp;A52&amp;"*")</f>
        <v>0</v>
      </c>
      <c r="S52">
        <f>COUNTIF([18]participants_87905655085!$A$5:$A$66,"*"&amp;A52&amp;"*")</f>
        <v>0</v>
      </c>
      <c r="T52">
        <f>COUNTIF([19]participants_84517634457!$A$5:$A$64,"*"&amp;A52&amp;"*")</f>
        <v>0</v>
      </c>
      <c r="U52">
        <f>COUNTIF([20]participants_88217539374!$A$5:$A$62,"*"&amp;A52&amp;"*")</f>
        <v>0</v>
      </c>
      <c r="V52">
        <f>COUNTIF([21]participants_85615359244!$A$5:$A$68,"*"&amp;A52&amp;"*")</f>
        <v>0</v>
      </c>
      <c r="W52">
        <f>COUNTIF([22]participants_83083319282!$A$5:$A$43,"*"&amp;A52&amp;"*")</f>
        <v>0</v>
      </c>
      <c r="X52">
        <f>COUNTIF([23]participants_84962019080!$A$5:$A$63,"*"&amp;A52&amp;"*")</f>
        <v>0</v>
      </c>
      <c r="Y52">
        <f>COUNTIF([24]participants_83535609868!$A$5:$A$57,"*"&amp;A52&amp;"*")</f>
        <v>0</v>
      </c>
      <c r="AA52">
        <f>SUMIF('[1]participants_86284759618 (1)'!$A$5:$A$81,"*"&amp;A52&amp;"*",'[1]participants_86284759618 (1)'!$C$5:$C$81)</f>
        <v>0</v>
      </c>
      <c r="AB52">
        <f>SUMIF('[2]participants_85171663273 (1)'!$A$5:$A$76,"*"&amp;A52&amp;"*",'[2]participants_85171663273 (1)'!$C$5:$C$76)</f>
        <v>0</v>
      </c>
      <c r="AC52">
        <f>SUMIF([3]participants_85797061451!$A$5:$A$72,"*"&amp;A52&amp;"*",[3]participants_85797061451!$C$5:$C$72)</f>
        <v>0</v>
      </c>
      <c r="AD52">
        <f>SUMIF([4]participants_82920852961!$A$5:$A$69,"*"&amp;A52&amp;"*",[4]participants_82920852961!$C$5:$C$69)</f>
        <v>0</v>
      </c>
      <c r="AE52">
        <f>SUMIF([5]participants_89921352025!$A$5:$A$67,"*"&amp;A52&amp;"*",[5]participants_89921352025!$C$5:$C$67)</f>
        <v>0</v>
      </c>
      <c r="AF52">
        <f>SUMIF([6]participants_83765736737!$A$5:$A$62,"*"&amp;A52&amp;"*",[6]participants_83765736737!$C$5:$C$62)</f>
        <v>0</v>
      </c>
      <c r="AG52">
        <f>SUMIF([7]participants_85457643062!$A$5:$A$64,"*"&amp;A52&amp;"*",[7]participants_85457643062!$C$5:$C$64)</f>
        <v>0</v>
      </c>
      <c r="AH52">
        <f>SUMIF([8]participants_83356856584!$A$5:$A$72,"*"&amp;A52&amp;"*",[8]participants_83356856584!$C$5:$C$72)</f>
        <v>0</v>
      </c>
      <c r="AI52">
        <f>SUMIF([9]participants_81569362878!$A$5:$A$69,"*"&amp;A52&amp;"*",[9]participants_81569362878!$C$5:$C$69)</f>
        <v>0</v>
      </c>
      <c r="AJ52">
        <f>SUMIF([10]participants_87395326372!$A$5:$A$73,"*"&amp;A52&amp;"*",[10]participants_87395326372!$C$5:$C$73)</f>
        <v>0</v>
      </c>
      <c r="AK52">
        <f>SUMIF([11]participants_85942322182!$A$5:$A$70,"*"&amp;A52&amp;"*",[11]participants_85942322182!$C$5:$C$70)</f>
        <v>0</v>
      </c>
      <c r="AL52">
        <f>SUMIF([12]participants_86087314336!$A$5:$A$63,"*"&amp;A52&amp;"*",[12]participants_86087314336!$C$5:$C$63)</f>
        <v>0</v>
      </c>
      <c r="AM52">
        <f>SUMIF([13]participants_89173533600!$A$5:$A$65,"*"&amp;A52&amp;"*",[13]participants_89173533600!$C$5:$C$65)</f>
        <v>0</v>
      </c>
      <c r="AN52">
        <f>SUMIF([14]participants_87394742230!$A$5:$A$67,"*"&amp;A52&amp;"*",[14]participants_87394742230!$C$5:$C$67)</f>
        <v>0</v>
      </c>
      <c r="AO52">
        <f>SUMIF([15]participants_87856192187!$A$5:$A$65,"*"&amp;A52&amp;"*",[15]participants_87856192187!$C$5:$C$65)</f>
        <v>0</v>
      </c>
      <c r="AP52">
        <f>SUMIF([16]participants_81035685740!$A$5:$A$69,"*"&amp;A52&amp;"*",[16]participants_81035685740!$C$5:$C$69)</f>
        <v>0</v>
      </c>
      <c r="AQ52">
        <f>SUMIF([17]participants_81079410309!$A$5:$A$68,"*"&amp;A52&amp;"*",[17]participants_81079410309!$C$5:$C$68)</f>
        <v>0</v>
      </c>
      <c r="AR52">
        <f>SUMIF([18]participants_87905655085!$A$5:$A$66,"*"&amp;A52&amp;"*",[18]participants_87905655085!$C$5:$C$66)</f>
        <v>0</v>
      </c>
      <c r="AS52">
        <f>SUMIF([19]participants_84517634457!$A$5:$A$64,"*"&amp;A52&amp;"*",[19]participants_84517634457!$C$5:$C$64)</f>
        <v>0</v>
      </c>
      <c r="AT52">
        <f>SUMIF([20]participants_88217539374!$A$5:$A$62,"*"&amp;A52&amp;"*",[20]participants_88217539374!$C$5:$C$62)</f>
        <v>0</v>
      </c>
      <c r="AU52">
        <f>SUMIF([21]participants_85615359244!$A$5:$A$68,"*"&amp;A52&amp;"*",[21]participants_85615359244!$C$5:$C$68)</f>
        <v>0</v>
      </c>
      <c r="AV52">
        <f>SUMIF([22]participants_83083319282!$A$5:$A$43,"*"&amp;A52&amp;"*",[22]participants_83083319282!$C$5:$C$43)</f>
        <v>0</v>
      </c>
      <c r="AW52">
        <f>SUMIF([23]participants_84962019080!$A$5:$A$63,"*"&amp;A52&amp;"*",[23]participants_84962019080!$C$5:$C$63)</f>
        <v>0</v>
      </c>
      <c r="AX52">
        <f>SUMIF([24]participants_83535609868!$A$5:$A$57,"*"&amp;A52&amp;"*",[24]participants_83535609868!$C$5:$C$57)</f>
        <v>0</v>
      </c>
      <c r="AZ52" s="3" t="s">
        <v>40</v>
      </c>
      <c r="BA52">
        <f>SUM(AA52:AX52)/COUNTIF(B52:Y52, "&gt;=0")</f>
        <v>0</v>
      </c>
    </row>
    <row r="53" spans="1:53" x14ac:dyDescent="0.3">
      <c r="A53" s="1" t="s">
        <v>24</v>
      </c>
      <c r="B53">
        <f>COUNTIF([25]Sheet1!$A$5:$A$81,"*"&amp;A53&amp;"*")</f>
        <v>2</v>
      </c>
      <c r="C53">
        <f>COUNTIF('[2]participants_85171663273 (1)'!$A$5:$A$76,"*"&amp;A53&amp;"*")</f>
        <v>1</v>
      </c>
      <c r="D53">
        <f>COUNTIF([3]participants_85797061451!$A$5:$A$72,"*"&amp;A53&amp;"*")</f>
        <v>1</v>
      </c>
      <c r="E53">
        <f>COUNTIF([4]participants_82920852961!$A$5:$A$69,"*"&amp;A53&amp;"*")</f>
        <v>2</v>
      </c>
      <c r="F53">
        <f>COUNTIF([5]participants_89921352025!$A$5:$A$67,"*"&amp;A53&amp;"*")</f>
        <v>2</v>
      </c>
      <c r="G53">
        <f>COUNTIF([6]participants_83765736737!$A$5:$A$62,"*"&amp;A53&amp;"*")</f>
        <v>1</v>
      </c>
      <c r="H53">
        <f>COUNTIF([7]participants_85457643062!$A$5:$A$64,"*"&amp;A53&amp;"*")</f>
        <v>1</v>
      </c>
      <c r="I53">
        <f>COUNTIF([8]participants_83356856584!$A$5:$A$72,"*"&amp;A53&amp;"*")</f>
        <v>2</v>
      </c>
      <c r="J53">
        <f>COUNTIF([9]participants_81569362878!$A$5:$A$69,"*"&amp;A53&amp;"*")</f>
        <v>1</v>
      </c>
      <c r="K53">
        <f>COUNTIF([10]participants_87395326372!$A$5:$A$73,"*"&amp;A53&amp;"*")</f>
        <v>2</v>
      </c>
      <c r="L53">
        <f>COUNTIF([11]participants_85942322182!$A$5:$A$70,"*"&amp;A53&amp;"*")</f>
        <v>2</v>
      </c>
      <c r="M53">
        <f>COUNTIF([12]participants_86087314336!$A$5:$A$63,"*"&amp;A53&amp;"*")</f>
        <v>1</v>
      </c>
      <c r="N53">
        <f>COUNTIF([13]participants_89173533600!$A$5:$A$65,"*"&amp;A53&amp;"*")</f>
        <v>1</v>
      </c>
      <c r="O53">
        <f>COUNTIF([14]participants_87394742230!$A$5:$A$67,"*"&amp;A53&amp;"*")</f>
        <v>1</v>
      </c>
      <c r="P53">
        <f>COUNTIF([15]participants_87856192187!$A$5:$A$65,"*"&amp;A53&amp;"*")</f>
        <v>1</v>
      </c>
      <c r="Q53">
        <f>COUNTIF([16]participants_81035685740!$A$5:$A$69,"*"&amp;A53&amp;"*")</f>
        <v>2</v>
      </c>
      <c r="R53">
        <f>COUNTIF([17]participants_81079410309!$A$5:$A$68,"*"&amp;A53&amp;"*")</f>
        <v>2</v>
      </c>
      <c r="S53">
        <f>COUNTIF([18]participants_87905655085!$A$5:$A$66,"*"&amp;A53&amp;"*")</f>
        <v>1</v>
      </c>
      <c r="T53">
        <f>COUNTIF([19]participants_84517634457!$A$5:$A$64,"*"&amp;A53&amp;"*")</f>
        <v>1</v>
      </c>
      <c r="U53">
        <f>COUNTIF([20]participants_88217539374!$A$5:$A$62,"*"&amp;A53&amp;"*")</f>
        <v>2</v>
      </c>
      <c r="V53">
        <f>COUNTIF([21]participants_85615359244!$A$5:$A$68,"*"&amp;A53&amp;"*")</f>
        <v>2</v>
      </c>
      <c r="W53">
        <f>COUNTIF([22]participants_83083319282!$A$5:$A$43,"*"&amp;A53&amp;"*")</f>
        <v>1</v>
      </c>
      <c r="X53">
        <f>COUNTIF([23]participants_84962019080!$A$5:$A$63,"*"&amp;A53&amp;"*")</f>
        <v>1</v>
      </c>
      <c r="Y53">
        <f>COUNTIF([24]participants_83535609868!$A$5:$A$57,"*"&amp;A53&amp;"*")</f>
        <v>2</v>
      </c>
      <c r="AA53">
        <f>SUMIF('[1]participants_86284759618 (1)'!$A$5:$A$81,"*"&amp;A53&amp;"*",'[1]participants_86284759618 (1)'!$C$5:$C$81)</f>
        <v>369</v>
      </c>
      <c r="AB53">
        <f>SUMIF('[2]participants_85171663273 (1)'!$A$5:$A$76,"*"&amp;A53&amp;"*",'[2]participants_85171663273 (1)'!$C$5:$C$76)</f>
        <v>393</v>
      </c>
      <c r="AC53">
        <f>SUMIF([3]participants_85797061451!$A$5:$A$72,"*"&amp;A53&amp;"*",[3]participants_85797061451!$C$5:$C$72)</f>
        <v>397</v>
      </c>
      <c r="AD53">
        <f>SUMIF([4]participants_82920852961!$A$5:$A$69,"*"&amp;A53&amp;"*",[4]participants_82920852961!$C$5:$C$69)</f>
        <v>363</v>
      </c>
      <c r="AE53">
        <f>SUMIF([5]participants_89921352025!$A$5:$A$67,"*"&amp;A53&amp;"*",[5]participants_89921352025!$C$5:$C$67)</f>
        <v>302</v>
      </c>
      <c r="AF53">
        <f>SUMIF([6]participants_83765736737!$A$5:$A$62,"*"&amp;A53&amp;"*",[6]participants_83765736737!$C$5:$C$62)</f>
        <v>376</v>
      </c>
      <c r="AG53">
        <f>SUMIF([7]participants_85457643062!$A$5:$A$64,"*"&amp;A53&amp;"*",[7]participants_85457643062!$C$5:$C$64)</f>
        <v>353</v>
      </c>
      <c r="AH53">
        <f>SUMIF([8]participants_83356856584!$A$5:$A$72,"*"&amp;A53&amp;"*",[8]participants_83356856584!$C$5:$C$72)</f>
        <v>350</v>
      </c>
      <c r="AI53">
        <f>SUMIF([9]participants_81569362878!$A$5:$A$69,"*"&amp;A53&amp;"*",[9]participants_81569362878!$C$5:$C$69)</f>
        <v>310</v>
      </c>
      <c r="AJ53">
        <f>SUMIF([10]participants_87395326372!$A$5:$A$73,"*"&amp;A53&amp;"*",[10]participants_87395326372!$C$5:$C$73)</f>
        <v>429</v>
      </c>
      <c r="AK53">
        <f>SUMIF([11]participants_85942322182!$A$5:$A$70,"*"&amp;A53&amp;"*",[11]participants_85942322182!$C$5:$C$70)</f>
        <v>373</v>
      </c>
      <c r="AL53">
        <f>SUMIF([12]participants_86087314336!$A$5:$A$63,"*"&amp;A53&amp;"*",[12]participants_86087314336!$C$5:$C$63)</f>
        <v>389</v>
      </c>
      <c r="AM53">
        <f>SUMIF([13]participants_89173533600!$A$5:$A$65,"*"&amp;A53&amp;"*",[13]participants_89173533600!$C$5:$C$65)</f>
        <v>354</v>
      </c>
      <c r="AN53">
        <f>SUMIF([14]participants_87394742230!$A$5:$A$67,"*"&amp;A53&amp;"*",[14]participants_87394742230!$C$5:$C$67)</f>
        <v>356</v>
      </c>
      <c r="AO53">
        <f>SUMIF([15]participants_87856192187!$A$5:$A$65,"*"&amp;A53&amp;"*",[15]participants_87856192187!$C$5:$C$65)</f>
        <v>391</v>
      </c>
      <c r="AP53">
        <f>SUMIF([16]participants_81035685740!$A$5:$A$69,"*"&amp;A53&amp;"*",[16]participants_81035685740!$C$5:$C$69)</f>
        <v>379</v>
      </c>
      <c r="AQ53">
        <f>SUMIF([17]participants_81079410309!$A$5:$A$68,"*"&amp;A53&amp;"*",[17]participants_81079410309!$C$5:$C$68)</f>
        <v>364</v>
      </c>
      <c r="AR53">
        <f>SUMIF([18]participants_87905655085!$A$5:$A$66,"*"&amp;A53&amp;"*",[18]participants_87905655085!$C$5:$C$66)</f>
        <v>421</v>
      </c>
      <c r="AS53">
        <f>SUMIF([19]participants_84517634457!$A$5:$A$64,"*"&amp;A53&amp;"*",[19]participants_84517634457!$C$5:$C$64)</f>
        <v>396</v>
      </c>
      <c r="AT53">
        <f>SUMIF([20]participants_88217539374!$A$5:$A$62,"*"&amp;A53&amp;"*",[20]participants_88217539374!$C$5:$C$62)</f>
        <v>380</v>
      </c>
      <c r="AU53">
        <f>SUMIF([21]participants_85615359244!$A$5:$A$68,"*"&amp;A53&amp;"*",[21]participants_85615359244!$C$5:$C$68)</f>
        <v>344</v>
      </c>
      <c r="AV53">
        <f>SUMIF([22]participants_83083319282!$A$5:$A$43,"*"&amp;A53&amp;"*",[22]participants_83083319282!$C$5:$C$43)</f>
        <v>16</v>
      </c>
      <c r="AW53">
        <f>SUMIF([23]participants_84962019080!$A$5:$A$63,"*"&amp;A53&amp;"*",[23]participants_84962019080!$C$5:$C$63)</f>
        <v>346</v>
      </c>
      <c r="AX53">
        <f>SUMIF([24]participants_83535609868!$A$5:$A$57,"*"&amp;A53&amp;"*",[24]participants_83535609868!$C$5:$C$57)</f>
        <v>126</v>
      </c>
      <c r="AZ53" s="1" t="s">
        <v>24</v>
      </c>
      <c r="BA53">
        <f>SUM(AA53:AX53)/COUNTIF(B53:Y53, "&gt;=0")</f>
        <v>344.875</v>
      </c>
    </row>
    <row r="54" spans="1:53" x14ac:dyDescent="0.3">
      <c r="A54" s="1" t="s">
        <v>37</v>
      </c>
      <c r="B54">
        <f>COUNTIF([25]Sheet1!$A$5:$A$81,"*"&amp;A54&amp;"*")</f>
        <v>0</v>
      </c>
      <c r="C54">
        <f>COUNTIF('[2]participants_85171663273 (1)'!$A$5:$A$76,"*"&amp;A54&amp;"*")</f>
        <v>1</v>
      </c>
      <c r="D54">
        <f>COUNTIF([3]participants_85797061451!$A$5:$A$72,"*"&amp;A54&amp;"*")</f>
        <v>0</v>
      </c>
      <c r="E54">
        <f>COUNTIF([4]participants_82920852961!$A$5:$A$69,"*"&amp;A54&amp;"*")</f>
        <v>0</v>
      </c>
      <c r="F54">
        <f>COUNTIF([5]participants_89921352025!$A$5:$A$67,"*"&amp;A54&amp;"*")</f>
        <v>0</v>
      </c>
      <c r="G54">
        <f>COUNTIF([6]participants_83765736737!$A$5:$A$62,"*"&amp;A54&amp;"*")</f>
        <v>0</v>
      </c>
      <c r="H54">
        <f>COUNTIF([7]participants_85457643062!$A$5:$A$64,"*"&amp;A54&amp;"*")</f>
        <v>0</v>
      </c>
      <c r="I54">
        <f>COUNTIF([8]participants_83356856584!$A$5:$A$72,"*"&amp;A54&amp;"*")</f>
        <v>0</v>
      </c>
      <c r="J54">
        <f>COUNTIF([9]participants_81569362878!$A$5:$A$69,"*"&amp;A54&amp;"*")</f>
        <v>0</v>
      </c>
      <c r="K54">
        <f>COUNTIF([10]participants_87395326372!$A$5:$A$73,"*"&amp;A54&amp;"*")</f>
        <v>0</v>
      </c>
      <c r="L54">
        <f>COUNTIF([11]participants_85942322182!$A$5:$A$70,"*"&amp;A54&amp;"*")</f>
        <v>0</v>
      </c>
      <c r="M54">
        <f>COUNTIF([12]participants_86087314336!$A$5:$A$63,"*"&amp;A54&amp;"*")</f>
        <v>0</v>
      </c>
      <c r="N54">
        <f>COUNTIF([13]participants_89173533600!$A$5:$A$65,"*"&amp;A54&amp;"*")</f>
        <v>0</v>
      </c>
      <c r="O54">
        <f>COUNTIF([14]participants_87394742230!$A$5:$A$67,"*"&amp;A54&amp;"*")</f>
        <v>0</v>
      </c>
      <c r="P54">
        <f>COUNTIF([15]participants_87856192187!$A$5:$A$65,"*"&amp;A54&amp;"*")</f>
        <v>0</v>
      </c>
      <c r="Q54">
        <f>COUNTIF([16]participants_81035685740!$A$5:$A$69,"*"&amp;A54&amp;"*")</f>
        <v>0</v>
      </c>
      <c r="R54">
        <f>COUNTIF([17]participants_81079410309!$A$5:$A$68,"*"&amp;A54&amp;"*")</f>
        <v>0</v>
      </c>
      <c r="S54">
        <f>COUNTIF([18]participants_87905655085!$A$5:$A$66,"*"&amp;A54&amp;"*")</f>
        <v>0</v>
      </c>
      <c r="T54">
        <f>COUNTIF([19]participants_84517634457!$A$5:$A$64,"*"&amp;A54&amp;"*")</f>
        <v>0</v>
      </c>
      <c r="U54">
        <f>COUNTIF([20]participants_88217539374!$A$5:$A$62,"*"&amp;A54&amp;"*")</f>
        <v>0</v>
      </c>
      <c r="V54">
        <f>COUNTIF([21]participants_85615359244!$A$5:$A$68,"*"&amp;A54&amp;"*")</f>
        <v>0</v>
      </c>
      <c r="W54">
        <f>COUNTIF([22]participants_83083319282!$A$5:$A$43,"*"&amp;A54&amp;"*")</f>
        <v>0</v>
      </c>
      <c r="X54">
        <f>COUNTIF([23]participants_84962019080!$A$5:$A$63,"*"&amp;A54&amp;"*")</f>
        <v>0</v>
      </c>
      <c r="Y54">
        <f>COUNTIF([24]participants_83535609868!$A$5:$A$57,"*"&amp;A54&amp;"*")</f>
        <v>0</v>
      </c>
      <c r="AA54">
        <f>SUMIF('[1]participants_86284759618 (1)'!$A$5:$A$81,"*"&amp;A54&amp;"*",'[1]participants_86284759618 (1)'!$C$5:$C$81)</f>
        <v>0</v>
      </c>
      <c r="AB54">
        <f>SUMIF('[2]participants_85171663273 (1)'!$A$5:$A$76,"*"&amp;A54&amp;"*",'[2]participants_85171663273 (1)'!$C$5:$C$76)</f>
        <v>157</v>
      </c>
      <c r="AC54">
        <f>SUMIF([3]participants_85797061451!$A$5:$A$72,"*"&amp;A54&amp;"*",[3]participants_85797061451!$C$5:$C$72)</f>
        <v>0</v>
      </c>
      <c r="AD54">
        <f>SUMIF([4]participants_82920852961!$A$5:$A$69,"*"&amp;A54&amp;"*",[4]participants_82920852961!$C$5:$C$69)</f>
        <v>0</v>
      </c>
      <c r="AE54">
        <f>SUMIF([5]participants_89921352025!$A$5:$A$67,"*"&amp;A54&amp;"*",[5]participants_89921352025!$C$5:$C$67)</f>
        <v>0</v>
      </c>
      <c r="AF54">
        <f>SUMIF([6]participants_83765736737!$A$5:$A$62,"*"&amp;A54&amp;"*",[6]participants_83765736737!$C$5:$C$62)</f>
        <v>0</v>
      </c>
      <c r="AG54">
        <f>SUMIF([7]participants_85457643062!$A$5:$A$64,"*"&amp;A54&amp;"*",[7]participants_85457643062!$C$5:$C$64)</f>
        <v>0</v>
      </c>
      <c r="AH54">
        <f>SUMIF([8]participants_83356856584!$A$5:$A$72,"*"&amp;A54&amp;"*",[8]participants_83356856584!$C$5:$C$72)</f>
        <v>0</v>
      </c>
      <c r="AI54">
        <f>SUMIF([9]participants_81569362878!$A$5:$A$69,"*"&amp;A54&amp;"*",[9]participants_81569362878!$C$5:$C$69)</f>
        <v>0</v>
      </c>
      <c r="AJ54">
        <f>SUMIF([10]participants_87395326372!$A$5:$A$73,"*"&amp;A54&amp;"*",[10]participants_87395326372!$C$5:$C$73)</f>
        <v>0</v>
      </c>
      <c r="AK54">
        <f>SUMIF([11]participants_85942322182!$A$5:$A$70,"*"&amp;A54&amp;"*",[11]participants_85942322182!$C$5:$C$70)</f>
        <v>0</v>
      </c>
      <c r="AL54">
        <f>SUMIF([12]participants_86087314336!$A$5:$A$63,"*"&amp;A54&amp;"*",[12]participants_86087314336!$C$5:$C$63)</f>
        <v>0</v>
      </c>
      <c r="AM54">
        <f>SUMIF([13]participants_89173533600!$A$5:$A$65,"*"&amp;A54&amp;"*",[13]participants_89173533600!$C$5:$C$65)</f>
        <v>0</v>
      </c>
      <c r="AN54">
        <f>SUMIF([14]participants_87394742230!$A$5:$A$67,"*"&amp;A54&amp;"*",[14]participants_87394742230!$C$5:$C$67)</f>
        <v>0</v>
      </c>
      <c r="AO54">
        <f>SUMIF([15]participants_87856192187!$A$5:$A$65,"*"&amp;A54&amp;"*",[15]participants_87856192187!$C$5:$C$65)</f>
        <v>0</v>
      </c>
      <c r="AP54">
        <f>SUMIF([16]participants_81035685740!$A$5:$A$69,"*"&amp;A54&amp;"*",[16]participants_81035685740!$C$5:$C$69)</f>
        <v>0</v>
      </c>
      <c r="AQ54">
        <f>SUMIF([17]participants_81079410309!$A$5:$A$68,"*"&amp;A54&amp;"*",[17]participants_81079410309!$C$5:$C$68)</f>
        <v>0</v>
      </c>
      <c r="AR54">
        <f>SUMIF([18]participants_87905655085!$A$5:$A$66,"*"&amp;A54&amp;"*",[18]participants_87905655085!$C$5:$C$66)</f>
        <v>0</v>
      </c>
      <c r="AS54">
        <f>SUMIF([19]participants_84517634457!$A$5:$A$64,"*"&amp;A54&amp;"*",[19]participants_84517634457!$C$5:$C$64)</f>
        <v>0</v>
      </c>
      <c r="AT54">
        <f>SUMIF([20]participants_88217539374!$A$5:$A$62,"*"&amp;A54&amp;"*",[20]participants_88217539374!$C$5:$C$62)</f>
        <v>0</v>
      </c>
      <c r="AU54">
        <f>SUMIF([21]participants_85615359244!$A$5:$A$68,"*"&amp;A54&amp;"*",[21]participants_85615359244!$C$5:$C$68)</f>
        <v>0</v>
      </c>
      <c r="AV54">
        <f>SUMIF([22]participants_83083319282!$A$5:$A$43,"*"&amp;A54&amp;"*",[22]participants_83083319282!$C$5:$C$43)</f>
        <v>0</v>
      </c>
      <c r="AW54">
        <f>SUMIF([23]participants_84962019080!$A$5:$A$63,"*"&amp;A54&amp;"*",[23]participants_84962019080!$C$5:$C$63)</f>
        <v>0</v>
      </c>
      <c r="AX54">
        <f>SUMIF([24]participants_83535609868!$A$5:$A$57,"*"&amp;A54&amp;"*",[24]participants_83535609868!$C$5:$C$57)</f>
        <v>0</v>
      </c>
      <c r="AZ54" s="1" t="s">
        <v>37</v>
      </c>
      <c r="BA54">
        <f>SUM(AA54:AX54)/COUNTIF(B54:Y54, "&gt;=0")</f>
        <v>6.541666666666667</v>
      </c>
    </row>
    <row r="55" spans="1:53" x14ac:dyDescent="0.3">
      <c r="A55" s="2" t="s">
        <v>71</v>
      </c>
      <c r="B55">
        <f>COUNTIF([25]Sheet1!$A$5:$A$81,"*"&amp;A55&amp;"*")</f>
        <v>0</v>
      </c>
      <c r="C55">
        <f>COUNTIF('[2]participants_85171663273 (1)'!$A$5:$A$76,"*"&amp;A55&amp;"*")</f>
        <v>0</v>
      </c>
      <c r="D55">
        <f>COUNTIF([3]participants_85797061451!$A$5:$A$72,"*"&amp;A55&amp;"*")</f>
        <v>0</v>
      </c>
      <c r="E55">
        <f>COUNTIF([4]participants_82920852961!$A$5:$A$69,"*"&amp;A55&amp;"*")</f>
        <v>0</v>
      </c>
      <c r="F55">
        <f>COUNTIF([5]participants_89921352025!$A$5:$A$67,"*"&amp;A55&amp;"*")</f>
        <v>0</v>
      </c>
      <c r="G55">
        <f>COUNTIF([6]participants_83765736737!$A$5:$A$62,"*"&amp;A55&amp;"*")</f>
        <v>0</v>
      </c>
      <c r="H55">
        <f>COUNTIF([7]participants_85457643062!$A$5:$A$64,"*"&amp;A55&amp;"*")</f>
        <v>0</v>
      </c>
      <c r="I55">
        <f>COUNTIF([8]participants_83356856584!$A$5:$A$72,"*"&amp;A55&amp;"*")</f>
        <v>0</v>
      </c>
      <c r="J55">
        <f>COUNTIF([9]participants_81569362878!$A$5:$A$69,"*"&amp;A55&amp;"*")</f>
        <v>0</v>
      </c>
      <c r="K55">
        <f>COUNTIF([10]participants_87395326372!$A$5:$A$73,"*"&amp;A55&amp;"*")</f>
        <v>0</v>
      </c>
      <c r="L55">
        <f>COUNTIF([11]participants_85942322182!$A$5:$A$70,"*"&amp;A55&amp;"*")</f>
        <v>0</v>
      </c>
      <c r="M55">
        <f>COUNTIF([12]participants_86087314336!$A$5:$A$63,"*"&amp;A55&amp;"*")</f>
        <v>0</v>
      </c>
      <c r="N55">
        <f>COUNTIF([13]participants_89173533600!$A$5:$A$65,"*"&amp;A55&amp;"*")</f>
        <v>0</v>
      </c>
      <c r="O55">
        <f>COUNTIF([14]participants_87394742230!$A$5:$A$67,"*"&amp;A55&amp;"*")</f>
        <v>0</v>
      </c>
      <c r="P55">
        <f>COUNTIF([15]participants_87856192187!$A$5:$A$65,"*"&amp;A55&amp;"*")</f>
        <v>0</v>
      </c>
      <c r="Q55">
        <f>COUNTIF([16]participants_81035685740!$A$5:$A$69,"*"&amp;A55&amp;"*")</f>
        <v>0</v>
      </c>
      <c r="R55">
        <f>COUNTIF([17]participants_81079410309!$A$5:$A$68,"*"&amp;A55&amp;"*")</f>
        <v>0</v>
      </c>
      <c r="S55">
        <f>COUNTIF([18]participants_87905655085!$A$5:$A$66,"*"&amp;A55&amp;"*")</f>
        <v>0</v>
      </c>
      <c r="T55">
        <f>COUNTIF([19]participants_84517634457!$A$5:$A$64,"*"&amp;A55&amp;"*")</f>
        <v>0</v>
      </c>
      <c r="U55">
        <f>COUNTIF([20]participants_88217539374!$A$5:$A$62,"*"&amp;A55&amp;"*")</f>
        <v>0</v>
      </c>
      <c r="V55">
        <f>COUNTIF([21]participants_85615359244!$A$5:$A$68,"*"&amp;A55&amp;"*")</f>
        <v>0</v>
      </c>
      <c r="W55">
        <f>COUNTIF([22]participants_83083319282!$A$5:$A$43,"*"&amp;A55&amp;"*")</f>
        <v>0</v>
      </c>
      <c r="X55">
        <f>COUNTIF([23]participants_84962019080!$A$5:$A$63,"*"&amp;A55&amp;"*")</f>
        <v>0</v>
      </c>
      <c r="Y55">
        <f>COUNTIF([24]participants_83535609868!$A$5:$A$57,"*"&amp;A55&amp;"*")</f>
        <v>0</v>
      </c>
      <c r="AA55">
        <f>SUMIF('[1]participants_86284759618 (1)'!$A$5:$A$81,"*"&amp;A55&amp;"*",'[1]participants_86284759618 (1)'!$C$5:$C$81)</f>
        <v>0</v>
      </c>
      <c r="AB55">
        <f>SUMIF('[2]participants_85171663273 (1)'!$A$5:$A$76,"*"&amp;A55&amp;"*",'[2]participants_85171663273 (1)'!$C$5:$C$76)</f>
        <v>0</v>
      </c>
      <c r="AC55">
        <f>SUMIF([3]participants_85797061451!$A$5:$A$72,"*"&amp;A55&amp;"*",[3]participants_85797061451!$C$5:$C$72)</f>
        <v>0</v>
      </c>
      <c r="AD55">
        <f>SUMIF([4]participants_82920852961!$A$5:$A$69,"*"&amp;A55&amp;"*",[4]participants_82920852961!$C$5:$C$69)</f>
        <v>0</v>
      </c>
      <c r="AE55">
        <f>SUMIF([5]participants_89921352025!$A$5:$A$67,"*"&amp;A55&amp;"*",[5]participants_89921352025!$C$5:$C$67)</f>
        <v>0</v>
      </c>
      <c r="AF55">
        <f>SUMIF([6]participants_83765736737!$A$5:$A$62,"*"&amp;A55&amp;"*",[6]participants_83765736737!$C$5:$C$62)</f>
        <v>0</v>
      </c>
      <c r="AG55">
        <f>SUMIF([7]participants_85457643062!$A$5:$A$64,"*"&amp;A55&amp;"*",[7]participants_85457643062!$C$5:$C$64)</f>
        <v>0</v>
      </c>
      <c r="AH55">
        <f>SUMIF([8]participants_83356856584!$A$5:$A$72,"*"&amp;A55&amp;"*",[8]participants_83356856584!$C$5:$C$72)</f>
        <v>0</v>
      </c>
      <c r="AI55">
        <f>SUMIF([9]participants_81569362878!$A$5:$A$69,"*"&amp;A55&amp;"*",[9]participants_81569362878!$C$5:$C$69)</f>
        <v>0</v>
      </c>
      <c r="AJ55">
        <f>SUMIF([10]participants_87395326372!$A$5:$A$73,"*"&amp;A55&amp;"*",[10]participants_87395326372!$C$5:$C$73)</f>
        <v>0</v>
      </c>
      <c r="AK55">
        <f>SUMIF([11]participants_85942322182!$A$5:$A$70,"*"&amp;A55&amp;"*",[11]participants_85942322182!$C$5:$C$70)</f>
        <v>0</v>
      </c>
      <c r="AL55">
        <f>SUMIF([12]participants_86087314336!$A$5:$A$63,"*"&amp;A55&amp;"*",[12]participants_86087314336!$C$5:$C$63)</f>
        <v>0</v>
      </c>
      <c r="AM55">
        <f>SUMIF([13]participants_89173533600!$A$5:$A$65,"*"&amp;A55&amp;"*",[13]participants_89173533600!$C$5:$C$65)</f>
        <v>0</v>
      </c>
      <c r="AN55">
        <f>SUMIF([14]participants_87394742230!$A$5:$A$67,"*"&amp;A55&amp;"*",[14]participants_87394742230!$C$5:$C$67)</f>
        <v>0</v>
      </c>
      <c r="AO55">
        <f>SUMIF([15]participants_87856192187!$A$5:$A$65,"*"&amp;A55&amp;"*",[15]participants_87856192187!$C$5:$C$65)</f>
        <v>0</v>
      </c>
      <c r="AP55">
        <f>SUMIF([16]participants_81035685740!$A$5:$A$69,"*"&amp;A55&amp;"*",[16]participants_81035685740!$C$5:$C$69)</f>
        <v>0</v>
      </c>
      <c r="AQ55">
        <f>SUMIF([17]participants_81079410309!$A$5:$A$68,"*"&amp;A55&amp;"*",[17]participants_81079410309!$C$5:$C$68)</f>
        <v>0</v>
      </c>
      <c r="AR55">
        <f>SUMIF([18]participants_87905655085!$A$5:$A$66,"*"&amp;A55&amp;"*",[18]participants_87905655085!$C$5:$C$66)</f>
        <v>0</v>
      </c>
      <c r="AS55">
        <f>SUMIF([19]participants_84517634457!$A$5:$A$64,"*"&amp;A55&amp;"*",[19]participants_84517634457!$C$5:$C$64)</f>
        <v>0</v>
      </c>
      <c r="AT55">
        <f>SUMIF([20]participants_88217539374!$A$5:$A$62,"*"&amp;A55&amp;"*",[20]participants_88217539374!$C$5:$C$62)</f>
        <v>0</v>
      </c>
      <c r="AU55">
        <f>SUMIF([21]participants_85615359244!$A$5:$A$68,"*"&amp;A55&amp;"*",[21]participants_85615359244!$C$5:$C$68)</f>
        <v>0</v>
      </c>
      <c r="AV55">
        <f>SUMIF([22]participants_83083319282!$A$5:$A$43,"*"&amp;A55&amp;"*",[22]participants_83083319282!$C$5:$C$43)</f>
        <v>0</v>
      </c>
      <c r="AW55">
        <f>SUMIF([23]participants_84962019080!$A$5:$A$63,"*"&amp;A55&amp;"*",[23]participants_84962019080!$C$5:$C$63)</f>
        <v>0</v>
      </c>
      <c r="AX55">
        <f>SUMIF([24]participants_83535609868!$A$5:$A$57,"*"&amp;A55&amp;"*",[24]participants_83535609868!$C$5:$C$57)</f>
        <v>0</v>
      </c>
      <c r="AZ55" s="2" t="s">
        <v>71</v>
      </c>
      <c r="BA55">
        <f>SUM(AA55:AX55)/COUNTIF(B55:Y55, "&gt;=0")</f>
        <v>0</v>
      </c>
    </row>
    <row r="56" spans="1:53" x14ac:dyDescent="0.3">
      <c r="A56" s="1" t="s">
        <v>46</v>
      </c>
      <c r="B56">
        <f>COUNTIF([25]Sheet1!$A$5:$A$81,"*"&amp;A56&amp;"*")</f>
        <v>2</v>
      </c>
      <c r="C56">
        <f>COUNTIF('[2]participants_85171663273 (1)'!$A$5:$A$76,"*"&amp;A56&amp;"*")</f>
        <v>2</v>
      </c>
      <c r="D56">
        <f>COUNTIF([3]participants_85797061451!$A$5:$A$72,"*"&amp;A56&amp;"*")</f>
        <v>1</v>
      </c>
      <c r="E56">
        <f>COUNTIF([4]participants_82920852961!$A$5:$A$69,"*"&amp;A56&amp;"*")</f>
        <v>0</v>
      </c>
      <c r="F56">
        <f>COUNTIF([5]participants_89921352025!$A$5:$A$67,"*"&amp;A56&amp;"*")</f>
        <v>0</v>
      </c>
      <c r="G56">
        <f>COUNTIF([6]participants_83765736737!$A$5:$A$62,"*"&amp;A56&amp;"*")</f>
        <v>0</v>
      </c>
      <c r="H56">
        <f>COUNTIF([7]participants_85457643062!$A$5:$A$64,"*"&amp;A56&amp;"*")</f>
        <v>0</v>
      </c>
      <c r="I56">
        <f>COUNTIF([8]participants_83356856584!$A$5:$A$72,"*"&amp;A56&amp;"*")</f>
        <v>0</v>
      </c>
      <c r="J56">
        <f>COUNTIF([9]participants_81569362878!$A$5:$A$69,"*"&amp;A56&amp;"*")</f>
        <v>0</v>
      </c>
      <c r="K56">
        <f>COUNTIF([10]participants_87395326372!$A$5:$A$73,"*"&amp;A56&amp;"*")</f>
        <v>0</v>
      </c>
      <c r="L56">
        <f>COUNTIF([11]participants_85942322182!$A$5:$A$70,"*"&amp;A56&amp;"*")</f>
        <v>0</v>
      </c>
      <c r="M56">
        <f>COUNTIF([12]participants_86087314336!$A$5:$A$63,"*"&amp;A56&amp;"*")</f>
        <v>0</v>
      </c>
      <c r="N56">
        <f>COUNTIF([13]participants_89173533600!$A$5:$A$65,"*"&amp;A56&amp;"*")</f>
        <v>0</v>
      </c>
      <c r="O56">
        <f>COUNTIF([14]participants_87394742230!$A$5:$A$67,"*"&amp;A56&amp;"*")</f>
        <v>0</v>
      </c>
      <c r="P56">
        <f>COUNTIF([15]participants_87856192187!$A$5:$A$65,"*"&amp;A56&amp;"*")</f>
        <v>0</v>
      </c>
      <c r="Q56">
        <f>COUNTIF([16]participants_81035685740!$A$5:$A$69,"*"&amp;A56&amp;"*")</f>
        <v>0</v>
      </c>
      <c r="R56">
        <f>COUNTIF([17]participants_81079410309!$A$5:$A$68,"*"&amp;A56&amp;"*")</f>
        <v>0</v>
      </c>
      <c r="S56">
        <f>COUNTIF([18]participants_87905655085!$A$5:$A$66,"*"&amp;A56&amp;"*")</f>
        <v>0</v>
      </c>
      <c r="T56">
        <f>COUNTIF([19]participants_84517634457!$A$5:$A$64,"*"&amp;A56&amp;"*")</f>
        <v>0</v>
      </c>
      <c r="U56">
        <f>COUNTIF([20]participants_88217539374!$A$5:$A$62,"*"&amp;A56&amp;"*")</f>
        <v>0</v>
      </c>
      <c r="V56">
        <f>COUNTIF([21]participants_85615359244!$A$5:$A$68,"*"&amp;A56&amp;"*")</f>
        <v>0</v>
      </c>
      <c r="W56">
        <f>COUNTIF([22]participants_83083319282!$A$5:$A$43,"*"&amp;A56&amp;"*")</f>
        <v>0</v>
      </c>
      <c r="X56">
        <f>COUNTIF([23]participants_84962019080!$A$5:$A$63,"*"&amp;A56&amp;"*")</f>
        <v>0</v>
      </c>
      <c r="Y56">
        <f>COUNTIF([24]participants_83535609868!$A$5:$A$57,"*"&amp;A56&amp;"*")</f>
        <v>0</v>
      </c>
      <c r="AA56">
        <f>SUMIF('[1]participants_86284759618 (1)'!$A$5:$A$81,"*"&amp;A56&amp;"*",'[1]participants_86284759618 (1)'!$C$5:$C$81)</f>
        <v>361</v>
      </c>
      <c r="AB56">
        <f>SUMIF('[2]participants_85171663273 (1)'!$A$5:$A$76,"*"&amp;A56&amp;"*",'[2]participants_85171663273 (1)'!$C$5:$C$76)</f>
        <v>342</v>
      </c>
      <c r="AC56">
        <f>SUMIF([3]participants_85797061451!$A$5:$A$72,"*"&amp;A56&amp;"*",[3]participants_85797061451!$C$5:$C$72)</f>
        <v>44</v>
      </c>
      <c r="AD56">
        <f>SUMIF([4]participants_82920852961!$A$5:$A$69,"*"&amp;A56&amp;"*",[4]participants_82920852961!$C$5:$C$69)</f>
        <v>0</v>
      </c>
      <c r="AE56">
        <f>SUMIF([5]participants_89921352025!$A$5:$A$67,"*"&amp;A56&amp;"*",[5]participants_89921352025!$C$5:$C$67)</f>
        <v>0</v>
      </c>
      <c r="AF56">
        <f>SUMIF([6]participants_83765736737!$A$5:$A$62,"*"&amp;A56&amp;"*",[6]participants_83765736737!$C$5:$C$62)</f>
        <v>0</v>
      </c>
      <c r="AG56">
        <f>SUMIF([7]participants_85457643062!$A$5:$A$64,"*"&amp;A56&amp;"*",[7]participants_85457643062!$C$5:$C$64)</f>
        <v>0</v>
      </c>
      <c r="AH56">
        <f>SUMIF([8]participants_83356856584!$A$5:$A$72,"*"&amp;A56&amp;"*",[8]participants_83356856584!$C$5:$C$72)</f>
        <v>0</v>
      </c>
      <c r="AI56">
        <f>SUMIF([9]participants_81569362878!$A$5:$A$69,"*"&amp;A56&amp;"*",[9]participants_81569362878!$C$5:$C$69)</f>
        <v>0</v>
      </c>
      <c r="AJ56">
        <f>SUMIF([10]participants_87395326372!$A$5:$A$73,"*"&amp;A56&amp;"*",[10]participants_87395326372!$C$5:$C$73)</f>
        <v>0</v>
      </c>
      <c r="AK56">
        <f>SUMIF([11]participants_85942322182!$A$5:$A$70,"*"&amp;A56&amp;"*",[11]participants_85942322182!$C$5:$C$70)</f>
        <v>0</v>
      </c>
      <c r="AL56">
        <f>SUMIF([12]participants_86087314336!$A$5:$A$63,"*"&amp;A56&amp;"*",[12]participants_86087314336!$C$5:$C$63)</f>
        <v>0</v>
      </c>
      <c r="AM56">
        <f>SUMIF([13]participants_89173533600!$A$5:$A$65,"*"&amp;A56&amp;"*",[13]participants_89173533600!$C$5:$C$65)</f>
        <v>0</v>
      </c>
      <c r="AN56">
        <f>SUMIF([14]participants_87394742230!$A$5:$A$67,"*"&amp;A56&amp;"*",[14]participants_87394742230!$C$5:$C$67)</f>
        <v>0</v>
      </c>
      <c r="AO56">
        <f>SUMIF([15]participants_87856192187!$A$5:$A$65,"*"&amp;A56&amp;"*",[15]participants_87856192187!$C$5:$C$65)</f>
        <v>0</v>
      </c>
      <c r="AP56">
        <f>SUMIF([16]participants_81035685740!$A$5:$A$69,"*"&amp;A56&amp;"*",[16]participants_81035685740!$C$5:$C$69)</f>
        <v>0</v>
      </c>
      <c r="AQ56">
        <f>SUMIF([17]participants_81079410309!$A$5:$A$68,"*"&amp;A56&amp;"*",[17]participants_81079410309!$C$5:$C$68)</f>
        <v>0</v>
      </c>
      <c r="AR56">
        <f>SUMIF([18]participants_87905655085!$A$5:$A$66,"*"&amp;A56&amp;"*",[18]participants_87905655085!$C$5:$C$66)</f>
        <v>0</v>
      </c>
      <c r="AS56">
        <f>SUMIF([19]participants_84517634457!$A$5:$A$64,"*"&amp;A56&amp;"*",[19]participants_84517634457!$C$5:$C$64)</f>
        <v>0</v>
      </c>
      <c r="AT56">
        <f>SUMIF([20]participants_88217539374!$A$5:$A$62,"*"&amp;A56&amp;"*",[20]participants_88217539374!$C$5:$C$62)</f>
        <v>0</v>
      </c>
      <c r="AU56">
        <f>SUMIF([21]participants_85615359244!$A$5:$A$68,"*"&amp;A56&amp;"*",[21]participants_85615359244!$C$5:$C$68)</f>
        <v>0</v>
      </c>
      <c r="AV56">
        <f>SUMIF([22]participants_83083319282!$A$5:$A$43,"*"&amp;A56&amp;"*",[22]participants_83083319282!$C$5:$C$43)</f>
        <v>0</v>
      </c>
      <c r="AW56">
        <f>SUMIF([23]participants_84962019080!$A$5:$A$63,"*"&amp;A56&amp;"*",[23]participants_84962019080!$C$5:$C$63)</f>
        <v>0</v>
      </c>
      <c r="AX56">
        <f>SUMIF([24]participants_83535609868!$A$5:$A$57,"*"&amp;A56&amp;"*",[24]participants_83535609868!$C$5:$C$57)</f>
        <v>0</v>
      </c>
      <c r="AZ56" s="1" t="s">
        <v>46</v>
      </c>
      <c r="BA56">
        <f>SUM(AA56:AX56)/COUNTIF(B56:Y56, "&gt;=0")</f>
        <v>31.125</v>
      </c>
    </row>
    <row r="57" spans="1:53" x14ac:dyDescent="0.3">
      <c r="A57" s="1" t="s">
        <v>13</v>
      </c>
      <c r="B57">
        <f>COUNTIF([25]Sheet1!$A$5:$A$81,"*"&amp;A57&amp;"*")</f>
        <v>1</v>
      </c>
      <c r="C57">
        <f>COUNTIF('[2]participants_85171663273 (1)'!$A$5:$A$76,"*"&amp;A57&amp;"*")</f>
        <v>1</v>
      </c>
      <c r="D57">
        <f>COUNTIF([3]participants_85797061451!$A$5:$A$72,"*"&amp;A57&amp;"*")</f>
        <v>1</v>
      </c>
      <c r="E57">
        <f>COUNTIF([4]participants_82920852961!$A$5:$A$69,"*"&amp;A57&amp;"*")</f>
        <v>1</v>
      </c>
      <c r="F57">
        <f>COUNTIF([5]participants_89921352025!$A$5:$A$67,"*"&amp;A57&amp;"*")</f>
        <v>1</v>
      </c>
      <c r="G57">
        <f>COUNTIF([6]participants_83765736737!$A$5:$A$62,"*"&amp;A57&amp;"*")</f>
        <v>1</v>
      </c>
      <c r="H57">
        <f>COUNTIF([7]participants_85457643062!$A$5:$A$64,"*"&amp;A57&amp;"*")</f>
        <v>1</v>
      </c>
      <c r="I57">
        <f>COUNTIF([8]participants_83356856584!$A$5:$A$72,"*"&amp;A57&amp;"*")</f>
        <v>1</v>
      </c>
      <c r="J57">
        <f>COUNTIF([9]participants_81569362878!$A$5:$A$69,"*"&amp;A57&amp;"*")</f>
        <v>1</v>
      </c>
      <c r="K57">
        <f>COUNTIF([10]participants_87395326372!$A$5:$A$73,"*"&amp;A57&amp;"*")</f>
        <v>1</v>
      </c>
      <c r="L57">
        <f>COUNTIF([11]participants_85942322182!$A$5:$A$70,"*"&amp;A57&amp;"*")</f>
        <v>1</v>
      </c>
      <c r="M57">
        <f>COUNTIF([12]participants_86087314336!$A$5:$A$63,"*"&amp;A57&amp;"*")</f>
        <v>0</v>
      </c>
      <c r="N57">
        <f>COUNTIF([13]participants_89173533600!$A$5:$A$65,"*"&amp;A57&amp;"*")</f>
        <v>1</v>
      </c>
      <c r="O57">
        <f>COUNTIF([14]participants_87394742230!$A$5:$A$67,"*"&amp;A57&amp;"*")</f>
        <v>1</v>
      </c>
      <c r="P57">
        <f>COUNTIF([15]participants_87856192187!$A$5:$A$65,"*"&amp;A57&amp;"*")</f>
        <v>1</v>
      </c>
      <c r="Q57">
        <f>COUNTIF([16]participants_81035685740!$A$5:$A$69,"*"&amp;A57&amp;"*")</f>
        <v>1</v>
      </c>
      <c r="R57">
        <f>COUNTIF([17]participants_81079410309!$A$5:$A$68,"*"&amp;A57&amp;"*")</f>
        <v>1</v>
      </c>
      <c r="S57">
        <f>COUNTIF([18]participants_87905655085!$A$5:$A$66,"*"&amp;A57&amp;"*")</f>
        <v>1</v>
      </c>
      <c r="T57">
        <f>COUNTIF([19]participants_84517634457!$A$5:$A$64,"*"&amp;A57&amp;"*")</f>
        <v>1</v>
      </c>
      <c r="U57">
        <f>COUNTIF([20]participants_88217539374!$A$5:$A$62,"*"&amp;A57&amp;"*")</f>
        <v>1</v>
      </c>
      <c r="V57">
        <f>COUNTIF([21]participants_85615359244!$A$5:$A$68,"*"&amp;A57&amp;"*")</f>
        <v>1</v>
      </c>
      <c r="W57">
        <f>COUNTIF([22]participants_83083319282!$A$5:$A$43,"*"&amp;A57&amp;"*")</f>
        <v>0</v>
      </c>
      <c r="X57">
        <f>COUNTIF([23]participants_84962019080!$A$5:$A$63,"*"&amp;A57&amp;"*")</f>
        <v>1</v>
      </c>
      <c r="Y57">
        <f>COUNTIF([24]participants_83535609868!$A$5:$A$57,"*"&amp;A57&amp;"*")</f>
        <v>1</v>
      </c>
      <c r="AA57">
        <f>SUMIF('[1]participants_86284759618 (1)'!$A$5:$A$81,"*"&amp;A57&amp;"*",'[1]participants_86284759618 (1)'!$C$5:$C$81)</f>
        <v>345</v>
      </c>
      <c r="AB57">
        <f>SUMIF('[2]participants_85171663273 (1)'!$A$5:$A$76,"*"&amp;A57&amp;"*",'[2]participants_85171663273 (1)'!$C$5:$C$76)</f>
        <v>412</v>
      </c>
      <c r="AC57">
        <f>SUMIF([3]participants_85797061451!$A$5:$A$72,"*"&amp;A57&amp;"*",[3]participants_85797061451!$C$5:$C$72)</f>
        <v>330</v>
      </c>
      <c r="AD57">
        <f>SUMIF([4]participants_82920852961!$A$5:$A$69,"*"&amp;A57&amp;"*",[4]participants_82920852961!$C$5:$C$69)</f>
        <v>367</v>
      </c>
      <c r="AE57">
        <f>SUMIF([5]participants_89921352025!$A$5:$A$67,"*"&amp;A57&amp;"*",[5]participants_89921352025!$C$5:$C$67)</f>
        <v>264</v>
      </c>
      <c r="AF57">
        <f>SUMIF([6]participants_83765736737!$A$5:$A$62,"*"&amp;A57&amp;"*",[6]participants_83765736737!$C$5:$C$62)</f>
        <v>368</v>
      </c>
      <c r="AG57">
        <f>SUMIF([7]participants_85457643062!$A$5:$A$64,"*"&amp;A57&amp;"*",[7]participants_85457643062!$C$5:$C$64)</f>
        <v>319</v>
      </c>
      <c r="AH57">
        <f>SUMIF([8]participants_83356856584!$A$5:$A$72,"*"&amp;A57&amp;"*",[8]participants_83356856584!$C$5:$C$72)</f>
        <v>344</v>
      </c>
      <c r="AI57">
        <f>SUMIF([9]participants_81569362878!$A$5:$A$69,"*"&amp;A57&amp;"*",[9]participants_81569362878!$C$5:$C$69)</f>
        <v>273</v>
      </c>
      <c r="AJ57">
        <f>SUMIF([10]participants_87395326372!$A$5:$A$73,"*"&amp;A57&amp;"*",[10]participants_87395326372!$C$5:$C$73)</f>
        <v>306</v>
      </c>
      <c r="AK57">
        <f>SUMIF([11]participants_85942322182!$A$5:$A$70,"*"&amp;A57&amp;"*",[11]participants_85942322182!$C$5:$C$70)</f>
        <v>227</v>
      </c>
      <c r="AL57">
        <f>SUMIF([12]participants_86087314336!$A$5:$A$63,"*"&amp;A57&amp;"*",[12]participants_86087314336!$C$5:$C$63)</f>
        <v>0</v>
      </c>
      <c r="AM57">
        <f>SUMIF([13]participants_89173533600!$A$5:$A$65,"*"&amp;A57&amp;"*",[13]participants_89173533600!$C$5:$C$65)</f>
        <v>323</v>
      </c>
      <c r="AN57">
        <f>SUMIF([14]participants_87394742230!$A$5:$A$67,"*"&amp;A57&amp;"*",[14]participants_87394742230!$C$5:$C$67)</f>
        <v>343</v>
      </c>
      <c r="AO57">
        <f>SUMIF([15]participants_87856192187!$A$5:$A$65,"*"&amp;A57&amp;"*",[15]participants_87856192187!$C$5:$C$65)</f>
        <v>346</v>
      </c>
      <c r="AP57">
        <f>SUMIF([16]participants_81035685740!$A$5:$A$69,"*"&amp;A57&amp;"*",[16]participants_81035685740!$C$5:$C$69)</f>
        <v>350</v>
      </c>
      <c r="AQ57">
        <f>SUMIF([17]participants_81079410309!$A$5:$A$68,"*"&amp;A57&amp;"*",[17]participants_81079410309!$C$5:$C$68)</f>
        <v>268</v>
      </c>
      <c r="AR57">
        <f>SUMIF([18]participants_87905655085!$A$5:$A$66,"*"&amp;A57&amp;"*",[18]participants_87905655085!$C$5:$C$66)</f>
        <v>159</v>
      </c>
      <c r="AS57">
        <f>SUMIF([19]participants_84517634457!$A$5:$A$64,"*"&amp;A57&amp;"*",[19]participants_84517634457!$C$5:$C$64)</f>
        <v>8</v>
      </c>
      <c r="AT57">
        <f>SUMIF([20]participants_88217539374!$A$5:$A$62,"*"&amp;A57&amp;"*",[20]participants_88217539374!$C$5:$C$62)</f>
        <v>329</v>
      </c>
      <c r="AU57">
        <f>SUMIF([21]participants_85615359244!$A$5:$A$68,"*"&amp;A57&amp;"*",[21]participants_85615359244!$C$5:$C$68)</f>
        <v>103</v>
      </c>
      <c r="AV57">
        <f>SUMIF([22]participants_83083319282!$A$5:$A$43,"*"&amp;A57&amp;"*",[22]participants_83083319282!$C$5:$C$43)</f>
        <v>0</v>
      </c>
      <c r="AW57">
        <f>SUMIF([23]participants_84962019080!$A$5:$A$63,"*"&amp;A57&amp;"*",[23]participants_84962019080!$C$5:$C$63)</f>
        <v>346</v>
      </c>
      <c r="AX57">
        <f>SUMIF([24]participants_83535609868!$A$5:$A$57,"*"&amp;A57&amp;"*",[24]participants_83535609868!$C$5:$C$57)</f>
        <v>95</v>
      </c>
      <c r="AZ57" s="1" t="s">
        <v>13</v>
      </c>
      <c r="BA57">
        <f>SUM(AA57:AX57)/COUNTIF(B57:Y57, "&gt;=0")</f>
        <v>259.375</v>
      </c>
    </row>
    <row r="58" spans="1:53" x14ac:dyDescent="0.3">
      <c r="A58" s="4" t="s">
        <v>79</v>
      </c>
      <c r="B58">
        <f>COUNTIF([25]Sheet1!$A$5:$A$81,"*"&amp;A58&amp;"*")</f>
        <v>1</v>
      </c>
      <c r="C58">
        <f>COUNTIF('[2]participants_85171663273 (1)'!$A$5:$A$76,"*"&amp;A58&amp;"*")</f>
        <v>1</v>
      </c>
      <c r="D58">
        <f>COUNTIF([3]participants_85797061451!$A$5:$A$72,"*"&amp;A58&amp;"*")</f>
        <v>1</v>
      </c>
      <c r="E58">
        <f>COUNTIF([4]participants_82920852961!$A$5:$A$69,"*"&amp;A58&amp;"*")</f>
        <v>1</v>
      </c>
      <c r="F58">
        <f>COUNTIF([5]participants_89921352025!$A$5:$A$67,"*"&amp;A58&amp;"*")</f>
        <v>1</v>
      </c>
      <c r="G58">
        <f>COUNTIF([6]participants_83765736737!$A$5:$A$62,"*"&amp;A58&amp;"*")</f>
        <v>1</v>
      </c>
      <c r="H58">
        <f>COUNTIF([7]participants_85457643062!$A$5:$A$64,"*"&amp;A58&amp;"*")</f>
        <v>1</v>
      </c>
      <c r="I58">
        <f>COUNTIF([8]participants_83356856584!$A$5:$A$72,"*"&amp;A58&amp;"*")</f>
        <v>1</v>
      </c>
      <c r="J58">
        <f>COUNTIF([9]participants_81569362878!$A$5:$A$69,"*"&amp;A58&amp;"*")</f>
        <v>1</v>
      </c>
      <c r="K58">
        <f>COUNTIF([10]participants_87395326372!$A$5:$A$73,"*"&amp;A58&amp;"*")</f>
        <v>1</v>
      </c>
      <c r="L58">
        <f>COUNTIF([11]participants_85942322182!$A$5:$A$70,"*"&amp;A58&amp;"*")</f>
        <v>1</v>
      </c>
      <c r="M58">
        <f>COUNTIF([12]participants_86087314336!$A$5:$A$63,"*"&amp;A58&amp;"*")</f>
        <v>1</v>
      </c>
      <c r="N58">
        <f>COUNTIF([13]participants_89173533600!$A$5:$A$65,"*"&amp;A58&amp;"*")</f>
        <v>1</v>
      </c>
      <c r="O58">
        <f>COUNTIF([14]participants_87394742230!$A$5:$A$67,"*"&amp;A58&amp;"*")</f>
        <v>1</v>
      </c>
      <c r="P58">
        <f>COUNTIF([15]participants_87856192187!$A$5:$A$65,"*"&amp;A58&amp;"*")</f>
        <v>1</v>
      </c>
      <c r="Q58">
        <f>COUNTIF([16]participants_81035685740!$A$5:$A$69,"*"&amp;A58&amp;"*")</f>
        <v>1</v>
      </c>
      <c r="R58">
        <f>COUNTIF([17]participants_81079410309!$A$5:$A$68,"*"&amp;A58&amp;"*")</f>
        <v>3</v>
      </c>
      <c r="S58">
        <f>COUNTIF([18]participants_87905655085!$A$5:$A$66,"*"&amp;A58&amp;"*")</f>
        <v>1</v>
      </c>
      <c r="T58">
        <f>COUNTIF([19]participants_84517634457!$A$5:$A$64,"*"&amp;A58&amp;"*")</f>
        <v>1</v>
      </c>
      <c r="U58">
        <f>COUNTIF([20]participants_88217539374!$A$5:$A$62,"*"&amp;A58&amp;"*")</f>
        <v>1</v>
      </c>
      <c r="V58">
        <f>COUNTIF([21]participants_85615359244!$A$5:$A$68,"*"&amp;A58&amp;"*")</f>
        <v>1</v>
      </c>
      <c r="W58">
        <f>COUNTIF([22]participants_83083319282!$A$5:$A$43,"*"&amp;A58&amp;"*")</f>
        <v>1</v>
      </c>
      <c r="X58">
        <f>COUNTIF([23]participants_84962019080!$A$5:$A$63,"*"&amp;A58&amp;"*")</f>
        <v>1</v>
      </c>
      <c r="Y58">
        <f>COUNTIF([24]participants_83535609868!$A$5:$A$57,"*"&amp;A58&amp;"*")</f>
        <v>1</v>
      </c>
      <c r="AA58">
        <f>SUMIF('[1]participants_86284759618 (1)'!$A$5:$A$81,"*"&amp;A58&amp;"*",'[1]participants_86284759618 (1)'!$C$5:$C$81)</f>
        <v>365</v>
      </c>
      <c r="AB58">
        <f>SUMIF('[2]participants_85171663273 (1)'!$A$5:$A$76,"*"&amp;A58&amp;"*",'[2]participants_85171663273 (1)'!$C$5:$C$76)</f>
        <v>414</v>
      </c>
      <c r="AC58">
        <f>SUMIF([3]participants_85797061451!$A$5:$A$72,"*"&amp;A58&amp;"*",[3]participants_85797061451!$C$5:$C$72)</f>
        <v>416</v>
      </c>
      <c r="AD58">
        <f>SUMIF([4]participants_82920852961!$A$5:$A$69,"*"&amp;A58&amp;"*",[4]participants_82920852961!$C$5:$C$69)</f>
        <v>378</v>
      </c>
      <c r="AE58">
        <f>SUMIF([5]participants_89921352025!$A$5:$A$67,"*"&amp;A58&amp;"*",[5]participants_89921352025!$C$5:$C$67)</f>
        <v>209</v>
      </c>
      <c r="AF58">
        <f>SUMIF([6]participants_83765736737!$A$5:$A$62,"*"&amp;A58&amp;"*",[6]participants_83765736737!$C$5:$C$62)</f>
        <v>375</v>
      </c>
      <c r="AG58">
        <f>SUMIF([7]participants_85457643062!$A$5:$A$64,"*"&amp;A58&amp;"*",[7]participants_85457643062!$C$5:$C$64)</f>
        <v>359</v>
      </c>
      <c r="AH58">
        <f>SUMIF([8]participants_83356856584!$A$5:$A$72,"*"&amp;A58&amp;"*",[8]participants_83356856584!$C$5:$C$72)</f>
        <v>347</v>
      </c>
      <c r="AI58">
        <f>SUMIF([9]participants_81569362878!$A$5:$A$69,"*"&amp;A58&amp;"*",[9]participants_81569362878!$C$5:$C$69)</f>
        <v>290</v>
      </c>
      <c r="AJ58">
        <f>SUMIF([10]participants_87395326372!$A$5:$A$73,"*"&amp;A58&amp;"*",[10]participants_87395326372!$C$5:$C$73)</f>
        <v>359</v>
      </c>
      <c r="AK58">
        <f>SUMIF([11]participants_85942322182!$A$5:$A$70,"*"&amp;A58&amp;"*",[11]participants_85942322182!$C$5:$C$70)</f>
        <v>355</v>
      </c>
      <c r="AL58">
        <f>SUMIF([12]participants_86087314336!$A$5:$A$63,"*"&amp;A58&amp;"*",[12]participants_86087314336!$C$5:$C$63)</f>
        <v>382</v>
      </c>
      <c r="AM58">
        <f>SUMIF([13]participants_89173533600!$A$5:$A$65,"*"&amp;A58&amp;"*",[13]participants_89173533600!$C$5:$C$65)</f>
        <v>356</v>
      </c>
      <c r="AN58">
        <f>SUMIF([14]participants_87394742230!$A$5:$A$67,"*"&amp;A58&amp;"*",[14]participants_87394742230!$C$5:$C$67)</f>
        <v>380</v>
      </c>
      <c r="AO58">
        <f>SUMIF([15]participants_87856192187!$A$5:$A$65,"*"&amp;A58&amp;"*",[15]participants_87856192187!$C$5:$C$65)</f>
        <v>372</v>
      </c>
      <c r="AP58">
        <f>SUMIF([16]participants_81035685740!$A$5:$A$69,"*"&amp;A58&amp;"*",[16]participants_81035685740!$C$5:$C$69)</f>
        <v>376</v>
      </c>
      <c r="AQ58">
        <f>SUMIF([17]participants_81079410309!$A$5:$A$68,"*"&amp;A58&amp;"*",[17]participants_81079410309!$C$5:$C$68)</f>
        <v>449</v>
      </c>
      <c r="AR58">
        <f>SUMIF([18]participants_87905655085!$A$5:$A$66,"*"&amp;A58&amp;"*",[18]participants_87905655085!$C$5:$C$66)</f>
        <v>356</v>
      </c>
      <c r="AS58">
        <f>SUMIF([19]participants_84517634457!$A$5:$A$64,"*"&amp;A58&amp;"*",[19]participants_84517634457!$C$5:$C$64)</f>
        <v>364</v>
      </c>
      <c r="AT58">
        <f>SUMIF([20]participants_88217539374!$A$5:$A$62,"*"&amp;A58&amp;"*",[20]participants_88217539374!$C$5:$C$62)</f>
        <v>355</v>
      </c>
      <c r="AU58">
        <f>SUMIF([21]participants_85615359244!$A$5:$A$68,"*"&amp;A58&amp;"*",[21]participants_85615359244!$C$5:$C$68)</f>
        <v>339</v>
      </c>
      <c r="AV58">
        <f>SUMIF([22]participants_83083319282!$A$5:$A$43,"*"&amp;A58&amp;"*",[22]participants_83083319282!$C$5:$C$43)</f>
        <v>17</v>
      </c>
      <c r="AW58">
        <f>SUMIF([23]participants_84962019080!$A$5:$A$63,"*"&amp;A58&amp;"*",[23]participants_84962019080!$C$5:$C$63)</f>
        <v>332</v>
      </c>
      <c r="AX58">
        <f>SUMIF([24]participants_83535609868!$A$5:$A$57,"*"&amp;A58&amp;"*",[24]participants_83535609868!$C$5:$C$57)</f>
        <v>90</v>
      </c>
      <c r="AZ58" s="4" t="s">
        <v>79</v>
      </c>
      <c r="BA58">
        <f>SUM(AA58:AX58)/COUNTIF(B58:Y58, "&gt;=0")</f>
        <v>334.79166666666669</v>
      </c>
    </row>
    <row r="59" spans="1:53" x14ac:dyDescent="0.3">
      <c r="A59" s="4" t="s">
        <v>77</v>
      </c>
      <c r="B59">
        <f>COUNTIF([25]Sheet1!$A$5:$A$81,"*"&amp;A59&amp;"*")</f>
        <v>2</v>
      </c>
      <c r="C59">
        <f>COUNTIF('[2]participants_85171663273 (1)'!$A$5:$A$76,"*"&amp;A59&amp;"*")</f>
        <v>2</v>
      </c>
      <c r="D59">
        <f>COUNTIF([3]participants_85797061451!$A$5:$A$72,"*"&amp;A59&amp;"*")</f>
        <v>2</v>
      </c>
      <c r="E59">
        <f>COUNTIF([4]participants_82920852961!$A$5:$A$69,"*"&amp;A59&amp;"*")</f>
        <v>2</v>
      </c>
      <c r="F59">
        <f>COUNTIF([5]participants_89921352025!$A$5:$A$67,"*"&amp;A59&amp;"*")</f>
        <v>2</v>
      </c>
      <c r="G59">
        <f>COUNTIF([6]participants_83765736737!$A$5:$A$62,"*"&amp;A59&amp;"*")</f>
        <v>2</v>
      </c>
      <c r="H59">
        <f>COUNTIF([7]participants_85457643062!$A$5:$A$64,"*"&amp;A59&amp;"*")</f>
        <v>2</v>
      </c>
      <c r="I59">
        <f>COUNTIF([8]participants_83356856584!$A$5:$A$72,"*"&amp;A59&amp;"*")</f>
        <v>2</v>
      </c>
      <c r="J59">
        <f>COUNTIF([9]participants_81569362878!$A$5:$A$69,"*"&amp;A59&amp;"*")</f>
        <v>2</v>
      </c>
      <c r="K59">
        <f>COUNTIF([10]participants_87395326372!$A$5:$A$73,"*"&amp;A59&amp;"*")</f>
        <v>2</v>
      </c>
      <c r="L59">
        <f>COUNTIF([11]participants_85942322182!$A$5:$A$70,"*"&amp;A59&amp;"*")</f>
        <v>2</v>
      </c>
      <c r="M59">
        <f>COUNTIF([12]participants_86087314336!$A$5:$A$63,"*"&amp;A59&amp;"*")</f>
        <v>2</v>
      </c>
      <c r="N59">
        <f>COUNTIF([13]participants_89173533600!$A$5:$A$65,"*"&amp;A59&amp;"*")</f>
        <v>2</v>
      </c>
      <c r="O59">
        <f>COUNTIF([14]participants_87394742230!$A$5:$A$67,"*"&amp;A59&amp;"*")</f>
        <v>2</v>
      </c>
      <c r="P59">
        <f>COUNTIF([15]participants_87856192187!$A$5:$A$65,"*"&amp;A59&amp;"*")</f>
        <v>2</v>
      </c>
      <c r="Q59">
        <f>COUNTIF([16]participants_81035685740!$A$5:$A$69,"*"&amp;A59&amp;"*")</f>
        <v>2</v>
      </c>
      <c r="R59">
        <f>COUNTIF([17]participants_81079410309!$A$5:$A$68,"*"&amp;A59&amp;"*")</f>
        <v>2</v>
      </c>
      <c r="S59">
        <f>COUNTIF([18]participants_87905655085!$A$5:$A$66,"*"&amp;A59&amp;"*")</f>
        <v>2</v>
      </c>
      <c r="T59">
        <f>COUNTIF([19]participants_84517634457!$A$5:$A$64,"*"&amp;A59&amp;"*")</f>
        <v>2</v>
      </c>
      <c r="U59">
        <f>COUNTIF([20]participants_88217539374!$A$5:$A$62,"*"&amp;A59&amp;"*")</f>
        <v>2</v>
      </c>
      <c r="V59">
        <f>COUNTIF([21]participants_85615359244!$A$5:$A$68,"*"&amp;A59&amp;"*")</f>
        <v>2</v>
      </c>
      <c r="W59">
        <f>COUNTIF([22]participants_83083319282!$A$5:$A$43,"*"&amp;A59&amp;"*")</f>
        <v>1</v>
      </c>
      <c r="X59">
        <f>COUNTIF([23]participants_84962019080!$A$5:$A$63,"*"&amp;A59&amp;"*")</f>
        <v>2</v>
      </c>
      <c r="Y59">
        <f>COUNTIF([24]participants_83535609868!$A$5:$A$57,"*"&amp;A59&amp;"*")</f>
        <v>1</v>
      </c>
      <c r="AA59">
        <f>SUMIF('[1]participants_86284759618 (1)'!$A$5:$A$81,"*"&amp;A59&amp;"*",'[1]participants_86284759618 (1)'!$C$5:$C$81)</f>
        <v>331</v>
      </c>
      <c r="AB59">
        <f>SUMIF('[2]participants_85171663273 (1)'!$A$5:$A$76,"*"&amp;A59&amp;"*",'[2]participants_85171663273 (1)'!$C$5:$C$76)</f>
        <v>480</v>
      </c>
      <c r="AC59">
        <f>SUMIF([3]participants_85797061451!$A$5:$A$72,"*"&amp;A59&amp;"*",[3]participants_85797061451!$C$5:$C$72)</f>
        <v>476</v>
      </c>
      <c r="AD59">
        <f>SUMIF([4]participants_82920852961!$A$5:$A$69,"*"&amp;A59&amp;"*",[4]participants_82920852961!$C$5:$C$69)</f>
        <v>409</v>
      </c>
      <c r="AE59">
        <f>SUMIF([5]participants_89921352025!$A$5:$A$67,"*"&amp;A59&amp;"*",[5]participants_89921352025!$C$5:$C$67)</f>
        <v>446</v>
      </c>
      <c r="AF59">
        <f>SUMIF([6]participants_83765736737!$A$5:$A$62,"*"&amp;A59&amp;"*",[6]participants_83765736737!$C$5:$C$62)</f>
        <v>500</v>
      </c>
      <c r="AG59">
        <f>SUMIF([7]participants_85457643062!$A$5:$A$64,"*"&amp;A59&amp;"*",[7]participants_85457643062!$C$5:$C$64)</f>
        <v>504</v>
      </c>
      <c r="AH59">
        <f>SUMIF([8]participants_83356856584!$A$5:$A$72,"*"&amp;A59&amp;"*",[8]participants_83356856584!$C$5:$C$72)</f>
        <v>545</v>
      </c>
      <c r="AI59">
        <f>SUMIF([9]participants_81569362878!$A$5:$A$69,"*"&amp;A59&amp;"*",[9]participants_81569362878!$C$5:$C$69)</f>
        <v>422</v>
      </c>
      <c r="AJ59">
        <f>SUMIF([10]participants_87395326372!$A$5:$A$73,"*"&amp;A59&amp;"*",[10]participants_87395326372!$C$5:$C$73)</f>
        <v>507</v>
      </c>
      <c r="AK59">
        <f>SUMIF([11]participants_85942322182!$A$5:$A$70,"*"&amp;A59&amp;"*",[11]participants_85942322182!$C$5:$C$70)</f>
        <v>491</v>
      </c>
      <c r="AL59">
        <f>SUMIF([12]participants_86087314336!$A$5:$A$63,"*"&amp;A59&amp;"*",[12]participants_86087314336!$C$5:$C$63)</f>
        <v>388</v>
      </c>
      <c r="AM59">
        <f>SUMIF([13]participants_89173533600!$A$5:$A$65,"*"&amp;A59&amp;"*",[13]participants_89173533600!$C$5:$C$65)</f>
        <v>542</v>
      </c>
      <c r="AN59">
        <f>SUMIF([14]participants_87394742230!$A$5:$A$67,"*"&amp;A59&amp;"*",[14]participants_87394742230!$C$5:$C$67)</f>
        <v>433</v>
      </c>
      <c r="AO59">
        <f>SUMIF([15]participants_87856192187!$A$5:$A$65,"*"&amp;A59&amp;"*",[15]participants_87856192187!$C$5:$C$65)</f>
        <v>451</v>
      </c>
      <c r="AP59">
        <f>SUMIF([16]participants_81035685740!$A$5:$A$69,"*"&amp;A59&amp;"*",[16]participants_81035685740!$C$5:$C$69)</f>
        <v>565</v>
      </c>
      <c r="AQ59">
        <f>SUMIF([17]participants_81079410309!$A$5:$A$68,"*"&amp;A59&amp;"*",[17]participants_81079410309!$C$5:$C$68)</f>
        <v>432</v>
      </c>
      <c r="AR59">
        <f>SUMIF([18]participants_87905655085!$A$5:$A$66,"*"&amp;A59&amp;"*",[18]participants_87905655085!$C$5:$C$66)</f>
        <v>499</v>
      </c>
      <c r="AS59">
        <f>SUMIF([19]participants_84517634457!$A$5:$A$64,"*"&amp;A59&amp;"*",[19]participants_84517634457!$C$5:$C$64)</f>
        <v>479</v>
      </c>
      <c r="AT59">
        <f>SUMIF([20]participants_88217539374!$A$5:$A$62,"*"&amp;A59&amp;"*",[20]participants_88217539374!$C$5:$C$62)</f>
        <v>435</v>
      </c>
      <c r="AU59">
        <f>SUMIF([21]participants_85615359244!$A$5:$A$68,"*"&amp;A59&amp;"*",[21]participants_85615359244!$C$5:$C$68)</f>
        <v>320</v>
      </c>
      <c r="AV59">
        <f>SUMIF([22]participants_83083319282!$A$5:$A$43,"*"&amp;A59&amp;"*",[22]participants_83083319282!$C$5:$C$43)</f>
        <v>11</v>
      </c>
      <c r="AW59">
        <f>SUMIF([23]participants_84962019080!$A$5:$A$63,"*"&amp;A59&amp;"*",[23]participants_84962019080!$C$5:$C$63)</f>
        <v>550</v>
      </c>
      <c r="AX59">
        <f>SUMIF([24]participants_83535609868!$A$5:$A$57,"*"&amp;A59&amp;"*",[24]participants_83535609868!$C$5:$C$57)</f>
        <v>39</v>
      </c>
      <c r="AZ59" s="4" t="s">
        <v>77</v>
      </c>
      <c r="BA59">
        <f>SUM(AA59:AX59)/COUNTIF(B59:Y59, "&gt;=0")</f>
        <v>427.29166666666669</v>
      </c>
    </row>
    <row r="60" spans="1:53" x14ac:dyDescent="0.3">
      <c r="A60" s="1" t="s">
        <v>11</v>
      </c>
      <c r="B60">
        <f>COUNTIF([25]Sheet1!$A$5:$A$81,"*"&amp;A60&amp;"*")</f>
        <v>1</v>
      </c>
      <c r="C60">
        <f>COUNTIF('[2]participants_85171663273 (1)'!$A$5:$A$76,"*"&amp;A60&amp;"*")</f>
        <v>2</v>
      </c>
      <c r="D60">
        <f>COUNTIF([3]participants_85797061451!$A$5:$A$72,"*"&amp;A60&amp;"*")</f>
        <v>1</v>
      </c>
      <c r="E60">
        <f>COUNTIF([4]participants_82920852961!$A$5:$A$69,"*"&amp;A60&amp;"*")</f>
        <v>1</v>
      </c>
      <c r="F60">
        <f>COUNTIF([5]participants_89921352025!$A$5:$A$67,"*"&amp;A60&amp;"*")</f>
        <v>1</v>
      </c>
      <c r="G60">
        <f>COUNTIF([6]participants_83765736737!$A$5:$A$62,"*"&amp;A60&amp;"*")</f>
        <v>1</v>
      </c>
      <c r="H60">
        <f>COUNTIF([7]participants_85457643062!$A$5:$A$64,"*"&amp;A60&amp;"*")</f>
        <v>1</v>
      </c>
      <c r="I60">
        <f>COUNTIF([8]participants_83356856584!$A$5:$A$72,"*"&amp;A60&amp;"*")</f>
        <v>1</v>
      </c>
      <c r="J60">
        <f>COUNTIF([9]participants_81569362878!$A$5:$A$69,"*"&amp;A60&amp;"*")</f>
        <v>1</v>
      </c>
      <c r="K60">
        <f>COUNTIF([10]participants_87395326372!$A$5:$A$73,"*"&amp;A60&amp;"*")</f>
        <v>3</v>
      </c>
      <c r="L60">
        <f>COUNTIF([11]participants_85942322182!$A$5:$A$70,"*"&amp;A60&amp;"*")</f>
        <v>1</v>
      </c>
      <c r="M60">
        <f>COUNTIF([12]participants_86087314336!$A$5:$A$63,"*"&amp;A60&amp;"*")</f>
        <v>1</v>
      </c>
      <c r="N60">
        <f>COUNTIF([13]participants_89173533600!$A$5:$A$65,"*"&amp;A60&amp;"*")</f>
        <v>1</v>
      </c>
      <c r="O60">
        <f>COUNTIF([14]participants_87394742230!$A$5:$A$67,"*"&amp;A60&amp;"*")</f>
        <v>1</v>
      </c>
      <c r="P60">
        <f>COUNTIF([15]participants_87856192187!$A$5:$A$65,"*"&amp;A60&amp;"*")</f>
        <v>1</v>
      </c>
      <c r="Q60">
        <f>COUNTIF([16]participants_81035685740!$A$5:$A$69,"*"&amp;A60&amp;"*")</f>
        <v>1</v>
      </c>
      <c r="R60">
        <f>COUNTIF([17]participants_81079410309!$A$5:$A$68,"*"&amp;A60&amp;"*")</f>
        <v>1</v>
      </c>
      <c r="S60">
        <f>COUNTIF([18]participants_87905655085!$A$5:$A$66,"*"&amp;A60&amp;"*")</f>
        <v>1</v>
      </c>
      <c r="T60">
        <f>COUNTIF([19]participants_84517634457!$A$5:$A$64,"*"&amp;A60&amp;"*")</f>
        <v>1</v>
      </c>
      <c r="U60">
        <f>COUNTIF([20]participants_88217539374!$A$5:$A$62,"*"&amp;A60&amp;"*")</f>
        <v>1</v>
      </c>
      <c r="V60">
        <f>COUNTIF([21]participants_85615359244!$A$5:$A$68,"*"&amp;A60&amp;"*")</f>
        <v>1</v>
      </c>
      <c r="W60">
        <f>COUNTIF([22]participants_83083319282!$A$5:$A$43,"*"&amp;A60&amp;"*")</f>
        <v>1</v>
      </c>
      <c r="X60">
        <f>COUNTIF([23]participants_84962019080!$A$5:$A$63,"*"&amp;A60&amp;"*")</f>
        <v>1</v>
      </c>
      <c r="Y60">
        <f>COUNTIF([24]participants_83535609868!$A$5:$A$57,"*"&amp;A60&amp;"*")</f>
        <v>1</v>
      </c>
      <c r="AA60">
        <f>SUMIF('[1]participants_86284759618 (1)'!$A$5:$A$81,"*"&amp;A60&amp;"*",'[1]participants_86284759618 (1)'!$C$5:$C$81)</f>
        <v>348</v>
      </c>
      <c r="AB60">
        <f>SUMIF('[2]participants_85171663273 (1)'!$A$5:$A$76,"*"&amp;A60&amp;"*",'[2]participants_85171663273 (1)'!$C$5:$C$76)</f>
        <v>414</v>
      </c>
      <c r="AC60">
        <f>SUMIF([3]participants_85797061451!$A$5:$A$72,"*"&amp;A60&amp;"*",[3]participants_85797061451!$C$5:$C$72)</f>
        <v>405</v>
      </c>
      <c r="AD60">
        <f>SUMIF([4]participants_82920852961!$A$5:$A$69,"*"&amp;A60&amp;"*",[4]participants_82920852961!$C$5:$C$69)</f>
        <v>382</v>
      </c>
      <c r="AE60">
        <f>SUMIF([5]participants_89921352025!$A$5:$A$67,"*"&amp;A60&amp;"*",[5]participants_89921352025!$C$5:$C$67)</f>
        <v>329</v>
      </c>
      <c r="AF60">
        <f>SUMIF([6]participants_83765736737!$A$5:$A$62,"*"&amp;A60&amp;"*",[6]participants_83765736737!$C$5:$C$62)</f>
        <v>432</v>
      </c>
      <c r="AG60">
        <f>SUMIF([7]participants_85457643062!$A$5:$A$64,"*"&amp;A60&amp;"*",[7]participants_85457643062!$C$5:$C$64)</f>
        <v>406</v>
      </c>
      <c r="AH60">
        <f>SUMIF([8]participants_83356856584!$A$5:$A$72,"*"&amp;A60&amp;"*",[8]participants_83356856584!$C$5:$C$72)</f>
        <v>367</v>
      </c>
      <c r="AI60">
        <f>SUMIF([9]participants_81569362878!$A$5:$A$69,"*"&amp;A60&amp;"*",[9]participants_81569362878!$C$5:$C$69)</f>
        <v>379</v>
      </c>
      <c r="AJ60">
        <f>SUMIF([10]participants_87395326372!$A$5:$A$73,"*"&amp;A60&amp;"*",[10]participants_87395326372!$C$5:$C$73)</f>
        <v>361</v>
      </c>
      <c r="AK60">
        <f>SUMIF([11]participants_85942322182!$A$5:$A$70,"*"&amp;A60&amp;"*",[11]participants_85942322182!$C$5:$C$70)</f>
        <v>382</v>
      </c>
      <c r="AL60">
        <f>SUMIF([12]participants_86087314336!$A$5:$A$63,"*"&amp;A60&amp;"*",[12]participants_86087314336!$C$5:$C$63)</f>
        <v>440</v>
      </c>
      <c r="AM60">
        <f>SUMIF([13]participants_89173533600!$A$5:$A$65,"*"&amp;A60&amp;"*",[13]participants_89173533600!$C$5:$C$65)</f>
        <v>422</v>
      </c>
      <c r="AN60">
        <f>SUMIF([14]participants_87394742230!$A$5:$A$67,"*"&amp;A60&amp;"*",[14]participants_87394742230!$C$5:$C$67)</f>
        <v>415</v>
      </c>
      <c r="AO60">
        <f>SUMIF([15]participants_87856192187!$A$5:$A$65,"*"&amp;A60&amp;"*",[15]participants_87856192187!$C$5:$C$65)</f>
        <v>438</v>
      </c>
      <c r="AP60">
        <f>SUMIF([16]participants_81035685740!$A$5:$A$69,"*"&amp;A60&amp;"*",[16]participants_81035685740!$C$5:$C$69)</f>
        <v>432</v>
      </c>
      <c r="AQ60">
        <f>SUMIF([17]participants_81079410309!$A$5:$A$68,"*"&amp;A60&amp;"*",[17]participants_81079410309!$C$5:$C$68)</f>
        <v>388</v>
      </c>
      <c r="AR60">
        <f>SUMIF([18]participants_87905655085!$A$5:$A$66,"*"&amp;A60&amp;"*",[18]participants_87905655085!$C$5:$C$66)</f>
        <v>370</v>
      </c>
      <c r="AS60">
        <f>SUMIF([19]participants_84517634457!$A$5:$A$64,"*"&amp;A60&amp;"*",[19]participants_84517634457!$C$5:$C$64)</f>
        <v>420</v>
      </c>
      <c r="AT60">
        <f>SUMIF([20]participants_88217539374!$A$5:$A$62,"*"&amp;A60&amp;"*",[20]participants_88217539374!$C$5:$C$62)</f>
        <v>411</v>
      </c>
      <c r="AU60">
        <f>SUMIF([21]participants_85615359244!$A$5:$A$68,"*"&amp;A60&amp;"*",[21]participants_85615359244!$C$5:$C$68)</f>
        <v>438</v>
      </c>
      <c r="AV60">
        <f>SUMIF([22]participants_83083319282!$A$5:$A$43,"*"&amp;A60&amp;"*",[22]participants_83083319282!$C$5:$C$43)</f>
        <v>13</v>
      </c>
      <c r="AW60">
        <f>SUMIF([23]participants_84962019080!$A$5:$A$63,"*"&amp;A60&amp;"*",[23]participants_84962019080!$C$5:$C$63)</f>
        <v>337</v>
      </c>
      <c r="AX60">
        <f>SUMIF([24]participants_83535609868!$A$5:$A$57,"*"&amp;A60&amp;"*",[24]participants_83535609868!$C$5:$C$57)</f>
        <v>130</v>
      </c>
      <c r="AZ60" s="1" t="s">
        <v>11</v>
      </c>
      <c r="BA60">
        <f>SUM(AA60:AX60)/COUNTIF(B60:Y60, "&gt;=0")</f>
        <v>369.125</v>
      </c>
    </row>
  </sheetData>
  <sortState xmlns:xlrd2="http://schemas.microsoft.com/office/spreadsheetml/2017/richdata2" ref="A2:Y60">
    <sortCondition ref="A2:A60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 yadav</dc:creator>
  <cp:lastModifiedBy>Soham Kothari</cp:lastModifiedBy>
  <dcterms:created xsi:type="dcterms:W3CDTF">2015-06-05T18:17:20Z</dcterms:created>
  <dcterms:modified xsi:type="dcterms:W3CDTF">2023-06-26T08:26:48Z</dcterms:modified>
</cp:coreProperties>
</file>