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4" sheetId="2" r:id="rId5"/>
    <sheet state="visible" name="Sheet11" sheetId="3" r:id="rId6"/>
    <sheet state="visible" name="Copy of Sheet11" sheetId="4" r:id="rId7"/>
    <sheet state="visible" name="Sheet9" sheetId="5" r:id="rId8"/>
    <sheet state="visible" name="Sheet6" sheetId="6" r:id="rId9"/>
    <sheet state="visible" name="Full Name" sheetId="7" r:id="rId10"/>
    <sheet state="visible" name="Sheet3" sheetId="8" r:id="rId11"/>
    <sheet state="visible" name="Admission Letter" sheetId="9" r:id="rId12"/>
    <sheet state="visible" name="Sheet13" sheetId="10" r:id="rId13"/>
    <sheet state="visible" name="Sheet12" sheetId="11" r:id="rId14"/>
    <sheet state="visible" name="Sheet10" sheetId="12" r:id="rId15"/>
    <sheet state="visible" name="Sheet5" sheetId="13" r:id="rId16"/>
    <sheet state="visible" name="Sheet7" sheetId="14" r:id="rId17"/>
    <sheet state="visible" name="Sheet8" sheetId="15" r:id="rId18"/>
    <sheet state="hidden" name="DO NOT DELETE - AutoCrat Job Se" sheetId="16" r:id="rId19"/>
  </sheets>
  <definedNames/>
  <calcPr/>
</workbook>
</file>

<file path=xl/sharedStrings.xml><?xml version="1.0" encoding="utf-8"?>
<sst xmlns="http://schemas.openxmlformats.org/spreadsheetml/2006/main" count="4826" uniqueCount="997">
  <si>
    <t>Timestamp</t>
  </si>
  <si>
    <t>Email Address</t>
  </si>
  <si>
    <t>Online Transaction Reference Number (                         A/C Name	: Director, HRDC Indore,                                                                                                                                                          Bank Name	: State Bank of India,                                                                                                                                                                                    Branch		: DAVV Campus, Khandwa Road, Indore,                                                                                                                                                     A/C Number : 53014520034 ,                                                                                                                                                                  IFSC Code 	: SBIN0030389)</t>
  </si>
  <si>
    <t xml:space="preserve">Online Transaction Receipt  </t>
  </si>
  <si>
    <t xml:space="preserve">Transaction Date  </t>
  </si>
  <si>
    <t>payment done</t>
  </si>
  <si>
    <t>Salutation</t>
  </si>
  <si>
    <t xml:space="preserve">First Name </t>
  </si>
  <si>
    <t xml:space="preserve">Last Name </t>
  </si>
  <si>
    <t xml:space="preserve">Designation </t>
  </si>
  <si>
    <t>Email Address (Gmail ID)</t>
  </si>
  <si>
    <t>Only Whats app Mobile (Fill up your Only Whats app Mobile number)</t>
  </si>
  <si>
    <t>Address of Correspondence</t>
  </si>
  <si>
    <t>College</t>
  </si>
  <si>
    <t>City</t>
  </si>
  <si>
    <t>State</t>
  </si>
  <si>
    <t>Subject</t>
  </si>
  <si>
    <t>Date of Birth</t>
  </si>
  <si>
    <t>Sex</t>
  </si>
  <si>
    <t>Marital Status</t>
  </si>
  <si>
    <t xml:space="preserve">Category </t>
  </si>
  <si>
    <t xml:space="preserve">Date of Joining As: Lecturer: </t>
  </si>
  <si>
    <t>dtikhe1@gmail.com</t>
  </si>
  <si>
    <t>https://drive.google.com/open?id=11h7E_At5-lA6MQR7jtpmknBQSy1RSajd</t>
  </si>
  <si>
    <t>Dr.</t>
  </si>
  <si>
    <t>Dnyaneshwar</t>
  </si>
  <si>
    <t>Tikhe</t>
  </si>
  <si>
    <t>Assistant Professor</t>
  </si>
  <si>
    <t>G2 21,Arnav Apartment,Lokmanya Nagar,Indore</t>
  </si>
  <si>
    <t>Shri Atal Bihari Vajpayee Govt Arts and Commerce College</t>
  </si>
  <si>
    <t>Indore</t>
  </si>
  <si>
    <t>Madhya Pradesh</t>
  </si>
  <si>
    <t>Marathi</t>
  </si>
  <si>
    <t>Male</t>
  </si>
  <si>
    <t>Married</t>
  </si>
  <si>
    <t>General</t>
  </si>
  <si>
    <t>askinirig@gmail.com</t>
  </si>
  <si>
    <t>https://drive.google.com/open?id=11UvndBvMPmTHJ9YwzTm7O9oU53RkI0gO</t>
  </si>
  <si>
    <t>Mr.</t>
  </si>
  <si>
    <t>Arun</t>
  </si>
  <si>
    <t>Kumar Arya</t>
  </si>
  <si>
    <t>191 Anand Nagar, Chitawad Road, Indore, Madhya Pradesh, PIN Code - 452001</t>
  </si>
  <si>
    <t>Shri Atal Bihari Vajpayee Government Arts And Commerce College Indore</t>
  </si>
  <si>
    <t>Philosophy</t>
  </si>
  <si>
    <t>Unmarried</t>
  </si>
  <si>
    <t>SC</t>
  </si>
  <si>
    <t>https://drive.google.com/open?id=1TSyfKczeEreJZHBZ2EyjiOi47H6dWph1</t>
  </si>
  <si>
    <t xml:space="preserve">Dnyaneshwar </t>
  </si>
  <si>
    <t xml:space="preserve">Tikhe </t>
  </si>
  <si>
    <t xml:space="preserve">Assistant Professor </t>
  </si>
  <si>
    <t>G2, 21x, arnav apartment Lokmanya nagar indore 452009</t>
  </si>
  <si>
    <t xml:space="preserve">Shri Atal Bihari Vajpayee government art and Commerce College Indore </t>
  </si>
  <si>
    <t xml:space="preserve">Indore </t>
  </si>
  <si>
    <t xml:space="preserve">Madhya pradesh </t>
  </si>
  <si>
    <t xml:space="preserve">Marathi </t>
  </si>
  <si>
    <t>malvikini@gmail.com</t>
  </si>
  <si>
    <t>https://drive.google.com/open?id=1NYRT-rjVINLLdeiqN9SIRAeP9NYrhTDF</t>
  </si>
  <si>
    <t>Mrs.</t>
  </si>
  <si>
    <t>MALVI</t>
  </si>
  <si>
    <t>VISHWAKARMA</t>
  </si>
  <si>
    <t>ASSISTANT PROFESSOR</t>
  </si>
  <si>
    <t>SATYAM APARTMENT, TEEN SEEMAN, EDALHATU CHOWK, MORHABADI, RANCHI JHARKHAND 834008 (INDIA)</t>
  </si>
  <si>
    <t>UNIVERSITY DEPARTMENT OF ANTHROPOLOGY, RANCHI UNIVERSITY, RANCHI</t>
  </si>
  <si>
    <t>RANCHI</t>
  </si>
  <si>
    <t xml:space="preserve">JHARKHAND </t>
  </si>
  <si>
    <t xml:space="preserve">ANTHROPOLOGY </t>
  </si>
  <si>
    <t>Female</t>
  </si>
  <si>
    <t>OBC</t>
  </si>
  <si>
    <t>rajesh.kumareconomics@gmail.com</t>
  </si>
  <si>
    <t>https://drive.google.com/open?id=1oFWiFVCffG8yxDp4UIF3yTw1VKERdUFH</t>
  </si>
  <si>
    <t xml:space="preserve">RAJESH KUMAR </t>
  </si>
  <si>
    <t>GAUTAM</t>
  </si>
  <si>
    <t>Government J S T P G College Balaghat</t>
  </si>
  <si>
    <t>Balaghat</t>
  </si>
  <si>
    <t>Economics</t>
  </si>
  <si>
    <t>jibhawanikumarrajak@gmail.com</t>
  </si>
  <si>
    <t>https://drive.google.com/open?id=1cz7B4mO7Vi5EuL4uU4-upwThFDFqt64H</t>
  </si>
  <si>
    <t xml:space="preserve">Jibhawani kumar </t>
  </si>
  <si>
    <t>Rajak</t>
  </si>
  <si>
    <t>jibhawanikumarrajk@gmail.com</t>
  </si>
  <si>
    <t>Kartik oraon college gumla-835207</t>
  </si>
  <si>
    <t>Gumla</t>
  </si>
  <si>
    <t>Jharkhand</t>
  </si>
  <si>
    <t>Hindi</t>
  </si>
  <si>
    <t>khandelwalyogesh77@gmail.com</t>
  </si>
  <si>
    <t>https://drive.google.com/open?id=1CrA2KCcGOfkOajpSLdum21vwq8f71HfF</t>
  </si>
  <si>
    <t>Yogesh</t>
  </si>
  <si>
    <t xml:space="preserve">Khandelwal </t>
  </si>
  <si>
    <t xml:space="preserve">Assistant professor </t>
  </si>
  <si>
    <t>Amrit parisar, infront of SBI malakhedi narmadapuram m.p.</t>
  </si>
  <si>
    <t xml:space="preserve">Government Kusum PG College  </t>
  </si>
  <si>
    <t xml:space="preserve">Seoni malwa </t>
  </si>
  <si>
    <t xml:space="preserve">Madhya Pradesh </t>
  </si>
  <si>
    <t xml:space="preserve">Commerce </t>
  </si>
  <si>
    <t>vijayshreemalviya198@gmail.com</t>
  </si>
  <si>
    <t>https://drive.google.com/open?id=1XyqsLXn2pYaImX9QwFeZnxPx39DjgQfH</t>
  </si>
  <si>
    <t xml:space="preserve">Vijayshree </t>
  </si>
  <si>
    <t xml:space="preserve">Malviya </t>
  </si>
  <si>
    <t>Ward no. 03, Indira colony, Banapura, Seoni malwa, distt. Narmadapurm,M.P.</t>
  </si>
  <si>
    <t xml:space="preserve">Govt. Kusum P.G.College, Seoni malwa, Narmadapurm </t>
  </si>
  <si>
    <t>Seoni malwa, distt.Narmadapuram</t>
  </si>
  <si>
    <t>M.P.</t>
  </si>
  <si>
    <t>artipadiyar@gmail.com</t>
  </si>
  <si>
    <t>https://drive.google.com/open?id=1YbDtF52oQB9yGmwoh2U-7jr-fysS5oSl</t>
  </si>
  <si>
    <t xml:space="preserve">Arti </t>
  </si>
  <si>
    <t xml:space="preserve">Padiyar </t>
  </si>
  <si>
    <t>9/109 Ayodhya basti jaora road namli, district Ratlam</t>
  </si>
  <si>
    <t xml:space="preserve">Govt. Kusum PG College Seoni Malwa Narmadapuram </t>
  </si>
  <si>
    <t xml:space="preserve">Seoni Malwa </t>
  </si>
  <si>
    <t>sumansardarph43@gmail.com</t>
  </si>
  <si>
    <t>IHQ9976262</t>
  </si>
  <si>
    <t>https://drive.google.com/open?id=15QXl5MO0l2tZ--0nskanP8vU1aq02wiy</t>
  </si>
  <si>
    <t>Suman</t>
  </si>
  <si>
    <t>Sardar</t>
  </si>
  <si>
    <t>Vill+P.O-Buita, P.S- Budge Budge, Dist- South 24 p.g.s, PIN-700137</t>
  </si>
  <si>
    <t>Garhbeta College</t>
  </si>
  <si>
    <t>Kolkata, West Bengal, India</t>
  </si>
  <si>
    <t>West Bengal</t>
  </si>
  <si>
    <t>Physics</t>
  </si>
  <si>
    <t>shwetabhawdiya@gmail.com</t>
  </si>
  <si>
    <t>T2211300746334656722030</t>
  </si>
  <si>
    <t>https://drive.google.com/open?id=1AG9dKVH8jonAeAYXQyFnX6kaigR1RBnC</t>
  </si>
  <si>
    <t xml:space="preserve">Shweta </t>
  </si>
  <si>
    <t xml:space="preserve">Bhawdiya </t>
  </si>
  <si>
    <t xml:space="preserve">Govt MKB art's and commerce autonomous women college jabalpur </t>
  </si>
  <si>
    <t xml:space="preserve">Jabalpur </t>
  </si>
  <si>
    <t xml:space="preserve">Homescience </t>
  </si>
  <si>
    <t>ST</t>
  </si>
  <si>
    <t>shubham.sam53@gmail.com</t>
  </si>
  <si>
    <t>https://drive.google.com/open?id=1BW2APyuF-O43iq-p8PQWqeV1PsZOLzKg</t>
  </si>
  <si>
    <t>Shubham</t>
  </si>
  <si>
    <t>Sharma</t>
  </si>
  <si>
    <t>07067690308</t>
  </si>
  <si>
    <t>23 Park Road, Department of Pharmacy, Shri G.S. Institute of Technology and Science</t>
  </si>
  <si>
    <t>Shri G.S. Institute of Technology and Science, indore</t>
  </si>
  <si>
    <t>Pharmacy</t>
  </si>
  <si>
    <t>Come to 6th FIP</t>
  </si>
  <si>
    <t>drrsagar@gmail.com</t>
  </si>
  <si>
    <t>T2212011654525586046812</t>
  </si>
  <si>
    <t>https://drive.google.com/open?id=16F9pF2Qb7f4IViAV4qcGLL1bxV7wb301</t>
  </si>
  <si>
    <t>Rakesh</t>
  </si>
  <si>
    <t>Sagar</t>
  </si>
  <si>
    <t>Assistant professor</t>
  </si>
  <si>
    <t>Department of Pharmacy, SGSITS, 23 Sir M. Visvesvaraya Marg, Indore, Madhya Pradesh 452003</t>
  </si>
  <si>
    <t>Shri G. S. Institute of Technology and Science</t>
  </si>
  <si>
    <t>gehchandrapatel@gmail.com</t>
  </si>
  <si>
    <t>IHR0175089</t>
  </si>
  <si>
    <t>https://drive.google.com/open?id=1bPSmvQAUnvmU4kXvUjMxH5kKGdrCMMck</t>
  </si>
  <si>
    <t>Geh  Chandra</t>
  </si>
  <si>
    <t>Patel</t>
  </si>
  <si>
    <t xml:space="preserve">C/O Dr.Sanjay Jha
Basant Vihar Lane-1
Bihind Ram Vihar Colony 
Rajendra Nagar, Satna
Distt Satna  M.P.
</t>
  </si>
  <si>
    <t>Govt College Birsinghpur Distt. Satna M.P.</t>
  </si>
  <si>
    <t>Satna</t>
  </si>
  <si>
    <t>History</t>
  </si>
  <si>
    <t>shantac1506@gmail.com</t>
  </si>
  <si>
    <t>मध्य प्रदेश</t>
  </si>
  <si>
    <t>https://drive.google.com/open?id=1eBWAoCXs_jpsjGRXck9gw4Eq9oiJISfC</t>
  </si>
  <si>
    <t>Miss</t>
  </si>
  <si>
    <t>Shanta</t>
  </si>
  <si>
    <t>Chouhan</t>
  </si>
  <si>
    <t>09669766972</t>
  </si>
  <si>
    <t xml:space="preserve">67, Sanchar nagar extension
Flat no 102,Kanadiya Road Indore </t>
  </si>
  <si>
    <t xml:space="preserve">Shri Atal Bihari Vajpayee Govt Arts and Commerce College Indore </t>
  </si>
  <si>
    <t xml:space="preserve">HINDI </t>
  </si>
  <si>
    <t>jaya44635@gmail.com</t>
  </si>
  <si>
    <t>Madhaypradesh</t>
  </si>
  <si>
    <t>https://drive.google.com/open?id=1oK3VCgZY0jv3VGZeUNnPzpWhSBvyPPif</t>
  </si>
  <si>
    <t>JAYA</t>
  </si>
  <si>
    <t>KAITHWAS</t>
  </si>
  <si>
    <t>Govt Kusum PG College Seoni Malwa 461221</t>
  </si>
  <si>
    <t xml:space="preserve">Govt Kusum PG College Seoni Malwa Narmadapuram MP </t>
  </si>
  <si>
    <t>sunitay525@gmail.com</t>
  </si>
  <si>
    <t>https://drive.google.com/open?id=1S5yQYd2GnaymxOC9pzK5jhq228gHCt8x</t>
  </si>
  <si>
    <t>Sunita</t>
  </si>
  <si>
    <t>Yadav</t>
  </si>
  <si>
    <t>Yadav Pura Ichhawar</t>
  </si>
  <si>
    <t>Govt college Gopalpur nasrullaganj Dist.Sehore</t>
  </si>
  <si>
    <t xml:space="preserve">Gopalpur </t>
  </si>
  <si>
    <t>vrchouhan07@gmail.com</t>
  </si>
  <si>
    <t>UPI Transaction ID 234647134982</t>
  </si>
  <si>
    <t>https://drive.google.com/open?id=11um3NTCey1lusAtLmMSbYevXmY_tRcba</t>
  </si>
  <si>
    <t>Virendra</t>
  </si>
  <si>
    <t>Ramnarain Ruia Autonomous College Matunga Mumbai 400019</t>
  </si>
  <si>
    <t>Ramnarain Ruia Autonomous college Matunga Mumbai 400019</t>
  </si>
  <si>
    <t>Mumbai</t>
  </si>
  <si>
    <t>Maharashtra</t>
  </si>
  <si>
    <t>Political Science</t>
  </si>
  <si>
    <t>dineshpund12@gmail.com</t>
  </si>
  <si>
    <t>UA0513506537</t>
  </si>
  <si>
    <t>https://drive.google.com/open?id=1YyYabhBlLTCiP-MZYkI1Ji0MtjANLddd</t>
  </si>
  <si>
    <t xml:space="preserve">Dinesh Anandrao </t>
  </si>
  <si>
    <t>Pund</t>
  </si>
  <si>
    <t xml:space="preserve">Shri R R Lahoti Science College Morshi Districts-Amaravati, Maharashtra </t>
  </si>
  <si>
    <t>Shri R R Lahoti Science College Morshi Districts-Amaravati,</t>
  </si>
  <si>
    <t xml:space="preserve">Morshi </t>
  </si>
  <si>
    <t xml:space="preserve">Maharashtra </t>
  </si>
  <si>
    <t xml:space="preserve">Chemistry </t>
  </si>
  <si>
    <t>tarunnarnaure1@gmail.com</t>
  </si>
  <si>
    <t>T2212151702112373600538</t>
  </si>
  <si>
    <t>https://drive.google.com/open?id=1N_QpMooL8fDuNm2AUuGJntaN3RBFUtlq</t>
  </si>
  <si>
    <t xml:space="preserve">Tarun Kumar </t>
  </si>
  <si>
    <t xml:space="preserve">Narnaure </t>
  </si>
  <si>
    <t>Civil Engineering and Applied Mechanics Department , S.G.S.I.T.S Indore</t>
  </si>
  <si>
    <t xml:space="preserve">Shri G. S. Institute of Technology and Science, Indore </t>
  </si>
  <si>
    <t xml:space="preserve">Civil Engineering </t>
  </si>
  <si>
    <t>Fees Does not match</t>
  </si>
  <si>
    <t>shankarbhuriya120784@gmail.com</t>
  </si>
  <si>
    <t>SBILT09122022114556360994</t>
  </si>
  <si>
    <t>https://drive.google.com/open?id=1_iRD0iz6e7tR73ESEyYwyVrLfyX1pfu2</t>
  </si>
  <si>
    <t xml:space="preserve">SHANKAR </t>
  </si>
  <si>
    <t>BHURIA</t>
  </si>
  <si>
    <t>dr.shankarbhuria@mp.govt.in</t>
  </si>
  <si>
    <t>govt.college meghnagar distic jhabua mp.</t>
  </si>
  <si>
    <t xml:space="preserve">govt.college meghnagar </t>
  </si>
  <si>
    <t>jhabua</t>
  </si>
  <si>
    <t>mp</t>
  </si>
  <si>
    <t>hindi</t>
  </si>
  <si>
    <t>singhyajuvendra084@gmail.com</t>
  </si>
  <si>
    <t>https://drive.google.com/open?id=1c16qz60krBxo1Z5iyCZKir-x1YS0FL9t</t>
  </si>
  <si>
    <t>Yajuvendra</t>
  </si>
  <si>
    <t>Singh</t>
  </si>
  <si>
    <t>Pandit Jawaharlal Nehru Government College Nepanagar District Burhanpur Madhya Pradesh 450221</t>
  </si>
  <si>
    <t>Pandit Jawaharlal Nehru Government College Nepanagar District Burhanpur Madhya Pradesh</t>
  </si>
  <si>
    <t>Burhanpur</t>
  </si>
  <si>
    <t>ikhe.shashikant@gmail.com</t>
  </si>
  <si>
    <t>T2212201110523510186519</t>
  </si>
  <si>
    <t>https://drive.google.com/open?id=1isUW6rGcO1n3lyz568e-oWseKhZDdVXf</t>
  </si>
  <si>
    <t xml:space="preserve">Shashikant </t>
  </si>
  <si>
    <t>Ikhe</t>
  </si>
  <si>
    <t xml:space="preserve">Shri.R.R.Lahoti Science College, Morshi </t>
  </si>
  <si>
    <t>Morshi</t>
  </si>
  <si>
    <t>suman.isi.stat@gmail.com</t>
  </si>
  <si>
    <t>https://drive.google.com/open?id=1kfN26zlQli4FlPp0IioyL54L0PyHChas</t>
  </si>
  <si>
    <t>SUMAN</t>
  </si>
  <si>
    <t>SARKAR</t>
  </si>
  <si>
    <t xml:space="preserve">Appayan Apartment, Sukantapally, Bolpur, Birbhum - 731235 </t>
  </si>
  <si>
    <t>Visva-Bharati University</t>
  </si>
  <si>
    <t>Santiniketan</t>
  </si>
  <si>
    <t>Statistics</t>
  </si>
  <si>
    <t>nimishasinha2302@gmail.com</t>
  </si>
  <si>
    <t>https://drive.google.com/open?id=1uBFg0s-W_arlbBZS1bgDRHVU_oj16cMG</t>
  </si>
  <si>
    <t>Nimisha</t>
  </si>
  <si>
    <t>Sinha</t>
  </si>
  <si>
    <t>Assisstant Professor</t>
  </si>
  <si>
    <t>06201535218</t>
  </si>
  <si>
    <t>Nimisha Sinha
C/O Sujay Kumar Sinha
Behind 56 Set QRTS, Kumhartoli, Near Verma Physics, Doranda, Ranchi -834002
JHARKHAND</t>
  </si>
  <si>
    <t>Jharkhand Rai University</t>
  </si>
  <si>
    <t>Ranchi</t>
  </si>
  <si>
    <t>AJAYPARMARSGSITS@GMAIL.COM</t>
  </si>
  <si>
    <t>SBILT26122022154614032403</t>
  </si>
  <si>
    <t>https://drive.google.com/open?id=1kgBOgmSQGhiTzUNIsoto6Jexm9DfDXi4</t>
  </si>
  <si>
    <t xml:space="preserve">AJAY </t>
  </si>
  <si>
    <t>PARMAR</t>
  </si>
  <si>
    <t>3/5, LECTURE QUARTER, SGSITS, INDORE</t>
  </si>
  <si>
    <t>SHRI GOVINDRAM SEKSARIA INSTITUTE OF TECHNOLOGY &amp; SCIENCE, INDORE</t>
  </si>
  <si>
    <t>INDORE</t>
  </si>
  <si>
    <t>MADHYA PRADESH</t>
  </si>
  <si>
    <t>ELECTRONICS AND TELECOMMUNICATION ENGINEERING</t>
  </si>
  <si>
    <t>kushgotiyamamta@gmail.com</t>
  </si>
  <si>
    <t>T2212271251215053067633</t>
  </si>
  <si>
    <t>https://drive.google.com/open?id=1ERbL1o9S5ydQCPQ61FzZCALG2dIk0S2H</t>
  </si>
  <si>
    <t xml:space="preserve">Mamta </t>
  </si>
  <si>
    <t xml:space="preserve">Kushgotiya </t>
  </si>
  <si>
    <t xml:space="preserve">सहायक प्राध्यापक </t>
  </si>
  <si>
    <t xml:space="preserve">Chander diwedi Suraj nagar square bhadbhada road bhopal madhya pradesh </t>
  </si>
  <si>
    <t xml:space="preserve">Govt college gairatganj destrict raisen </t>
  </si>
  <si>
    <t>Gairatganj</t>
  </si>
  <si>
    <t>Sunita.karadwal1@gmail.com</t>
  </si>
  <si>
    <t>https://drive.google.com/open?id=1SxReViLhA_x9IAth4CRZh-L9QPvD0WUP</t>
  </si>
  <si>
    <t xml:space="preserve">Sunita kumawat </t>
  </si>
  <si>
    <t xml:space="preserve">Kumawat </t>
  </si>
  <si>
    <t>09165266477</t>
  </si>
  <si>
    <t>Govt.P.G.college Barnagar</t>
  </si>
  <si>
    <t>Barnagar</t>
  </si>
  <si>
    <t>jagratiikatara888@gmail.com</t>
  </si>
  <si>
    <t>IHR0826360</t>
  </si>
  <si>
    <t>https://drive.google.com/open?id=1apMmSZ-zgOZnJdJ3kOKTj6YBHCM3ZyAy</t>
  </si>
  <si>
    <t xml:space="preserve">JAGRATI </t>
  </si>
  <si>
    <t xml:space="preserve">KATARA </t>
  </si>
  <si>
    <t xml:space="preserve">Jagrati katara d/o shri GL katara
Kamala colony near railway crossing meghnagar, Jhabua </t>
  </si>
  <si>
    <t xml:space="preserve">Pt. Ramkishor shukl smriti Govt art's and commerce college beohari shahdol </t>
  </si>
  <si>
    <t xml:space="preserve">Meghnagar </t>
  </si>
  <si>
    <t>MP</t>
  </si>
  <si>
    <t xml:space="preserve">Home science </t>
  </si>
  <si>
    <t>JAYADIPTILAL@yahoo.co.in</t>
  </si>
  <si>
    <t>T2301041133453730477037</t>
  </si>
  <si>
    <t>https://drive.google.com/open?id=1etifx363cA5foSxxQZZo5KXPEFkGByEx</t>
  </si>
  <si>
    <t xml:space="preserve">jaya dipti </t>
  </si>
  <si>
    <t>lal</t>
  </si>
  <si>
    <t>Associate Profesor</t>
  </si>
  <si>
    <t>jayadiptilal1377@gmail.com</t>
  </si>
  <si>
    <t>08878715021</t>
  </si>
  <si>
    <t>SK-108 SHYAM HEIGHTS BICHOLI MARDANA
SAMPAT HILLS INDORE MP</t>
  </si>
  <si>
    <t>Shri Govindram Seksaria Institute of Technology and Science, Indore, Madhya Pradesh, India.</t>
  </si>
  <si>
    <t>ELECTRONICS AND COMMUNICATION</t>
  </si>
  <si>
    <t>anubhutijhastc@gmail.com</t>
  </si>
  <si>
    <t>https://drive.google.com/open?id=1pX8BR4hOayBYKA4sBaMF2FX8_hLqnkVC</t>
  </si>
  <si>
    <t>Anubhuti</t>
  </si>
  <si>
    <t>Jha</t>
  </si>
  <si>
    <t xml:space="preserve">Department of Biotechnology,St. Thomas college Ruabandha Bhilai Durg district </t>
  </si>
  <si>
    <t xml:space="preserve">St. Thomas college </t>
  </si>
  <si>
    <t>Bhilai</t>
  </si>
  <si>
    <t xml:space="preserve">Chhattisgarh </t>
  </si>
  <si>
    <t xml:space="preserve">Biotechnology </t>
  </si>
  <si>
    <t>sandhyabaxla26121983@gmail.com</t>
  </si>
  <si>
    <t>Jharkhand (Payment reference Number 300529546612)</t>
  </si>
  <si>
    <t>https://drive.google.com/open?id=1KQ4tSkbrUen6ilrnX7Gr1Lyzs2LFvGWl</t>
  </si>
  <si>
    <t xml:space="preserve">SANDHYA  </t>
  </si>
  <si>
    <t>BAXLA</t>
  </si>
  <si>
    <t>ASSISTANT  PROFESSOR</t>
  </si>
  <si>
    <t xml:space="preserve">C/o PARMANAND KUJUR , NEAR RAM MANDIR
 SHAHDEONAGAR ,HABSY CAMP , OTC  GROUND,
 P.O- HEHAL , RANCHI , JHARKHAND
 PIN - 834005
</t>
  </si>
  <si>
    <t xml:space="preserve">ST. COLUMBA'S  COLLEGE </t>
  </si>
  <si>
    <t>HAZARIBAG</t>
  </si>
  <si>
    <t>JHARKHAND</t>
  </si>
  <si>
    <t>POLITICAL SCIENCE</t>
  </si>
  <si>
    <t>satyen270@gmail.com</t>
  </si>
  <si>
    <t>https://drive.google.com/open?id=10QCtetl3V6ZYs0zEMk8RvUjwdLKsqtXF</t>
  </si>
  <si>
    <t xml:space="preserve">Satyendra Singh </t>
  </si>
  <si>
    <t>09981726836</t>
  </si>
  <si>
    <t xml:space="preserve">Hig jr 42 vindhya vihar colony padra rewa madhy pradesh </t>
  </si>
  <si>
    <t>Govt Thakur ranmat Singh mahavidyalya rewa</t>
  </si>
  <si>
    <t>Rewa</t>
  </si>
  <si>
    <t xml:space="preserve">Music </t>
  </si>
  <si>
    <t>md.kasmuddinansari78@gmail.com</t>
  </si>
  <si>
    <t>Transaction id 300614076995</t>
  </si>
  <si>
    <t>https://drive.google.com/open?id=1u_jRDiknflcS7Na9CHuGsLxfVvdUuaIG</t>
  </si>
  <si>
    <t xml:space="preserve">MD.KASMUDDIN </t>
  </si>
  <si>
    <t xml:space="preserve">ANSARI </t>
  </si>
  <si>
    <t xml:space="preserve">Village...palasi,post ..Chhailapather, p.s ..masalia, district....dumka, jharkhand </t>
  </si>
  <si>
    <t xml:space="preserve">Sahibganj college, sahibganj </t>
  </si>
  <si>
    <t xml:space="preserve">Sahibganj </t>
  </si>
  <si>
    <t xml:space="preserve">Jharkhand </t>
  </si>
  <si>
    <t xml:space="preserve">Political science </t>
  </si>
  <si>
    <t>jyotimona23@gmail.com</t>
  </si>
  <si>
    <t>https://drive.google.com/open?id=1a5m2ZCb7IGeGDNWUFCd7Aq3J2KJyINiO</t>
  </si>
  <si>
    <t>Jyoti</t>
  </si>
  <si>
    <t>Tiwari</t>
  </si>
  <si>
    <t>142/2 Meghdoot nagar Behind marriott hotel, Indore</t>
  </si>
  <si>
    <t>SGSITS, Indore</t>
  </si>
  <si>
    <t>Computer Science Engineering</t>
  </si>
  <si>
    <t>mehra.neha40@gmail.com</t>
  </si>
  <si>
    <t>T2301111205077651656386</t>
  </si>
  <si>
    <t>https://drive.google.com/open?id=1iFrh8RGdsrK9QGMFgkfpoMnu_cmnxREN</t>
  </si>
  <si>
    <t xml:space="preserve">Neha </t>
  </si>
  <si>
    <t>Mehra</t>
  </si>
  <si>
    <t>Computer engineering department sgsits indore</t>
  </si>
  <si>
    <t>Sgsits indore</t>
  </si>
  <si>
    <t xml:space="preserve">Computer Engineering </t>
  </si>
  <si>
    <t>vijay.tt74@gmail.com</t>
  </si>
  <si>
    <t>1000 fee submitted through phone pay</t>
  </si>
  <si>
    <t>https://drive.google.com/open?id=1XMMV1RckZA-xqhWUF_7t0FU52HQxMGdq</t>
  </si>
  <si>
    <t>Vijay Singh</t>
  </si>
  <si>
    <t>Rawat</t>
  </si>
  <si>
    <t>Sports Officer</t>
  </si>
  <si>
    <t>209 Sector B kaloni Bagh Dewas</t>
  </si>
  <si>
    <t>Swa. Tukojirao Pawar Govt. Science College, Dewas</t>
  </si>
  <si>
    <t>Dewas</t>
  </si>
  <si>
    <t>Physical Education</t>
  </si>
  <si>
    <t>meetmemanmeet@gmail.com</t>
  </si>
  <si>
    <t>T2301121610291911119746</t>
  </si>
  <si>
    <t>https://drive.google.com/open?id=15MgfMb1qDBEi3MdRXMR159B9hfxmnwxT</t>
  </si>
  <si>
    <t>Mukesh</t>
  </si>
  <si>
    <t>Sastya</t>
  </si>
  <si>
    <t>Government College Bhainsdehi, Dist- Betul</t>
  </si>
  <si>
    <t>Government College Bhainsdehi Dist Betul</t>
  </si>
  <si>
    <t>Bhainsdehi</t>
  </si>
  <si>
    <t>Commerce</t>
  </si>
  <si>
    <t>lodwalvimal13@gmail.com</t>
  </si>
  <si>
    <t>Yes</t>
  </si>
  <si>
    <t>https://drive.google.com/open?id=10J3-Pt2dLPv54sDN6cUsjvw1jVjQEpSL</t>
  </si>
  <si>
    <t xml:space="preserve"> Vimal </t>
  </si>
  <si>
    <t xml:space="preserve">Lodwal </t>
  </si>
  <si>
    <t xml:space="preserve">Sudarshan Nagar Sarangpur Rajgarh Madhya Pradesh </t>
  </si>
  <si>
    <t xml:space="preserve">Govt.Swami Vivekanand College Sarangpur District Rajgarh </t>
  </si>
  <si>
    <t xml:space="preserve">Sarangpur </t>
  </si>
  <si>
    <t xml:space="preserve">Hindi </t>
  </si>
  <si>
    <t>bamnepriyanka574@gmail.com</t>
  </si>
  <si>
    <t>yes</t>
  </si>
  <si>
    <t>https://drive.google.com/open?id=1fG8T-yw46ziRtlT05QX7on3ycG7du3lf</t>
  </si>
  <si>
    <t>Priyanka</t>
  </si>
  <si>
    <t>Bamne</t>
  </si>
  <si>
    <t>252 b veena nagar indore</t>
  </si>
  <si>
    <t>SGSITS Indore</t>
  </si>
  <si>
    <t>Computer Architecture</t>
  </si>
  <si>
    <t>vikas.stolata@gmail.com</t>
  </si>
  <si>
    <t>T2301201238178126182919</t>
  </si>
  <si>
    <t>https://drive.google.com/open?id=1N-eVITlb4wVTMQqcrB7adbD88s0K_tnn</t>
  </si>
  <si>
    <t>Vikas</t>
  </si>
  <si>
    <t>Upadhyay</t>
  </si>
  <si>
    <t>S.N. Govt. P.G. College, Khandwa M.P.</t>
  </si>
  <si>
    <t>S.N. Govt. P.G. College, Khandwa</t>
  </si>
  <si>
    <t>Khandwa</t>
  </si>
  <si>
    <t>Zoology</t>
  </si>
  <si>
    <t>mahendrapatil1975@gmail.com</t>
  </si>
  <si>
    <t>T2301201622385320309431</t>
  </si>
  <si>
    <t>https://drive.google.com/open?id=1TQxuNEB7Su2kmtQOm8Z5_GYKwrqIIZC2</t>
  </si>
  <si>
    <t xml:space="preserve">Mahendra </t>
  </si>
  <si>
    <t xml:space="preserve">Patil </t>
  </si>
  <si>
    <t>09406534852</t>
  </si>
  <si>
    <t>Shree Neelkantheswar Government Post Graduate College Khandwa Madhya Pradesh</t>
  </si>
  <si>
    <t xml:space="preserve">Shree Neelkantheswar Post Graduate College Khandwa </t>
  </si>
  <si>
    <t xml:space="preserve">Botany </t>
  </si>
  <si>
    <t>lukeshuike03@gmail.com</t>
  </si>
  <si>
    <t>Chhattisgarh</t>
  </si>
  <si>
    <t>https://drive.google.com/open?id=1YlIhFLpWKI416F3YyeDiOC1qmXJXsGo4</t>
  </si>
  <si>
    <t xml:space="preserve">LUKESHWARI </t>
  </si>
  <si>
    <t>UIKE</t>
  </si>
  <si>
    <t>Senior M.I.G. - 96 housing board colony, hatkeshar ward, near sarvodaya school, district - dhamtari,state - Chhattisgarh pincode - 493773</t>
  </si>
  <si>
    <t>SHAHEED GENDSINGH COLLEGE  CHARAMA  DISTRICT UTTAR BASTAR KANKER</t>
  </si>
  <si>
    <t xml:space="preserve">Charama </t>
  </si>
  <si>
    <t>rakeshkavche81@gmail.com</t>
  </si>
  <si>
    <t>https://drive.google.com/open?id=1yC8GuXEp_3AQ5i1wEAvX7bRqhIaW_HqL</t>
  </si>
  <si>
    <t xml:space="preserve">Rakesh </t>
  </si>
  <si>
    <t xml:space="preserve">KAVCHE </t>
  </si>
  <si>
    <t>165 Nx Singapore Township Talawali chanda Mangliya Indore -453771</t>
  </si>
  <si>
    <t xml:space="preserve">Mata Jijabai Govt.PG Girl's College Moti Tabela  </t>
  </si>
  <si>
    <t xml:space="preserve">Philosophy </t>
  </si>
  <si>
    <t>drrajendrakumar5@gmail.com</t>
  </si>
  <si>
    <t>6584278951397914</t>
  </si>
  <si>
    <t>https://drive.google.com/open?id=1t_-ZDPTclhg-1jRbfbh6A3dP1DDA6uJ2</t>
  </si>
  <si>
    <t xml:space="preserve">Rajendra </t>
  </si>
  <si>
    <t>Kumar</t>
  </si>
  <si>
    <t>Head Department of physics Government College Harsud District Khandwa Madhya Pradesh-450116</t>
  </si>
  <si>
    <t>Government College Harsud District Khandwa .</t>
  </si>
  <si>
    <t xml:space="preserve"> New Harsud</t>
  </si>
  <si>
    <t>physics</t>
  </si>
  <si>
    <t>krishnathchaure@gmail.com</t>
  </si>
  <si>
    <t>https://drive.google.com/open?id=10_dMKNXHEueUtmsUW4V2OwQJWXid4xzB</t>
  </si>
  <si>
    <t xml:space="preserve">Krishnath </t>
  </si>
  <si>
    <t xml:space="preserve">Chaure </t>
  </si>
  <si>
    <t>Atp Makani ta lohara dist osmanabad</t>
  </si>
  <si>
    <t xml:space="preserve">Bhausaheb Birajdar Senior College Balsur </t>
  </si>
  <si>
    <t xml:space="preserve">Omerga </t>
  </si>
  <si>
    <t>pramilaomkurethiya@gmail.com</t>
  </si>
  <si>
    <t>https://drive.google.com/open?id=1JXwEwuXb4oJKXxquNQPcD5MYvBDbVfhi</t>
  </si>
  <si>
    <t xml:space="preserve">PRAMILA </t>
  </si>
  <si>
    <t xml:space="preserve">KABIR  KURETHIYA </t>
  </si>
  <si>
    <t>Querter number F-3 Mata jijabai govt.p.g.girls college, college campus, Motitabela, Indore M.P. pin num.452007</t>
  </si>
  <si>
    <t>Mata jijabai govt.p.g.girls college Motitabela Indore M.P. pin num.452007</t>
  </si>
  <si>
    <t xml:space="preserve">INDORE </t>
  </si>
  <si>
    <t>pradeepbairagi1@gmail.com</t>
  </si>
  <si>
    <t>IHR1590557</t>
  </si>
  <si>
    <t>https://drive.google.com/open?id=1k-1FjtT5gdu_FWvBWf_7JyPC-CuCKWPb</t>
  </si>
  <si>
    <t xml:space="preserve">Pradeep </t>
  </si>
  <si>
    <t xml:space="preserve">Bairagi </t>
  </si>
  <si>
    <t>Department of Physics, Maharaja Bhoj Govt. P. G. College Dhar M.P.</t>
  </si>
  <si>
    <t>Maharaja Bhoj Govt. P. G. College Dhar M. P.</t>
  </si>
  <si>
    <t>Dhar</t>
  </si>
  <si>
    <t xml:space="preserve">Physics </t>
  </si>
  <si>
    <t>vijayt086@gmail.com</t>
  </si>
  <si>
    <t>MOAHHYQNH4</t>
  </si>
  <si>
    <t>https://drive.google.com/open?id=1UrI75k-PqV6DO-xuXPJgmn11ekQ-jpYm</t>
  </si>
  <si>
    <t>VIJAYSINH</t>
  </si>
  <si>
    <t>MANEKSINH THAKOR</t>
  </si>
  <si>
    <t>CHOKSI OD, BESIDE HEAD POST OFFICE, DABHOI, DIST VADODARA 391110</t>
  </si>
  <si>
    <t xml:space="preserve">SHREE C.H.BHIL GOVERNMENT ARTS &amp; COMMERCE COLLEGE, NASWADI </t>
  </si>
  <si>
    <t>CHHOTAUDEPUR</t>
  </si>
  <si>
    <t>GUJARAT</t>
  </si>
  <si>
    <t>GUJARATI</t>
  </si>
  <si>
    <t>nf.mirza@gmail.com</t>
  </si>
  <si>
    <t>https://drive.google.com/open?id=1wlWCzyU6we5wrvgrfY3yyPDaG15Ywisc</t>
  </si>
  <si>
    <t xml:space="preserve">NAHID </t>
  </si>
  <si>
    <t>AKHTAR</t>
  </si>
  <si>
    <t>sports officer govt girls college panna ,Bada bazar Panna MP</t>
  </si>
  <si>
    <t>Govt.Girls College Panna</t>
  </si>
  <si>
    <t>Panna</t>
  </si>
  <si>
    <t>smitazade1970@gmail.com</t>
  </si>
  <si>
    <t>https://drive.google.com/open?id=1cmViym-vCgT4wEa2MpE2SRf71zlSM-Ru</t>
  </si>
  <si>
    <t>Smita</t>
  </si>
  <si>
    <t>Choudhari</t>
  </si>
  <si>
    <t>Royal Palace Society, Sector-2 , Station Road, Kharghar, Navi Mumbai</t>
  </si>
  <si>
    <t>Anandibai Pradhan Science College , Nagothane</t>
  </si>
  <si>
    <t>Nagothane</t>
  </si>
  <si>
    <t>Chemistry</t>
  </si>
  <si>
    <t>sslodhi@gmail.com</t>
  </si>
  <si>
    <t>https://drive.google.com/open?id=1Ht-3Q8BouVX_vOYdBTYx7fZG7fIxIXDu</t>
  </si>
  <si>
    <t>Sharad Singh</t>
  </si>
  <si>
    <t>Lodhi</t>
  </si>
  <si>
    <t>D-5, Sales Tax Colony
Scheme N0-71, Indore</t>
  </si>
  <si>
    <t xml:space="preserve">Mata Jijabai Govt PG Girls College </t>
  </si>
  <si>
    <t>Botany</t>
  </si>
  <si>
    <t>pratibhayadav23@gmail.com</t>
  </si>
  <si>
    <t>https://drive.google.com/open?id=16hLRW9g1hGPWgb-Y5shFQ6gAsQ4MDv2c</t>
  </si>
  <si>
    <t>Dr. Pratibha</t>
  </si>
  <si>
    <t>08989736133</t>
  </si>
  <si>
    <t>Department of Botany
Mata Jijabai Govt PG Girls College, Indore</t>
  </si>
  <si>
    <t>Mata Jijabai Govt PG Girls College, Indore</t>
  </si>
  <si>
    <t>maheshkatlam1952@gmail.com</t>
  </si>
  <si>
    <t>https://drive.google.com/open?id=1GWyHgcOAwiz8OYWQ1Kj5fob7saP6wcdg</t>
  </si>
  <si>
    <t xml:space="preserve">MAHESH </t>
  </si>
  <si>
    <t>KATLAM</t>
  </si>
  <si>
    <t>Will- Dargahan, Post-charama Dist- Kanker, State- Chhattisgarh</t>
  </si>
  <si>
    <t>Govt. Shaheed Gendsingh College Charama, Dist- Kanker CG</t>
  </si>
  <si>
    <t>Charama</t>
  </si>
  <si>
    <t>ankhi.h@gmail.com</t>
  </si>
  <si>
    <t>SBILT07022023113908259307</t>
  </si>
  <si>
    <t>https://drive.google.com/open?id=19uiuy3vINmF_0Hxf8NIR9iiJNViejoqC</t>
  </si>
  <si>
    <t xml:space="preserve">Ankhi </t>
  </si>
  <si>
    <t>Haldar</t>
  </si>
  <si>
    <t>65/12, Dr. Nilmoni Sarkar Street, Kolkata-90</t>
  </si>
  <si>
    <t>Maharani Kasiswari College</t>
  </si>
  <si>
    <t>Kolkata</t>
  </si>
  <si>
    <t>Food and Nutrition</t>
  </si>
  <si>
    <t>naveenmagraiya262@gmail.com</t>
  </si>
  <si>
    <t>T2302082220022030670835</t>
  </si>
  <si>
    <t>https://drive.google.com/open?id=1qmG2286VW44HNs-BEGkjhYc-SksSU1uK</t>
  </si>
  <si>
    <t xml:space="preserve">NAVEEN </t>
  </si>
  <si>
    <t xml:space="preserve">MAGRAIYA </t>
  </si>
  <si>
    <t xml:space="preserve">ASSISTANT PROFESSOR </t>
  </si>
  <si>
    <t>Govt College Rannod Dist Shivpuri  Madhya Pradesh pin code 473781</t>
  </si>
  <si>
    <t xml:space="preserve">Govt college Rannod  Dist Shivpuri </t>
  </si>
  <si>
    <t xml:space="preserve">Shivpuri </t>
  </si>
  <si>
    <t xml:space="preserve">Sociology </t>
  </si>
  <si>
    <t>ganavdiya.sunny@gmail.com</t>
  </si>
  <si>
    <t>https://drive.google.com/open?id=1CVJnaZ-UDx_4RTvmcTpzKraj_lA7GZR3</t>
  </si>
  <si>
    <t>Sunny</t>
  </si>
  <si>
    <t>Ganavdiya</t>
  </si>
  <si>
    <t xml:space="preserve">121-B, Manbhavan Nagar, Indore </t>
  </si>
  <si>
    <t>SGSITS</t>
  </si>
  <si>
    <t>Biomedical Engineering</t>
  </si>
  <si>
    <t>7th Faculty Induction Programme (FIP) (Guru Dakshata)</t>
  </si>
  <si>
    <t>Seminar Presentation Grade List</t>
  </si>
  <si>
    <t>Sno</t>
  </si>
  <si>
    <t xml:space="preserve">Name </t>
  </si>
  <si>
    <t>Topic</t>
  </si>
  <si>
    <t>Presentation Date</t>
  </si>
  <si>
    <t>Subject Content and Communication                                 5 Marks</t>
  </si>
  <si>
    <t>Relevance of Topic                                 5 Marks</t>
  </si>
  <si>
    <t>PPT Layout and Timing                                  5 Marks</t>
  </si>
  <si>
    <t>Question and Answer                                  5 Marks</t>
  </si>
  <si>
    <t xml:space="preserve">Total                                    20 Marks </t>
  </si>
  <si>
    <t>FIP-VII/HRDC/01 Dr. Dnyaneshwar Tikhe</t>
  </si>
  <si>
    <t>सामाजिक न्याय</t>
  </si>
  <si>
    <t>FIP-VII/HRDC/02 Mr. Arun Kumar Arya</t>
  </si>
  <si>
    <t>स्वास्थ्य और पर्यावरण</t>
  </si>
  <si>
    <t>FIP-VII/HRDC/04 Mr. RAJESH KUMAR  GAUTAM</t>
  </si>
  <si>
    <t>Evolution of Higher Education in India</t>
  </si>
  <si>
    <t>FIP-VII/HRDC/05 Mr. Jibhawani kumar  Rajak</t>
  </si>
  <si>
    <t>शिक्षण और शोध दोनों के बीच संबंधों को सुदृढ़ करने के लिए दोनों पर विचार करना</t>
  </si>
  <si>
    <t>FIP-VII/HRDC/06 Dr. Yogesh Khandelwal</t>
  </si>
  <si>
    <t xml:space="preserve">SWOT analysis </t>
  </si>
  <si>
    <t>FIP-VII/HRDC/07 Mrs. Vijayshree  Malviya</t>
  </si>
  <si>
    <t>व्यक्तित्व और इसकी परिभाषित विशेषताएं, व्यक्तित्व का आकलन</t>
  </si>
  <si>
    <t>FIP-VII/HRDC/08 Dr. Arti  Padiyar</t>
  </si>
  <si>
    <t>Different kinds of leadership</t>
  </si>
  <si>
    <t>FIP-VII/HRDC/10 Mrs. Shweta  Bhawdiya</t>
  </si>
  <si>
    <t>Understanding  the difference between assessment and evaluation</t>
  </si>
  <si>
    <t>FIP-VII/HRDC/11 Mr. Shubham Sharma</t>
  </si>
  <si>
    <t>Affordable and clean energy,</t>
  </si>
  <si>
    <t>FIP-VII/HRDC/12 Dr. Rakesh Sagar</t>
  </si>
  <si>
    <t>Strategic Planning and Management</t>
  </si>
  <si>
    <t>FIP-VII/HRDC/13 Mr. Geh  Chandra Patel</t>
  </si>
  <si>
    <t>पर्यावरण चेतना और सतत विकास लक्ष्य</t>
  </si>
  <si>
    <t>FIP-VII/HRDC/14 Miss Shanta Chouhan</t>
  </si>
  <si>
    <t>शिक्षण के लिए प्रौद्योगिकी और पीढी का आकलन</t>
  </si>
  <si>
    <t>FIP-VII/HRDC/15 Dr. JAYA KAITHWAS</t>
  </si>
  <si>
    <t>समय प्रबंधन</t>
  </si>
  <si>
    <t>FIP-VII/HRDC/16 Dr. Sunita Yadav</t>
  </si>
  <si>
    <t>शिक्षण अधिगम और आकलनशैक्षिक ईमानदारी</t>
  </si>
  <si>
    <t>FIP-VII/HRDC/17 Mr. Virendra Chouhan</t>
  </si>
  <si>
    <t>Fundamental Duties</t>
  </si>
  <si>
    <t>FIP-VII/HRDC/18 Dr. Dinesh Anandrao  Pund</t>
  </si>
  <si>
    <t>Environmental Consciousness and Sustainable  Development Goals</t>
  </si>
  <si>
    <t>FIP-VII/HRDC/22 Dr. Shashikant  Ikhe</t>
  </si>
  <si>
    <t>Personal-Emotional Development and Counselling</t>
  </si>
  <si>
    <t>FIP-VII/HRDC/23 Dr. SUMAN SARKAR</t>
  </si>
  <si>
    <t>Plagiarism</t>
  </si>
  <si>
    <t>FIP-VII/HRDC/24 Mrs. Nimisha Sinha</t>
  </si>
  <si>
    <t>Understanding the Student Diversity</t>
  </si>
  <si>
    <t>FIP-VII/HRDC/25 Mr. AJAY  PARMAR</t>
  </si>
  <si>
    <t>Mental Health issues in the Academic</t>
  </si>
  <si>
    <t>FIP-VII/HRDC/26 Dr. Mamta  Kushgotiya</t>
  </si>
  <si>
    <t>संस्थागत नियोजन एवं विकास</t>
  </si>
  <si>
    <t>FIP-VII/HRDC/27 Mrs. Sunita kumawat  Kumawat</t>
  </si>
  <si>
    <t>पाठ्यक्रम की अवधारणा और पाठ्यक्रम पर विभिन्न दृष्टिकोण</t>
  </si>
  <si>
    <t>FIP-VII/HRDC/28 Miss JAGRATI  KATARA</t>
  </si>
  <si>
    <t>शिक्षण में प्रौद्योगिकी की भूमिका और उपयुक्त उपयोग को समझना इसे पारंपरिक शिक्षण के साथ मिश्रित करना</t>
  </si>
  <si>
    <t>FIP-VII/HRDC/29 Mrs. jaya dipti  lal</t>
  </si>
  <si>
    <t xml:space="preserve">Formulation of research proposal </t>
  </si>
  <si>
    <t>FIP-VII/HRDC/30 Dr. Anubhuti Jha</t>
  </si>
  <si>
    <t>Personality- its defining characteristics and Assessment of personality</t>
  </si>
  <si>
    <t>FIP-VII/HRDC/31 Dr. SANDHYA   BAXLA</t>
  </si>
  <si>
    <t>वार्षिक और सेमेस्टर आधारित प्रणाली की तुलना में सीबीसीएस के अवसर और चुनौतियाॅ</t>
  </si>
  <si>
    <t xml:space="preserve">FIP-VII/HRDC/32 Mr. Satyendra Singh Patel </t>
  </si>
  <si>
    <t>Karyaniti yojana aur prabandhan</t>
  </si>
  <si>
    <t>FIP-VII/HRDC/34 Mrs. Jyoti Tiwari</t>
  </si>
  <si>
    <t>Current challenges and opportunities in Indian higher education implications for the everyday classroom</t>
  </si>
  <si>
    <t>FIP-VII/HRDC/35 Mrs. Neha  Mehra</t>
  </si>
  <si>
    <t>Learning Management Systems (LMS): Google Classroom</t>
  </si>
  <si>
    <t>FIP-VII/HRDC/36 Dr. Vijay Singh Rawat</t>
  </si>
  <si>
    <t xml:space="preserve">Recognition under 2f and 12B of UGC act </t>
  </si>
  <si>
    <t>FIP-VII/HRDC/37 Dr. Mukesh Sastya</t>
  </si>
  <si>
    <t>technology for teaching and assessment of improvement</t>
  </si>
  <si>
    <t>FIP-VII/HRDC/38 Dr.  Vimal  Lodwal</t>
  </si>
  <si>
    <t>Human Rights</t>
  </si>
  <si>
    <t>FIP-VII/HRDC/39 Mrs. Priyanka Bamne</t>
  </si>
  <si>
    <t>Formative and Summative assesment</t>
  </si>
  <si>
    <t>FIP-VII/HRDC/40 Mr. Vikas Upadhyay</t>
  </si>
  <si>
    <t>Good health and well being</t>
  </si>
  <si>
    <t>FIP-VII/HRDC/41 Mr. Mahendra  Patil</t>
  </si>
  <si>
    <t xml:space="preserve">Health and Environment . </t>
  </si>
  <si>
    <t>FIP-VII/HRDC/42 Miss LUKESHWARI  UIKE</t>
  </si>
  <si>
    <t>Understanding stress and its impact at different levels</t>
  </si>
  <si>
    <t>FIP-VII/HRDC/43 Dr. Rakesh  KAVCHE</t>
  </si>
  <si>
    <t xml:space="preserve">व्यक्तित्व और इसकी परिभाषित विशेषताएं, व्यक्तित्व का आकलन </t>
  </si>
  <si>
    <t>FIP-VII/HRDC/44 Dr. Rajendra  Kumar</t>
  </si>
  <si>
    <t>blooms texonomy and revised blooms texonomy</t>
  </si>
  <si>
    <t>FIP-VII/HRDC/46 Dr. PRAMILA  KABIR  KURETHIYA</t>
  </si>
  <si>
    <t>Understanding role, appropriate use and blending of technology in teaching</t>
  </si>
  <si>
    <t>FIP-VII/HRDC/47 Mr. Pradeep  Bairagi</t>
  </si>
  <si>
    <t>Considerations for designing the curriculum</t>
  </si>
  <si>
    <t>FIP-VII/HRDC/48 Mr. VIJAYSINH MANEKSINH THAKOR</t>
  </si>
  <si>
    <t>2.सामाजिक न्याय : गरीबी न हो, भूखमरी न हो, गुणवत्ता यक्त शिक्षा, समानता, शांति वगेरे</t>
  </si>
  <si>
    <t>FIP-VII/HRDC/49 Mrs. NAHID  AKHTAR</t>
  </si>
  <si>
    <t>Research, Professional Development and Academic  Leadership</t>
  </si>
  <si>
    <t>FIP-VII/HRDC/50 Dr. Smita Choudhari</t>
  </si>
  <si>
    <t xml:space="preserve">Clean water and sanitisation </t>
  </si>
  <si>
    <t>FIP-VII/HRDC/53 Mr. MAHESH  KATLAM</t>
  </si>
  <si>
    <t>CONNECT BETWEEN CONSTITUTIONAL VALUES AND EDUCATION.</t>
  </si>
  <si>
    <t>FIP-VII/HRDC/55 Mr. NAVEEN  MAGRAIYA</t>
  </si>
  <si>
    <t>Define goals and objectives</t>
  </si>
  <si>
    <t>FIP-VII/HRDC/56 Mr. Sunny Ganavdiya</t>
  </si>
  <si>
    <t>Institutional planning and development</t>
  </si>
  <si>
    <t>FIP-VII/HRDC/03 Mrs. MALVI VISHWAKARMA</t>
  </si>
  <si>
    <t>Caste ,class and gender in the classroom_ examining bias in curriculum</t>
  </si>
  <si>
    <t xml:space="preserve">FIP-VII/HRDC/45 Mr. Krishnath  Chaure </t>
  </si>
  <si>
    <t>Full Name</t>
  </si>
  <si>
    <t xml:space="preserve">C/O Dr.Sanjay Jha Basant Vihar Lane-1 Bihind Ram Vihar Colony Rajendra Nagar, Satna Distt Satna  M.P.
</t>
  </si>
  <si>
    <t>C/O Sujay Kumar Sinha, Behind 56 Set QRTS, Kumhartoli, Near Verma Physics, Doranda, Ranchi -834002
JHARKHAND</t>
  </si>
  <si>
    <t>Pratibha</t>
  </si>
  <si>
    <t>7th Faculty Induction Programme (FIP) (Guru Dakshata) (11/02/23 to 10/03/2023)</t>
  </si>
  <si>
    <r>
      <rPr>
        <rFont val="Times New Roman"/>
        <b/>
        <color theme="1"/>
        <sz val="12.0"/>
      </rPr>
      <t>S.no</t>
    </r>
    <r>
      <rPr>
        <rFont val="Times New Roman"/>
        <b/>
        <color theme="1"/>
        <sz val="12.0"/>
      </rPr>
      <t>.</t>
    </r>
  </si>
  <si>
    <t xml:space="preserve"> Mobile number</t>
  </si>
  <si>
    <t>Dr. Dnyaneshwar Tikhe</t>
  </si>
  <si>
    <t>Mr. Arun Kumar Arya</t>
  </si>
  <si>
    <t>Mrs. MALVI VISHWAKARMA</t>
  </si>
  <si>
    <t>Mr. RAJESH KUMAR  GAUTAM</t>
  </si>
  <si>
    <t>Mr. Jibhawani kumar  Rajak</t>
  </si>
  <si>
    <t xml:space="preserve">Dr. Yogesh Khandelwal </t>
  </si>
  <si>
    <t xml:space="preserve">Mrs. Vijayshree  Malviya </t>
  </si>
  <si>
    <t xml:space="preserve">Dr. Arti  Padiyar </t>
  </si>
  <si>
    <t>Dr. Suman Sardar</t>
  </si>
  <si>
    <t xml:space="preserve">Mrs. Shweta  Bhawdiya </t>
  </si>
  <si>
    <t>Mr. Shubham Sharma</t>
  </si>
  <si>
    <t>Dr. Rakesh Sagar</t>
  </si>
  <si>
    <t>Mr. Geh  Chandra Patel</t>
  </si>
  <si>
    <t>Miss Shanta Chouhan</t>
  </si>
  <si>
    <t>Dr. JAYA KAITHWAS</t>
  </si>
  <si>
    <t>Dr. Sunita Yadav</t>
  </si>
  <si>
    <t>Mr. Virendra Chouhan</t>
  </si>
  <si>
    <t>Dr. Dinesh Anandrao  Pund</t>
  </si>
  <si>
    <t>Dr. SHANKAR  BHURIA</t>
  </si>
  <si>
    <t>Mr. Yajuvendra Singh</t>
  </si>
  <si>
    <t>Dr. Shashikant  Ikhe</t>
  </si>
  <si>
    <t>Dr. SUMAN SARKAR</t>
  </si>
  <si>
    <t>Mrs. Nimisha Sinha</t>
  </si>
  <si>
    <t>nimishasinnha2302@gmail.com</t>
  </si>
  <si>
    <t>Mr. AJAY  PARMAR</t>
  </si>
  <si>
    <t xml:space="preserve">Dr. Mamta  Kushgotiya </t>
  </si>
  <si>
    <t xml:space="preserve">Mrs. Sunita kumawat  Kumawat </t>
  </si>
  <si>
    <t xml:space="preserve">Miss JAGRATI  KATARA </t>
  </si>
  <si>
    <t>Mrs. jaya dipti  lal</t>
  </si>
  <si>
    <t>Dr. Anubhuti Jha</t>
  </si>
  <si>
    <t>Dr. SANDHYA   BAXLA</t>
  </si>
  <si>
    <t>Mr. Satyendra Singh  Patel</t>
  </si>
  <si>
    <t xml:space="preserve">Mr. MD.KASMUDDIN  ANSARI </t>
  </si>
  <si>
    <t>Mrs. Jyoti Tiwari</t>
  </si>
  <si>
    <t>Mrs. Neha  Mehra</t>
  </si>
  <si>
    <t>Dr. Vijay Singh Rawat</t>
  </si>
  <si>
    <t>Dr. Mukesh Sastya</t>
  </si>
  <si>
    <t xml:space="preserve">Dr.  Vimal  Lodwal </t>
  </si>
  <si>
    <t>Mrs. Priyanka Bamne</t>
  </si>
  <si>
    <t>Mr. Vikas Upadhyay</t>
  </si>
  <si>
    <t xml:space="preserve">Mr. Mahendra  Patil </t>
  </si>
  <si>
    <t>Miss LUKESHWARI  UIKE</t>
  </si>
  <si>
    <t xml:space="preserve">Dr. Rakesh  KAVCHE </t>
  </si>
  <si>
    <t>Dr. Rajendra  Kumar</t>
  </si>
  <si>
    <t xml:space="preserve">Mr. Krishnath  Chaure </t>
  </si>
  <si>
    <t xml:space="preserve">Dr. PRAMILA  KABIR  KURETHIYA </t>
  </si>
  <si>
    <t xml:space="preserve">Mr. Pradeep  Bairagi </t>
  </si>
  <si>
    <t>Mr. VIJAYSINH MANEKSINH THAKOR</t>
  </si>
  <si>
    <t>Mrs. NAHID  AKHTAR</t>
  </si>
  <si>
    <t>Dr. Smita Choudhari</t>
  </si>
  <si>
    <t>Dr. Sharad Singh Lodhi</t>
  </si>
  <si>
    <t>Dr. Pratibha Yadav</t>
  </si>
  <si>
    <t>Mr. MAHESH  KATLAM</t>
  </si>
  <si>
    <t>Dr. Ankhi  Haldar</t>
  </si>
  <si>
    <t xml:space="preserve">Mr. NAVEEN  MAGRAIYA </t>
  </si>
  <si>
    <t>name</t>
  </si>
  <si>
    <t>designation</t>
  </si>
  <si>
    <t>address</t>
  </si>
  <si>
    <t>college</t>
  </si>
  <si>
    <t>city</t>
  </si>
  <si>
    <t>state</t>
  </si>
  <si>
    <t>email</t>
  </si>
  <si>
    <t>Mobile</t>
  </si>
  <si>
    <t>enrollment</t>
  </si>
  <si>
    <t>Merged Doc ID - ADMISSION LETTER</t>
  </si>
  <si>
    <t>Merged Doc URL - ADMISSION LETTER</t>
  </si>
  <si>
    <t>Link to merged Doc - ADMISSION LETTER</t>
  </si>
  <si>
    <t>Document Merge Status - ADMISSION LETTER</t>
  </si>
  <si>
    <t>FIP-VII/HRDC/01</t>
  </si>
  <si>
    <t>1k1CGTtLpRrdqjL23hGMS_CU2ieuJVjHn</t>
  </si>
  <si>
    <t>https://drive.google.com/file/d/1k1CGTtLpRrdqjL23hGMS_CU2ieuJVjHn/view?usp=drivesdk</t>
  </si>
  <si>
    <t>Document successfully created; Document successfully merged; PDF created; Emails Sent: [To: dtikhe1@gmail.com]; Manually run by ugcascindore@gmail.com; Timestamp: Jan 12 2023 5:40 AM</t>
  </si>
  <si>
    <t>FIP-VII/HRDC/02</t>
  </si>
  <si>
    <t>1YPXV_thphtfy_eqjDMRgmOCxpJjl-uG1</t>
  </si>
  <si>
    <t>https://drive.google.com/file/d/1YPXV_thphtfy_eqjDMRgmOCxpJjl-uG1/view?usp=drivesdk</t>
  </si>
  <si>
    <t>Document successfully created; Document successfully merged; PDF created; Emails Sent: [To: askinirig@gmail.com]; Manually run by ugcascindore@gmail.com; Timestamp: Jan 12 2023 5:41 AM</t>
  </si>
  <si>
    <t>9934521311,  9431530033</t>
  </si>
  <si>
    <t>FIP-VII/HRDC/03</t>
  </si>
  <si>
    <t>1OMujklI6oAq3UA4irPzqtsmFpqDMFw_i</t>
  </si>
  <si>
    <t>https://drive.google.com/file/d/1OMujklI6oAq3UA4irPzqtsmFpqDMFw_i/view?usp=drivesdk</t>
  </si>
  <si>
    <t>Document successfully created; Document successfully merged; PDF created; Emails Sent: [To: malvikini@gmail.com]; Manually run by ugcascindore@gmail.com; Timestamp: Jan 12 2023 5:41 AM</t>
  </si>
  <si>
    <t>FIP-VII/HRDC/04</t>
  </si>
  <si>
    <t>1rN7zDox5FMz-pEQXUUqFAyo1aZ-Pc54Q</t>
  </si>
  <si>
    <t>https://drive.google.com/file/d/1rN7zDox5FMz-pEQXUUqFAyo1aZ-Pc54Q/view?usp=drivesdk</t>
  </si>
  <si>
    <t>Document successfully created; Document successfully merged; PDF created; Emails Sent: [To: rajesh.kumareconomics@gmail.com]; Manually run by ugcascindore@gmail.com; Timestamp: Jan 12 2023 5:41 AM</t>
  </si>
  <si>
    <t>FIP-VII/HRDC/05</t>
  </si>
  <si>
    <t>1UimLEoqpifPrqfMPIDaQWAcifneGfam_</t>
  </si>
  <si>
    <t>https://drive.google.com/file/d/1UimLEoqpifPrqfMPIDaQWAcifneGfam_/view?usp=drivesdk</t>
  </si>
  <si>
    <t>Document successfully created; Document successfully merged; PDF created; Emails Sent: [To: jibhawanikumarrajk@gmail.com]; Manually run by ugcascindore@gmail.com; Timestamp: Jan 12 2023 5:41 AM</t>
  </si>
  <si>
    <t>FIP-VII/HRDC/06</t>
  </si>
  <si>
    <t>1Lz1fwvOFSlkbSeLvRvBXyqKKTQqCx25M</t>
  </si>
  <si>
    <t>https://drive.google.com/file/d/1Lz1fwvOFSlkbSeLvRvBXyqKKTQqCx25M/view?usp=drivesdk</t>
  </si>
  <si>
    <t>Document successfully created; Document successfully merged; PDF created; Emails Sent: [To: khandelwalyogesh77@gmail.com]; Manually run by ugcascindore@gmail.com; Timestamp: Jan 12 2023 5:41 AM</t>
  </si>
  <si>
    <t>FIP-VII/HRDC/07</t>
  </si>
  <si>
    <t>1to4I3l5jtqie2pJ2LX7idQnKADsxEUod</t>
  </si>
  <si>
    <t>https://drive.google.com/file/d/1to4I3l5jtqie2pJ2LX7idQnKADsxEUod/view?usp=drivesdk</t>
  </si>
  <si>
    <t>Document successfully created; Document successfully merged; PDF created; Emails Sent: [To: vijayshreemalviya198@gmail.com]; Manually run by ugcascindore@gmail.com; Timestamp: Jan 12 2023 5:41 AM</t>
  </si>
  <si>
    <t>FIP-VII/HRDC/08</t>
  </si>
  <si>
    <t>1xzI8JcaLSKRnQmEOEfQak-DOQCq5dRt_</t>
  </si>
  <si>
    <t>https://drive.google.com/file/d/1xzI8JcaLSKRnQmEOEfQak-DOQCq5dRt_/view?usp=drivesdk</t>
  </si>
  <si>
    <t>Document successfully created; Document successfully merged; PDF created; Emails Sent: [To: artipadiyar@gmail.com]; Manually run by ugcascindore@gmail.com; Timestamp: Jan 12 2023 5:42 AM</t>
  </si>
  <si>
    <t>FIP-VII/HRDC/09</t>
  </si>
  <si>
    <t>1YN4AA5Nc3q1X0L6ZV6TJvv4qHhhcUETN</t>
  </si>
  <si>
    <t>https://drive.google.com/file/d/1YN4AA5Nc3q1X0L6ZV6TJvv4qHhhcUETN/view?usp=drivesdk</t>
  </si>
  <si>
    <t>Document successfully created; Document successfully merged; PDF created; Emails Sent: [To: sumansardarph43@gmail.com]; Manually run by ugcascindore@gmail.com; Timestamp: Jan 12 2023 5:42 AM</t>
  </si>
  <si>
    <t>FIP-VII/HRDC/10</t>
  </si>
  <si>
    <t>1CdcsGTaTk1ZJAYhuNI2jimvhX8bxF_B5</t>
  </si>
  <si>
    <t>https://drive.google.com/file/d/1CdcsGTaTk1ZJAYhuNI2jimvhX8bxF_B5/view?usp=drivesdk</t>
  </si>
  <si>
    <t>Document successfully created; Document successfully merged; PDF created; Emails Sent: [To: shwetabhawdiya@gmail.com]; Manually run by ugcascindore@gmail.com; Timestamp: Jan 12 2023 5:42 AM</t>
  </si>
  <si>
    <t>FIP-VII/HRDC/11</t>
  </si>
  <si>
    <t>19VOC6oJbBBvLDSukoIAE70aELr9XgWbe</t>
  </si>
  <si>
    <t>https://drive.google.com/file/d/19VOC6oJbBBvLDSukoIAE70aELr9XgWbe/view?usp=drivesdk</t>
  </si>
  <si>
    <t>Document successfully created; Document successfully merged; PDF created; Emails Sent: [To: shubham.sam53@gmail.com]; Manually run by ugcascindore@gmail.com; Timestamp: Jan 12 2023 5:42 AM</t>
  </si>
  <si>
    <t>FIP-VII/HRDC/12</t>
  </si>
  <si>
    <t>1xtHTxilI1zhIUStFuR4mTfORq6fMz7kX</t>
  </si>
  <si>
    <t>https://drive.google.com/file/d/1xtHTxilI1zhIUStFuR4mTfORq6fMz7kX/view?usp=drivesdk</t>
  </si>
  <si>
    <t>Document successfully created; Document successfully merged; PDF created; Emails Sent: [To: drrsagar@gmail.com]; Manually run by ugcascindore@gmail.com; Timestamp: Jan 12 2023 5:42 AM</t>
  </si>
  <si>
    <t xml:space="preserve"> Basant Vihar Lane-1 Bihind Ram Vihar Colony Rajendra Nagar, Satna Distt Satna  M.P.
</t>
  </si>
  <si>
    <t>FIP-VII/HRDC/13</t>
  </si>
  <si>
    <t>1RgPeGSKw1EHlvp1gmjdEnv4XkHWJAxr_</t>
  </si>
  <si>
    <t>https://drive.google.com/file/d/1RgPeGSKw1EHlvp1gmjdEnv4XkHWJAxr_/view?usp=drivesdk</t>
  </si>
  <si>
    <t>Document successfully created; Document successfully merged; PDF created; Emails Sent: [To: gehchandrapatel@gmail.com]; Manually run by ugcascindore@gmail.com; Timestamp: Jan 12 2023 5:43 AM</t>
  </si>
  <si>
    <t>FIP-VII/HRDC/14</t>
  </si>
  <si>
    <t>1U0SIuZ3C0kxCB6JrKE2IOMz94LjrHS59</t>
  </si>
  <si>
    <t>https://drive.google.com/file/d/1U0SIuZ3C0kxCB6JrKE2IOMz94LjrHS59/view?usp=drivesdk</t>
  </si>
  <si>
    <t>Document successfully created; Document successfully merged; PDF created; Emails Sent: [To: shantac1506@gmail.com]; Manually run by ugcascindore@gmail.com; Timestamp: Jan 12 2023 5:43 AM</t>
  </si>
  <si>
    <t>FIP-VII/HRDC/15</t>
  </si>
  <si>
    <t>1JAGOQAo37-AjwCCXv5S-BGKBNA1HJDAe</t>
  </si>
  <si>
    <t>https://drive.google.com/file/d/1JAGOQAo37-AjwCCXv5S-BGKBNA1HJDAe/view?usp=drivesdk</t>
  </si>
  <si>
    <t>Document successfully created; Document successfully merged; PDF created; Emails Sent: [To: jaya44635@gmail.com]; Manually run by ugcascindore@gmail.com; Timestamp: Jan 12 2023 5:43 AM</t>
  </si>
  <si>
    <t>FIP-VII/HRDC/16</t>
  </si>
  <si>
    <t>1LhXvxtR1TqWYiEgNmlfPiGON1VCmm2U8</t>
  </si>
  <si>
    <t>https://drive.google.com/file/d/1LhXvxtR1TqWYiEgNmlfPiGON1VCmm2U8/view?usp=drivesdk</t>
  </si>
  <si>
    <t>Document successfully created; Document successfully merged; PDF created; Emails Sent: [To: sunitay525@gmail.com]; Manually run by ugcascindore@gmail.com; Timestamp: Jan 12 2023 5:43 AM</t>
  </si>
  <si>
    <t>FIP-VII/HRDC/17</t>
  </si>
  <si>
    <t>1XgpdPTD4mz_0EbslD_HQHeECKARgeAYy</t>
  </si>
  <si>
    <t>https://drive.google.com/file/d/1XgpdPTD4mz_0EbslD_HQHeECKARgeAYy/view?usp=drivesdk</t>
  </si>
  <si>
    <t>Document successfully created; Document successfully merged; PDF created; Emails Sent: [To: vrchouhan07@gmail.com]; Manually run by ugcascindore@gmail.com; Timestamp: Jan 12 2023 5:43 AM</t>
  </si>
  <si>
    <t>FIP-VII/HRDC/18</t>
  </si>
  <si>
    <t>1ycebxIgm1mcFARLuk0aK-AJBxXhsIPts</t>
  </si>
  <si>
    <t xml:space="preserve">https://drive.google.com/file/d/1ycebxIgm1mcFARLuk0aK-AJBxXhsIPts/view?usp=drivesdk
</t>
  </si>
  <si>
    <t>Document successfully created; Document successfully merged; PDF created; Emails Sent: [To: dineshpund12@gmail.com]; Manually run by ugcascindore@gmail.com; Timestamp: Jan 12 2023 5:43 AM</t>
  </si>
  <si>
    <t xml:space="preserve">Mr. Tarun Kumar  Narnaure </t>
  </si>
  <si>
    <t>Fess Does not Match</t>
  </si>
  <si>
    <t>FIP-VII/HRDC/19</t>
  </si>
  <si>
    <t>1ec_JB8SJ06pmM9G880F0xzTAPimwd2Kx</t>
  </si>
  <si>
    <t>https://drive.google.com/file/d/1ec_JB8SJ06pmM9G880F0xzTAPimwd2Kx/view?usp=drivesdk</t>
  </si>
  <si>
    <t>Document successfully created; Document successfully merged; PDF created; !!Error Sending Emails: Invalid email: Fess Does not Match; Manually run by ugcascindore@gmail.com; Timestamp: Jan 12 2023 5:44 AM</t>
  </si>
  <si>
    <t>FIP-VII/HRDC/20</t>
  </si>
  <si>
    <t>1i0HKr7Svcdbp_0JHaOfS-RgAGEaRctZj</t>
  </si>
  <si>
    <t>https://drive.google.com/file/d/1i0HKr7Svcdbp_0JHaOfS-RgAGEaRctZj/view?usp=drivesdk</t>
  </si>
  <si>
    <t>Document successfully created; Document successfully merged; PDF created; Emails Sent: [To: dr.shankarbhuria@mp.govt.in]; Manually run by ugcascindore@gmail.com; Timestamp: Jan 12 2023 5:44 AM</t>
  </si>
  <si>
    <t>FIP-VII/HRDC/21</t>
  </si>
  <si>
    <t>1s3ZSJ-1h3KT4j70xfsmhPZ_iSYFiFsAf</t>
  </si>
  <si>
    <t>https://drive.google.com/file/d/1s3ZSJ-1h3KT4j70xfsmhPZ_iSYFiFsAf/view?usp=drivesdk</t>
  </si>
  <si>
    <t>Document successfully created; Document successfully merged; PDF created; Emails Sent: [To: singhyajuvendra084@gmail.com]; Manually run by ugcascindore@gmail.com; Timestamp: Jan 12 2023 5:44 AM</t>
  </si>
  <si>
    <t>FIP-VII/HRDC/22</t>
  </si>
  <si>
    <t>1xjDaVcgUKhybzVzDPN_T8RplxDxruQIb</t>
  </si>
  <si>
    <t>https://drive.google.com/file/d/1xjDaVcgUKhybzVzDPN_T8RplxDxruQIb/view?usp=drivesdk</t>
  </si>
  <si>
    <t>Document successfully created; Document successfully merged; PDF created; Emails Sent: [To: ikhe.shashikant@gmail.com]; Manually run by ugcascindore@gmail.com; Timestamp: Jan 12 2023 5:44 AM</t>
  </si>
  <si>
    <t>FIP-VII/HRDC/23</t>
  </si>
  <si>
    <t>1E_hpVbO_qttpk_x2luFveEiJCfkbde6x</t>
  </si>
  <si>
    <t>https://drive.google.com/file/d/1E_hpVbO_qttpk_x2luFveEiJCfkbde6x/view?usp=drivesdk</t>
  </si>
  <si>
    <t>Document successfully created; Document successfully merged; PDF created; Emails Sent: [To: suman.isi.stat@gmail.com]; Manually run by ugcascindore@gmail.com; Timestamp: Jan 12 2023 5:44 AM</t>
  </si>
  <si>
    <t>Behind 56 Set QRTS, Kumhartoli, Near Verma Physics, Doranda, Ranchi -834002
JHARKHAND</t>
  </si>
  <si>
    <t>FIP-VII/HRDC/24</t>
  </si>
  <si>
    <t>1g2v94OAWsWSKzA1qAuDYxl8KNENx2PBO</t>
  </si>
  <si>
    <t>https://drive.google.com/file/d/1g2v94OAWsWSKzA1qAuDYxl8KNENx2PBO/view?usp=drivesdk</t>
  </si>
  <si>
    <t>Document successfully created; Document successfully merged; PDF created; Emails Sent: [To: nimishasinnha2302@gmail.com]; Manually run by ugcascindore@gmail.com; Timestamp: Jan 12 2023 5:44 AM</t>
  </si>
  <si>
    <t>FIP-VII/HRDC/25</t>
  </si>
  <si>
    <t>1_C276vOd4FUPXX4PWq937wQ6puuapplf</t>
  </si>
  <si>
    <t>https://drive.google.com/file/d/1_C276vOd4FUPXX4PWq937wQ6puuapplf/view?usp=drivesdk</t>
  </si>
  <si>
    <t>Document successfully created; Document successfully merged; PDF created; Emails Sent: [To: AJAYPARMARSGSITS@GMAIL.COM]; Manually run by ugcascindore@gmail.com; Timestamp: Jan 12 2023 5:45 AM</t>
  </si>
  <si>
    <t>FIP-VII/HRDC/26</t>
  </si>
  <si>
    <t>1anx-wkrN68wt7_gQu80YxpFO6YooYbnZ</t>
  </si>
  <si>
    <t>https://drive.google.com/file/d/1anx-wkrN68wt7_gQu80YxpFO6YooYbnZ/view?usp=drivesdk</t>
  </si>
  <si>
    <t>Document successfully created; Document successfully merged; PDF created; Emails Sent: [To: kushgotiyamamta@gmail.com]; Manually run by ugcascindore@gmail.com; Timestamp: Jan 12 2023 5:45 AM</t>
  </si>
  <si>
    <t>FIP-VII/HRDC/27</t>
  </si>
  <si>
    <t>1Kvr3dY5kU1pwVpg6X4tmqlTamnGG6Sln</t>
  </si>
  <si>
    <t>https://drive.google.com/file/d/1Kvr3dY5kU1pwVpg6X4tmqlTamnGG6Sln/view?usp=drivesdk</t>
  </si>
  <si>
    <t>Document successfully created; Document successfully merged; PDF created; Emails Sent: [To: Sunita.karadwal1@gmail.com]; Manually run by ugcascindore@gmail.com; Timestamp: Jan 12 2023 5:45 AM</t>
  </si>
  <si>
    <t>FIP-VII/HRDC/28</t>
  </si>
  <si>
    <t>1Icd-AAt0Oss27F8Myi57SqFkMGlAE2s_</t>
  </si>
  <si>
    <t>https://drive.google.com/file/d/1Icd-AAt0Oss27F8Myi57SqFkMGlAE2s_/view?usp=drivesdk</t>
  </si>
  <si>
    <t>Document successfully created; Document successfully merged; PDF created; Emails Sent: [To: jagratiikatara888@gmail.com]; Manually run by ugcascindore@gmail.com; Timestamp: Jan 12 2023 5:45 AM</t>
  </si>
  <si>
    <t>FIP-VII/HRDC/29</t>
  </si>
  <si>
    <t>1mL75ts7dWR2RUbd3Fhh8HYwgT8CMg6pE</t>
  </si>
  <si>
    <t>https://drive.google.com/file/d/1mL75ts7dWR2RUbd3Fhh8HYwgT8CMg6pE/view?usp=drivesdk</t>
  </si>
  <si>
    <t>Document successfully created; Document successfully merged; PDF created; Emails Sent: [To: jayadiptilal1377@gmail.com]; Manually run by ugcascindore@gmail.com; Timestamp: Jan 12 2023 5:45 AM</t>
  </si>
  <si>
    <t>FIP-VII/HRDC/30</t>
  </si>
  <si>
    <t>1q9ZnItGEN6HCp6AMQ-b6P36N1KllOsp6</t>
  </si>
  <si>
    <t>https://drive.google.com/file/d/1q9ZnItGEN6HCp6AMQ-b6P36N1KllOsp6/view?usp=drivesdk</t>
  </si>
  <si>
    <t>Document successfully created; Document successfully merged; PDF created; Emails Sent: [To: anubhutijhastc@gmail.com]; Manually run by ugcascindore@gmail.com; Timestamp: Jan 12 2023 5:45 AM</t>
  </si>
  <si>
    <t>FIP-VII/HRDC/31</t>
  </si>
  <si>
    <t>12a-veaGKk-1IZp4K_z6mlAaq_zZ_T0H8</t>
  </si>
  <si>
    <t>https://drive.google.com/file/d/12a-veaGKk-1IZp4K_z6mlAaq_zZ_T0H8/view?usp=drivesdk</t>
  </si>
  <si>
    <t>Document successfully created; Document successfully merged; PDF created; Emails Sent: [To: sandhyabaxla26121983@gmail.com]; Manually run by ugcascindore@gmail.com; Timestamp: Jan 12 2023 5:46 AM</t>
  </si>
  <si>
    <t>FIP-VII/HRDC/32</t>
  </si>
  <si>
    <t>1h7Q5IugJXGOvGpWqs7Sl1CniN83Nyl57</t>
  </si>
  <si>
    <t>https://drive.google.com/file/d/1h7Q5IugJXGOvGpWqs7Sl1CniN83Nyl57/view?usp=drivesdk</t>
  </si>
  <si>
    <t>Document successfully created; Document successfully merged; PDF created; Emails Sent: [To: satyen270@gmail.com]; Manually run by ugcascindore@gmail.com; Timestamp: Jan 12 2023 5:46 AM</t>
  </si>
  <si>
    <t>FIP-VII/HRDC/33</t>
  </si>
  <si>
    <t>1iIZxmiR5FYcINYJxYUsU0mSr7pd6SmPG</t>
  </si>
  <si>
    <t>https://drive.google.com/file/d/1iIZxmiR5FYcINYJxYUsU0mSr7pd6SmPG/view?usp=drivesdk</t>
  </si>
  <si>
    <t>Document successfully created; Document successfully merged; PDF created; Emails Sent: [To: md.kasmuddinansari78@gmail.com]; Manually run by ugcascindore@gmail.com; Timestamp: Jan 12 2023 5:46 AM</t>
  </si>
  <si>
    <t>FIP-VII/HRDC/34</t>
  </si>
  <si>
    <t>1W3eGJQ4YXTS3wBHZ8icP-FmCzRa7yVtl</t>
  </si>
  <si>
    <t>https://drive.google.com/file/d/1W3eGJQ4YXTS3wBHZ8icP-FmCzRa7yVtl/view?usp=drivesdk</t>
  </si>
  <si>
    <t>Document successfully created; Document successfully merged; PDF created; Emails Sent: [To: jyotimona23@gmail.com]; Manually run by ugcascindore@gmail.com; Timestamp: Jan 12 2023 5:46 AM</t>
  </si>
  <si>
    <t>FIP-VII/HRDC/35</t>
  </si>
  <si>
    <t>1uAoPCdW7rt9J4JhQxaGkkTAgQDDTS8vs</t>
  </si>
  <si>
    <t>https://drive.google.com/file/d/1uAoPCdW7rt9J4JhQxaGkkTAgQDDTS8vs/view?usp=drivesdk</t>
  </si>
  <si>
    <t>Document successfully created; Document successfully merged; PDF created; Emails Sent: [To: mehra.neha40@gmail.com]; Manually run by ugcascindore@gmail.com; Timestamp: Jan 12 2023 5:46 AM</t>
  </si>
  <si>
    <t>FIP-VII/HRDC/36</t>
  </si>
  <si>
    <t>1HJD4HgDo4-arBX3anYQkzmlYaQq8QgAm</t>
  </si>
  <si>
    <t>https://drive.google.com/file/d/1HJD4HgDo4-arBX3anYQkzmlYaQq8QgAm/view?usp=drivesdk</t>
  </si>
  <si>
    <t>Document successfully created; Document successfully merged; PDF created; Emails Sent: [To: vijay.tt74@gmail.com]; Manually run by ugcascindore@gmail.com; Timestamp: Jan 12 2023 5:47 AM</t>
  </si>
  <si>
    <t>FIP-VII/HRDC/37</t>
  </si>
  <si>
    <t>1DaC0-puhXaikwE4KWTZBqH3qkL7HTfZY</t>
  </si>
  <si>
    <t>https://drive.google.com/file/d/1DaC0-puhXaikwE4KWTZBqH3qkL7HTfZY/view?usp=drivesdk</t>
  </si>
  <si>
    <t>Document successfully created; Document successfully merged; PDF created; Emails Sent: [To: meetmemanmeet@gmail.com]; Manually run by ugcascindore@gmail.com; Timestamp: Jan 13 2023 12:45 AM</t>
  </si>
  <si>
    <t>FIP-VII/HRDC/38</t>
  </si>
  <si>
    <t>1hikfqeUhajRUa48JwaU9p_JrRRFurGCu</t>
  </si>
  <si>
    <t>https://drive.google.com/file/d/1hikfqeUhajRUa48JwaU9p_JrRRFurGCu/view?usp=drivesdk</t>
  </si>
  <si>
    <t>Document successfully created; Document successfully merged; PDF created; Emails Sent: [To: lodwalvimal13@gmail.com]; Manually run by ugcascindore@gmail.com; Timestamp: Jan 14 2023 12:50 AM</t>
  </si>
  <si>
    <t>FIP-VII/HRDC/39</t>
  </si>
  <si>
    <t>1vgowaykdviHAcyP0aER0nlmHheEa9OuW</t>
  </si>
  <si>
    <t>https://drive.google.com/file/d/1vgowaykdviHAcyP0aER0nlmHheEa9OuW/view?usp=drivesdk</t>
  </si>
  <si>
    <t>Document successfully created; Document successfully merged; PDF created; Emails Sent: [To: bamnepriyanka574@gmail.com]; Manually run by ugcascindore@gmail.com; Timestamp: Jan 18 2023 3:40 AM</t>
  </si>
  <si>
    <t>FIP-VII/HRDC/40</t>
  </si>
  <si>
    <t>1n_vDDorashp9t9RGZWJtjFfrPVXChyXC</t>
  </si>
  <si>
    <t>https://drive.google.com/file/d/1n_vDDorashp9t9RGZWJtjFfrPVXChyXC/view?usp=drivesdk</t>
  </si>
  <si>
    <t>Document successfully created; Document successfully merged; PDF created; Emails Sent: [To: vikas.stolata@gmail.com]; Manually run by ugcascindore@gmail.com; Timestamp: Jan 20 2023 5:07 AM</t>
  </si>
  <si>
    <t>1DbeFbGuAL7W1bsFz3h0mDTVlH5kaPzOL</t>
  </si>
  <si>
    <t>https://drive.google.com/file/d/1DbeFbGuAL7W1bsFz3h0mDTVlH5kaPzOL/view?usp=drivesdk</t>
  </si>
  <si>
    <t>Document successfully created; Document successfully merged; PDF created; Emails Sent: [To: vikas.stolata@gmail.com]; Manually run by ugcascindore@gmail.com; Timestamp: Jan 20 2023 5:54 AM</t>
  </si>
  <si>
    <t>FIP-VII/HRDC/41</t>
  </si>
  <si>
    <t>1jX3owmsF54AdrvSgkEkGT1Mpj92E99XV</t>
  </si>
  <si>
    <t>https://drive.google.com/file/d/1jX3owmsF54AdrvSgkEkGT1Mpj92E99XV/view?usp=drivesdk</t>
  </si>
  <si>
    <t>Document successfully created; Document successfully merged; PDF created; Emails Sent: [To: mahendrapatil1975@gmail.com]; Manually run by ugcascindore@gmail.com; Timestamp: Jan 21 2023 12:16 AM</t>
  </si>
  <si>
    <t>FIP-VII/HRDC/42</t>
  </si>
  <si>
    <t>1pLmoMqWBAD6SbMVqsdCpLqRD-zxJl_3b</t>
  </si>
  <si>
    <t>https://drive.google.com/file/d/1pLmoMqWBAD6SbMVqsdCpLqRD-zxJl_3b/view?usp=drivesdk</t>
  </si>
  <si>
    <t>Document successfully created; Document successfully merged; PDF created; Emails Sent: [To: lukeshuike03@gmail.com]; Manually run by ugcascindore@gmail.com; Timestamp: Jan 23 2023 5:38 AM</t>
  </si>
  <si>
    <t>FIP-VII/HRDC/43</t>
  </si>
  <si>
    <t>1r2T12tvDpd171O-r3a19Zj-y5HBGj-GS</t>
  </si>
  <si>
    <t>https://drive.google.com/file/d/1r2T12tvDpd171O-r3a19Zj-y5HBGj-GS/view?usp=drivesdk</t>
  </si>
  <si>
    <t>Document successfully created; Document successfully merged; PDF created; Emails Sent: [To: rakeshkavche81@gmail.com]; Manually run by ugcascindore@gmail.com; Timestamp: Jan 24 2023 4:33 AM</t>
  </si>
  <si>
    <t>FIP-VII/HRDC/44</t>
  </si>
  <si>
    <t>1DutWpiRTzD1FAB6_M8ObYlWmT6-weHSu</t>
  </si>
  <si>
    <t>https://drive.google.com/file/d/1DutWpiRTzD1FAB6_M8ObYlWmT6-weHSu/view?usp=drivesdk</t>
  </si>
  <si>
    <t>Document successfully created; Document successfully merged; PDF created; Emails Sent: [To: drrajendrakumar5@gmail.com]; Manually run by ugcascindore@gmail.com; Timestamp: Jan 24 2023 4:33 AM</t>
  </si>
  <si>
    <t>FIP-VII/HRDC/45</t>
  </si>
  <si>
    <t>1ZC-pWTRc6DiUTpfvjGyO5QnVyplNIruF</t>
  </si>
  <si>
    <t>https://drive.google.com/file/d/1ZC-pWTRc6DiUTpfvjGyO5QnVyplNIruF/view?usp=drivesdk</t>
  </si>
  <si>
    <t>Document successfully created; Document successfully merged; PDF created; Emails Sent: [To: krishnathchaure@gmail.com]; Manually run by ugcascindore@gmail.com; Timestamp: Jan 24 2023 4:33 AM</t>
  </si>
  <si>
    <t>FIP-VII/HRDC/46</t>
  </si>
  <si>
    <t>1pTh1TbrIIXxfBRu8lSg7iGzx2JulBqfg</t>
  </si>
  <si>
    <t>https://drive.google.com/file/d/1pTh1TbrIIXxfBRu8lSg7iGzx2JulBqfg/view?usp=drivesdk</t>
  </si>
  <si>
    <t>Document successfully created; Document successfully merged; PDF created; Emails Sent: [To: pramilaomkurethiya@gmail.com]; Manually run by ugcascindore@gmail.com; Timestamp: Jan 30 2023 12:25 AM</t>
  </si>
  <si>
    <t>FIP-VII/HRDC/47</t>
  </si>
  <si>
    <t>1kV_-F-bFNzmqxLK6Ij-KX39ka4RLBZeN</t>
  </si>
  <si>
    <t>https://drive.google.com/file/d/1kV_-F-bFNzmqxLK6Ij-KX39ka4RLBZeN/view?usp=drivesdk</t>
  </si>
  <si>
    <t>Document successfully created; Document successfully merged; PDF created; Emails Sent: [To: pradeepbairagi1@gmail.com]; Manually run by ugcascindore@gmail.com; Timestamp: Jan 31 2023 12:16 AM</t>
  </si>
  <si>
    <t>FIP-VII/HRDC/48</t>
  </si>
  <si>
    <t>1mm8QUh-AOlEz2MVJO3DP7nLyJLgIkdS6</t>
  </si>
  <si>
    <t>https://drive.google.com/file/d/1mm8QUh-AOlEz2MVJO3DP7nLyJLgIkdS6/view?usp=drivesdk</t>
  </si>
  <si>
    <t>Document successfully created; Document successfully merged; PDF created; Emails Sent: [To: vijayt086@gmail.com]; Manually run by ugcascindore@gmail.com; Timestamp: Jan 31 2023 12:16 AM</t>
  </si>
  <si>
    <t>FIP-VII/HRDC/49</t>
  </si>
  <si>
    <t>1SEIv3EC5zEbHoc7xn53G3s8jTsW3PbZu</t>
  </si>
  <si>
    <t>https://drive.google.com/file/d/1SEIv3EC5zEbHoc7xn53G3s8jTsW3PbZu/view?usp=drivesdk</t>
  </si>
  <si>
    <t>Document successfully created; Document successfully merged; PDF created; Emails Sent: [To: nf.mirza@gmail.com]; Manually run by ugcascindore@gmail.com; Timestamp: Feb 1 2023 2:30 AM</t>
  </si>
  <si>
    <t>FIP-VII/HRDC/50</t>
  </si>
  <si>
    <t>1-rWMUaXOmPeAeQrswkS6qs0M3L24c1PT</t>
  </si>
  <si>
    <t>https://drive.google.com/file/d/1-rWMUaXOmPeAeQrswkS6qs0M3L24c1PT/view?usp=drivesdk</t>
  </si>
  <si>
    <t>Document successfully created; Document successfully merged; PDF created; Emails Sent: [To: smitazade1970@gmail.com]; Manually run by ugcascindore@gmail.com; Timestamp: Feb 3 2023 12:15 AM</t>
  </si>
  <si>
    <t>1oOhI0E1KxJTRfs4R1klnEjYDKsCAIc2u</t>
  </si>
  <si>
    <t>https://drive.google.com/file/d/1oOhI0E1KxJTRfs4R1klnEjYDKsCAIc2u/view?usp=drivesdk</t>
  </si>
  <si>
    <t>Document successfully created; Document successfully merged; PDF created; Emails Sent: [To: jibhawanikumarrajak@gmail.com]; Manually run by ugcascindore@gmail.com; Timestamp: Feb 4 2023 12:58 AM</t>
  </si>
  <si>
    <t>FIP-VII/HRDC/51</t>
  </si>
  <si>
    <t>1CDVw2263ySE8QJo8IXly2zd2H5-Z9QRp</t>
  </si>
  <si>
    <t>https://drive.google.com/file/d/1CDVw2263ySE8QJo8IXly2zd2H5-Z9QRp/view?usp=drivesdk</t>
  </si>
  <si>
    <t>Document successfully created; Document successfully merged; PDF created; Emails Sent: [To: sslodhi@gmail.com]; Manually run by ugcascindore@gmail.com; Timestamp: Feb 6 2023 12:18 AM</t>
  </si>
  <si>
    <t>FIP-VII/HRDC/52</t>
  </si>
  <si>
    <t>1h_Zz7FVXK_GLg2dWjeKftsobifI8pNlq</t>
  </si>
  <si>
    <t>https://drive.google.com/file/d/1h_Zz7FVXK_GLg2dWjeKftsobifI8pNlq/view?usp=drivesdk</t>
  </si>
  <si>
    <t>Document successfully created; Document successfully merged; PDF created; Emails Sent: [To: pratibhayadav23@gmail.com]; Manually run by ugcascindore@gmail.com; Timestamp: Feb 6 2023 12:18 AM</t>
  </si>
  <si>
    <t>FIP-VII/HRDC/53</t>
  </si>
  <si>
    <t>1B8ZIAiFfGw0xymBV9kF1r2ANVBQ1DYcl</t>
  </si>
  <si>
    <t>https://drive.google.com/file/d/1B8ZIAiFfGw0xymBV9kF1r2ANVBQ1DYcl/view?usp=drivesdk</t>
  </si>
  <si>
    <t>Document successfully created; Document successfully merged; PDF created; Emails Sent: [To: maheshkatlam1952@gmail.com]; Manually run by ugcascindore@gmail.com; Timestamp: Feb 7 2023 12:37 AM</t>
  </si>
  <si>
    <t>FIP-VII/HRDC/54</t>
  </si>
  <si>
    <t>10lkH2pg8kR8t-dJeMWLTkrEKE0HA6WWs</t>
  </si>
  <si>
    <t>https://drive.google.com/file/d/10lkH2pg8kR8t-dJeMWLTkrEKE0HA6WWs/view?usp=drivesdk</t>
  </si>
  <si>
    <t>Document successfully created; Document successfully merged; PDF created; Emails Sent: [To: ankhi.h@gmail.com]; Manually run by ugcascindore@gmail.com; Timestamp: Feb 8 2023 6:05 AM</t>
  </si>
  <si>
    <t>FIP-VII/HRDC/55</t>
  </si>
  <si>
    <t>1_64UEtYhG6e60GVEmMhl3jmMW6cN-m_M</t>
  </si>
  <si>
    <t>https://drive.google.com/file/d/1_64UEtYhG6e60GVEmMhl3jmMW6cN-m_M/view?usp=drivesdk</t>
  </si>
  <si>
    <t>Document successfully created; Document successfully merged; PDF created; Emails Sent: [To: naveenmagraiya262@gmail.com]; Manually run by ugcascindore@gmail.com; Timestamp: Feb 9 2023 12:12 AM</t>
  </si>
  <si>
    <t>Mr. Sunny Ganavdiya</t>
  </si>
  <si>
    <t>FIP-VII/HRDC/56</t>
  </si>
  <si>
    <t>1u5FVZbTqTQ07wpzV9thJe9MVKtXmuZ_j</t>
  </si>
  <si>
    <t>https://drive.google.com/file/d/1u5FVZbTqTQ07wpzV9thJe9MVKtXmuZ_j/view?usp=drivesdk</t>
  </si>
  <si>
    <t>Document successfully created; Document successfully merged; PDF created; Emails Sent: [To: ganavdiya.sunny@gmail.com]; Manually run by ugcascindore@gmail.com; Timestamp: Feb 10 2023 12:06 AM</t>
  </si>
  <si>
    <t>Mrs. Malvi Vishwakarma</t>
  </si>
  <si>
    <t>Mr. Rajesh Kumar  Gautam</t>
  </si>
  <si>
    <t>Mr. Jibhawani Kumar  Rajak</t>
  </si>
  <si>
    <t>Dr. Jaya Kaithwas</t>
  </si>
  <si>
    <t>Dr. Shankar  Bhuria</t>
  </si>
  <si>
    <t>Dr. Suman Sarkar</t>
  </si>
  <si>
    <t>Mr. Ajay  Parmar</t>
  </si>
  <si>
    <t xml:space="preserve">Mrs. Sunita Kumawat  Kumawat </t>
  </si>
  <si>
    <t xml:space="preserve">Miss Jagrati  Katara </t>
  </si>
  <si>
    <t>Mrs. Jaya Dipti  Lal</t>
  </si>
  <si>
    <t>Dr. Sandhya   Baxla</t>
  </si>
  <si>
    <t>Assistant  Professor</t>
  </si>
  <si>
    <t xml:space="preserve">Mr. Md.Kasmuddin  Ansari </t>
  </si>
  <si>
    <t>Miss Lukeshwari  Uike</t>
  </si>
  <si>
    <t xml:space="preserve">Dr. Rakesh  Kavche </t>
  </si>
  <si>
    <t xml:space="preserve">Dr. Pramila  Kabir  Kurethiya </t>
  </si>
  <si>
    <t>Mr. Vijaysinh Maneksinh Thakor</t>
  </si>
  <si>
    <t>Mrs. Nahid  Akhtar</t>
  </si>
  <si>
    <t>Mr. Mahesh  Katlam</t>
  </si>
  <si>
    <t xml:space="preserve">Mr. Naveen  Magraiya 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</si>
  <si>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</si>
  <si>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</si>
  <si>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</si>
  <si>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</si>
  <si>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</si>
  <si>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</si>
  <si>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</si>
  <si>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</si>
  <si>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</si>
  <si>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</si>
  <si>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</si>
  <si>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</si>
  <si>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</si>
  <si>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</si>
  <si>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</si>
  <si>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</si>
  <si>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</si>
  <si>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</si>
  <si>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</si>
  <si>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</si>
  <si>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</si>
  <si>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</si>
  <si>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</si>
  <si>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</si>
  <si>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</si>
  <si>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</si>
  <si>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</si>
  <si>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</si>
  <si>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</si>
  <si>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_1673344645897</t>
  </si>
  <si>
    <t>ADMISSION LETTER</t>
  </si>
  <si>
    <t>10wYnnE7cTpNxPTkjNVGgoWMc3Qp9o24NXha9qYWV-fE</t>
  </si>
  <si>
    <t>&lt;&lt;name&gt;&gt;_admission letter</t>
  </si>
  <si>
    <t>PDF</t>
  </si>
  <si>
    <t>["1oYolAycRq59d5DoDKiIhMWNAgW893y4l"]</t>
  </si>
  <si>
    <t>[]</t>
  </si>
  <si>
    <t>MULTIPLE_OUTPUT</t>
  </si>
  <si>
    <t>[{"type":"STANDARD","details":{"isUnmapped":false,"headerMap":"name"},"tag":"name"},{"type":"STANDARD","details":{"isUnmapped":false,"headerMap":"address"},"tag":"address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enrollment"},"tag":"enrollment"}]</t>
  </si>
  <si>
    <t>&lt;&lt;email&gt;&gt;</t>
  </si>
  <si>
    <t>Greetings for the Day Dear &lt;&lt;name&gt;&gt; Please attached Admission Letter with this mail. Also submit your relieving letter using the link below https://forms.gle/PUaxWVdgJQGp662y5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</si>
</sst>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m-dd-yyyy"/>
  </numFmts>
  <fonts count="25">
    <font>
      <sz val="10.0"/>
      <color rgb="FF000000"/>
      <name val="Arial"/>
      <scheme val="minor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00"/>
      <name val="Times New Roman"/>
    </font>
    <font>
      <color theme="1"/>
      <name val="Arial"/>
      <scheme val="minor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theme="1"/>
      <name val="Times New Roman"/>
    </font>
    <font>
      <u/>
      <sz val="12.0"/>
      <color rgb="FF0000FF"/>
      <name val="Times New Roman"/>
    </font>
    <font>
      <b/>
      <sz val="14.0"/>
      <color theme="1"/>
      <name val="Century Schoolbook"/>
    </font>
    <font>
      <b/>
      <sz val="14.0"/>
      <color rgb="FF000000"/>
      <name val="Century Schoolbook"/>
    </font>
    <font>
      <b/>
      <color theme="1"/>
      <name val="Arial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&quot;Times New Roman&quot;"/>
    </font>
    <font>
      <sz val="11.0"/>
      <color theme="1"/>
      <name val="Arial"/>
      <scheme val="minor"/>
    </font>
    <font>
      <b/>
      <sz val="12.0"/>
      <color theme="1"/>
      <name val="Times New Roman"/>
    </font>
    <font>
      <color theme="1"/>
      <name val="Times New Roman"/>
    </font>
    <font>
      <b/>
      <i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14" xfId="0" applyAlignment="1" applyFont="1" applyNumberFormat="1">
      <alignment readingOrder="0"/>
    </xf>
    <xf borderId="0" fillId="2" fontId="1" numFmtId="0" xfId="0" applyFont="1"/>
    <xf borderId="0" fillId="2" fontId="1" numFmtId="0" xfId="0" applyFont="1"/>
    <xf borderId="0" fillId="2" fontId="4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1" numFmtId="14" xfId="0" applyAlignment="1" applyFont="1" applyNumberFormat="1">
      <alignment readingOrder="0"/>
    </xf>
    <xf quotePrefix="1" borderId="0" fillId="3" fontId="1" numFmtId="0" xfId="0" applyAlignment="1" applyFont="1">
      <alignment readingOrder="0"/>
    </xf>
    <xf borderId="0" fillId="3" fontId="4" numFmtId="0" xfId="0" applyFont="1"/>
    <xf quotePrefix="1" borderId="0" fillId="0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1" numFmtId="14" xfId="0" applyAlignment="1" applyFont="1" applyNumberFormat="1">
      <alignment readingOrder="0"/>
    </xf>
    <xf quotePrefix="1" borderId="0" fillId="4" fontId="1" numFmtId="0" xfId="0" applyAlignment="1" applyFont="1">
      <alignment readingOrder="0"/>
    </xf>
    <xf borderId="0" fillId="4" fontId="1" numFmtId="0" xfId="0" applyFont="1"/>
    <xf borderId="0" fillId="4" fontId="4" numFmtId="0" xfId="0" applyFont="1"/>
    <xf borderId="0" fillId="0" fontId="8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2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11" numFmtId="0" xfId="0" applyAlignment="1" applyFont="1">
      <alignment horizontal="center" readingOrder="0" shrinkToFit="0" vertical="center" wrapText="1"/>
    </xf>
    <xf borderId="0" fillId="5" fontId="12" numFmtId="0" xfId="0" applyAlignment="1" applyFill="1" applyFont="1">
      <alignment horizontal="center" readingOrder="0"/>
    </xf>
    <xf borderId="0" fillId="0" fontId="13" numFmtId="0" xfId="0" applyAlignment="1" applyFont="1">
      <alignment shrinkToFit="0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center" readingOrder="0" vertical="center"/>
    </xf>
    <xf borderId="1" fillId="0" fontId="17" numFmtId="0" xfId="0" applyBorder="1" applyFont="1"/>
    <xf borderId="1" fillId="0" fontId="16" numFmtId="0" xfId="0" applyAlignment="1" applyBorder="1" applyFont="1">
      <alignment horizontal="left" readingOrder="0" shrinkToFit="0" vertical="center" wrapText="1"/>
    </xf>
    <xf borderId="1" fillId="5" fontId="16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8" numFmtId="0" xfId="0" applyFont="1"/>
    <xf borderId="0" fillId="0" fontId="18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horizontal="right" vertical="bottom"/>
    </xf>
    <xf borderId="0" fillId="6" fontId="20" numFmtId="0" xfId="0" applyAlignment="1" applyFill="1" applyFont="1">
      <alignment readingOrder="0"/>
    </xf>
    <xf borderId="0" fillId="0" fontId="21" numFmtId="0" xfId="0" applyFont="1"/>
    <xf borderId="0" fillId="2" fontId="1" numFmtId="0" xfId="0" applyAlignment="1" applyFont="1">
      <alignment readingOrder="0"/>
    </xf>
    <xf borderId="0" fillId="2" fontId="22" numFmtId="0" xfId="0" applyAlignment="1" applyFont="1">
      <alignment readingOrder="0"/>
    </xf>
    <xf borderId="0" fillId="2" fontId="23" numFmtId="0" xfId="0" applyFont="1"/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5" fontId="2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fG8T-yw46ziRtlT05QX7on3ycG7du3lf" TargetMode="External"/><Relationship Id="rId42" Type="http://schemas.openxmlformats.org/officeDocument/2006/relationships/hyperlink" Target="https://drive.google.com/open?id=1TQxuNEB7Su2kmtQOm8Z5_GYKwrqIIZC2" TargetMode="External"/><Relationship Id="rId41" Type="http://schemas.openxmlformats.org/officeDocument/2006/relationships/hyperlink" Target="https://drive.google.com/open?id=1N-eVITlb4wVTMQqcrB7adbD88s0K_tnn" TargetMode="External"/><Relationship Id="rId44" Type="http://schemas.openxmlformats.org/officeDocument/2006/relationships/hyperlink" Target="https://drive.google.com/open?id=1yC8GuXEp_3AQ5i1wEAvX7bRqhIaW_HqL" TargetMode="External"/><Relationship Id="rId43" Type="http://schemas.openxmlformats.org/officeDocument/2006/relationships/hyperlink" Target="https://drive.google.com/open?id=1YlIhFLpWKI416F3YyeDiOC1qmXJXsGo4" TargetMode="External"/><Relationship Id="rId46" Type="http://schemas.openxmlformats.org/officeDocument/2006/relationships/hyperlink" Target="https://drive.google.com/open?id=10_dMKNXHEueUtmsUW4V2OwQJWXid4xzB" TargetMode="External"/><Relationship Id="rId45" Type="http://schemas.openxmlformats.org/officeDocument/2006/relationships/hyperlink" Target="https://drive.google.com/open?id=1t_-ZDPTclhg-1jRbfbh6A3dP1DDA6uJ2" TargetMode="External"/><Relationship Id="rId1" Type="http://schemas.openxmlformats.org/officeDocument/2006/relationships/hyperlink" Target="https://drive.google.com/open?id=11h7E_At5-lA6MQR7jtpmknBQSy1RSajd" TargetMode="External"/><Relationship Id="rId2" Type="http://schemas.openxmlformats.org/officeDocument/2006/relationships/hyperlink" Target="https://drive.google.com/open?id=11UvndBvMPmTHJ9YwzTm7O9oU53RkI0gO" TargetMode="External"/><Relationship Id="rId3" Type="http://schemas.openxmlformats.org/officeDocument/2006/relationships/hyperlink" Target="https://drive.google.com/open?id=1TSyfKczeEreJZHBZ2EyjiOi47H6dWph1" TargetMode="External"/><Relationship Id="rId4" Type="http://schemas.openxmlformats.org/officeDocument/2006/relationships/hyperlink" Target="https://drive.google.com/open?id=1NYRT-rjVINLLdeiqN9SIRAeP9NYrhTDF" TargetMode="External"/><Relationship Id="rId9" Type="http://schemas.openxmlformats.org/officeDocument/2006/relationships/hyperlink" Target="https://drive.google.com/open?id=1YbDtF52oQB9yGmwoh2U-7jr-fysS5oSl" TargetMode="External"/><Relationship Id="rId48" Type="http://schemas.openxmlformats.org/officeDocument/2006/relationships/hyperlink" Target="https://drive.google.com/open?id=1k-1FjtT5gdu_FWvBWf_7JyPC-CuCKWPb" TargetMode="External"/><Relationship Id="rId47" Type="http://schemas.openxmlformats.org/officeDocument/2006/relationships/hyperlink" Target="https://drive.google.com/open?id=1JXwEwuXb4oJKXxquNQPcD5MYvBDbVfhi" TargetMode="External"/><Relationship Id="rId49" Type="http://schemas.openxmlformats.org/officeDocument/2006/relationships/hyperlink" Target="https://drive.google.com/open?id=1UrI75k-PqV6DO-xuXPJgmn11ekQ-jpYm" TargetMode="External"/><Relationship Id="rId5" Type="http://schemas.openxmlformats.org/officeDocument/2006/relationships/hyperlink" Target="https://drive.google.com/open?id=1oFWiFVCffG8yxDp4UIF3yTw1VKERdUFH" TargetMode="External"/><Relationship Id="rId6" Type="http://schemas.openxmlformats.org/officeDocument/2006/relationships/hyperlink" Target="https://drive.google.com/open?id=1cz7B4mO7Vi5EuL4uU4-upwThFDFqt64H" TargetMode="External"/><Relationship Id="rId7" Type="http://schemas.openxmlformats.org/officeDocument/2006/relationships/hyperlink" Target="https://drive.google.com/open?id=1CrA2KCcGOfkOajpSLdum21vwq8f71HfF" TargetMode="External"/><Relationship Id="rId8" Type="http://schemas.openxmlformats.org/officeDocument/2006/relationships/hyperlink" Target="https://drive.google.com/open?id=1XyqsLXn2pYaImX9QwFeZnxPx39DjgQfH" TargetMode="External"/><Relationship Id="rId31" Type="http://schemas.openxmlformats.org/officeDocument/2006/relationships/hyperlink" Target="https://drive.google.com/open?id=1pX8BR4hOayBYKA4sBaMF2FX8_hLqnkVC" TargetMode="External"/><Relationship Id="rId30" Type="http://schemas.openxmlformats.org/officeDocument/2006/relationships/hyperlink" Target="https://drive.google.com/open?id=1etifx363cA5foSxxQZZo5KXPEFkGByEx" TargetMode="External"/><Relationship Id="rId33" Type="http://schemas.openxmlformats.org/officeDocument/2006/relationships/hyperlink" Target="https://drive.google.com/open?id=10QCtetl3V6ZYs0zEMk8RvUjwdLKsqtXF" TargetMode="External"/><Relationship Id="rId32" Type="http://schemas.openxmlformats.org/officeDocument/2006/relationships/hyperlink" Target="https://drive.google.com/open?id=1KQ4tSkbrUen6ilrnX7Gr1Lyzs2LFvGWl" TargetMode="External"/><Relationship Id="rId35" Type="http://schemas.openxmlformats.org/officeDocument/2006/relationships/hyperlink" Target="https://drive.google.com/open?id=1a5m2ZCb7IGeGDNWUFCd7Aq3J2KJyINiO" TargetMode="External"/><Relationship Id="rId34" Type="http://schemas.openxmlformats.org/officeDocument/2006/relationships/hyperlink" Target="https://drive.google.com/open?id=1u_jRDiknflcS7Na9CHuGsLxfVvdUuaIG" TargetMode="External"/><Relationship Id="rId37" Type="http://schemas.openxmlformats.org/officeDocument/2006/relationships/hyperlink" Target="https://drive.google.com/open?id=1XMMV1RckZA-xqhWUF_7t0FU52HQxMGdq" TargetMode="External"/><Relationship Id="rId36" Type="http://schemas.openxmlformats.org/officeDocument/2006/relationships/hyperlink" Target="https://drive.google.com/open?id=1iFrh8RGdsrK9QGMFgkfpoMnu_cmnxREN" TargetMode="External"/><Relationship Id="rId39" Type="http://schemas.openxmlformats.org/officeDocument/2006/relationships/hyperlink" Target="https://drive.google.com/open?id=10J3-Pt2dLPv54sDN6cUsjvw1jVjQEpSL" TargetMode="External"/><Relationship Id="rId38" Type="http://schemas.openxmlformats.org/officeDocument/2006/relationships/hyperlink" Target="https://drive.google.com/open?id=15MgfMb1qDBEi3MdRXMR159B9hfxmnwxT" TargetMode="External"/><Relationship Id="rId20" Type="http://schemas.openxmlformats.org/officeDocument/2006/relationships/hyperlink" Target="https://drive.google.com/open?id=1N_QpMooL8fDuNm2AUuGJntaN3RBFUtlq" TargetMode="External"/><Relationship Id="rId22" Type="http://schemas.openxmlformats.org/officeDocument/2006/relationships/hyperlink" Target="https://drive.google.com/open?id=1c16qz60krBxo1Z5iyCZKir-x1YS0FL9t" TargetMode="External"/><Relationship Id="rId21" Type="http://schemas.openxmlformats.org/officeDocument/2006/relationships/hyperlink" Target="https://drive.google.com/open?id=1_iRD0iz6e7tR73ESEyYwyVrLfyX1pfu2" TargetMode="External"/><Relationship Id="rId24" Type="http://schemas.openxmlformats.org/officeDocument/2006/relationships/hyperlink" Target="https://drive.google.com/open?id=1kfN26zlQli4FlPp0IioyL54L0PyHChas" TargetMode="External"/><Relationship Id="rId23" Type="http://schemas.openxmlformats.org/officeDocument/2006/relationships/hyperlink" Target="https://drive.google.com/open?id=1isUW6rGcO1n3lyz568e-oWseKhZDdVXf" TargetMode="External"/><Relationship Id="rId26" Type="http://schemas.openxmlformats.org/officeDocument/2006/relationships/hyperlink" Target="https://drive.google.com/open?id=1kgBOgmSQGhiTzUNIsoto6Jexm9DfDXi4" TargetMode="External"/><Relationship Id="rId25" Type="http://schemas.openxmlformats.org/officeDocument/2006/relationships/hyperlink" Target="https://drive.google.com/open?id=1uBFg0s-W_arlbBZS1bgDRHVU_oj16cMG" TargetMode="External"/><Relationship Id="rId28" Type="http://schemas.openxmlformats.org/officeDocument/2006/relationships/hyperlink" Target="https://drive.google.com/open?id=1SxReViLhA_x9IAth4CRZh-L9QPvD0WUP" TargetMode="External"/><Relationship Id="rId27" Type="http://schemas.openxmlformats.org/officeDocument/2006/relationships/hyperlink" Target="https://drive.google.com/open?id=1ERbL1o9S5ydQCPQ61FzZCALG2dIk0S2H" TargetMode="External"/><Relationship Id="rId29" Type="http://schemas.openxmlformats.org/officeDocument/2006/relationships/hyperlink" Target="https://drive.google.com/open?id=1apMmSZ-zgOZnJdJ3kOKTj6YBHCM3ZyAy" TargetMode="External"/><Relationship Id="rId51" Type="http://schemas.openxmlformats.org/officeDocument/2006/relationships/hyperlink" Target="https://drive.google.com/open?id=1cmViym-vCgT4wEa2MpE2SRf71zlSM-Ru" TargetMode="External"/><Relationship Id="rId50" Type="http://schemas.openxmlformats.org/officeDocument/2006/relationships/hyperlink" Target="https://drive.google.com/open?id=1wlWCzyU6we5wrvgrfY3yyPDaG15Ywisc" TargetMode="External"/><Relationship Id="rId53" Type="http://schemas.openxmlformats.org/officeDocument/2006/relationships/hyperlink" Target="https://drive.google.com/open?id=16hLRW9g1hGPWgb-Y5shFQ6gAsQ4MDv2c" TargetMode="External"/><Relationship Id="rId52" Type="http://schemas.openxmlformats.org/officeDocument/2006/relationships/hyperlink" Target="https://drive.google.com/open?id=1Ht-3Q8BouVX_vOYdBTYx7fZG7fIxIXDu" TargetMode="External"/><Relationship Id="rId11" Type="http://schemas.openxmlformats.org/officeDocument/2006/relationships/hyperlink" Target="https://drive.google.com/open?id=1AG9dKVH8jonAeAYXQyFnX6kaigR1RBnC" TargetMode="External"/><Relationship Id="rId55" Type="http://schemas.openxmlformats.org/officeDocument/2006/relationships/hyperlink" Target="https://drive.google.com/open?id=19uiuy3vINmF_0Hxf8NIR9iiJNViejoqC" TargetMode="External"/><Relationship Id="rId10" Type="http://schemas.openxmlformats.org/officeDocument/2006/relationships/hyperlink" Target="https://drive.google.com/open?id=15QXl5MO0l2tZ--0nskanP8vU1aq02wiy" TargetMode="External"/><Relationship Id="rId54" Type="http://schemas.openxmlformats.org/officeDocument/2006/relationships/hyperlink" Target="https://drive.google.com/open?id=1GWyHgcOAwiz8OYWQ1Kj5fob7saP6wcdg" TargetMode="External"/><Relationship Id="rId13" Type="http://schemas.openxmlformats.org/officeDocument/2006/relationships/hyperlink" Target="https://drive.google.com/open?id=16F9pF2Qb7f4IViAV4qcGLL1bxV7wb301" TargetMode="External"/><Relationship Id="rId57" Type="http://schemas.openxmlformats.org/officeDocument/2006/relationships/hyperlink" Target="https://drive.google.com/open?id=1CVJnaZ-UDx_4RTvmcTpzKraj_lA7GZR3" TargetMode="External"/><Relationship Id="rId12" Type="http://schemas.openxmlformats.org/officeDocument/2006/relationships/hyperlink" Target="https://drive.google.com/open?id=1BW2APyuF-O43iq-p8PQWqeV1PsZOLzKg" TargetMode="External"/><Relationship Id="rId56" Type="http://schemas.openxmlformats.org/officeDocument/2006/relationships/hyperlink" Target="https://drive.google.com/open?id=1qmG2286VW44HNs-BEGkjhYc-SksSU1uK" TargetMode="External"/><Relationship Id="rId15" Type="http://schemas.openxmlformats.org/officeDocument/2006/relationships/hyperlink" Target="https://drive.google.com/open?id=1eBWAoCXs_jpsjGRXck9gw4Eq9oiJISfC" TargetMode="External"/><Relationship Id="rId14" Type="http://schemas.openxmlformats.org/officeDocument/2006/relationships/hyperlink" Target="https://drive.google.com/open?id=1bPSmvQAUnvmU4kXvUjMxH5kKGdrCMMck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drive.google.com/open?id=1S5yQYd2GnaymxOC9pzK5jhq228gHCt8x" TargetMode="External"/><Relationship Id="rId16" Type="http://schemas.openxmlformats.org/officeDocument/2006/relationships/hyperlink" Target="https://drive.google.com/open?id=1oK3VCgZY0jv3VGZeUNnPzpWhSBvyPPif" TargetMode="External"/><Relationship Id="rId19" Type="http://schemas.openxmlformats.org/officeDocument/2006/relationships/hyperlink" Target="https://drive.google.com/open?id=1YyYabhBlLTCiP-MZYkI1Ji0MtjANLddd" TargetMode="External"/><Relationship Id="rId18" Type="http://schemas.openxmlformats.org/officeDocument/2006/relationships/hyperlink" Target="https://drive.google.com/open?id=11um3NTCey1lusAtLmMSbYevXmY_tRcb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isUW6rGcO1n3lyz568e-oWseKhZDdVXf" TargetMode="External"/><Relationship Id="rId42" Type="http://schemas.openxmlformats.org/officeDocument/2006/relationships/hyperlink" Target="https://drive.google.com/open?id=11um3NTCey1lusAtLmMSbYevXmY_tRcba" TargetMode="External"/><Relationship Id="rId41" Type="http://schemas.openxmlformats.org/officeDocument/2006/relationships/hyperlink" Target="https://drive.google.com/open?id=1YyYabhBlLTCiP-MZYkI1Ji0MtjANLddd" TargetMode="External"/><Relationship Id="rId44" Type="http://schemas.openxmlformats.org/officeDocument/2006/relationships/hyperlink" Target="https://drive.google.com/open?id=10_dMKNXHEueUtmsUW4V2OwQJWXid4xzB" TargetMode="External"/><Relationship Id="rId43" Type="http://schemas.openxmlformats.org/officeDocument/2006/relationships/hyperlink" Target="https://drive.google.com/open?id=1cmViym-vCgT4wEa2MpE2SRf71zlSM-Ru" TargetMode="External"/><Relationship Id="rId46" Type="http://schemas.openxmlformats.org/officeDocument/2006/relationships/hyperlink" Target="https://drive.google.com/open?id=1NYRT-rjVINLLdeiqN9SIRAeP9NYrhTDF" TargetMode="External"/><Relationship Id="rId45" Type="http://schemas.openxmlformats.org/officeDocument/2006/relationships/hyperlink" Target="https://drive.google.com/open?id=1wlWCzyU6we5wrvgrfY3yyPDaG15Ywisc" TargetMode="External"/><Relationship Id="rId1" Type="http://schemas.openxmlformats.org/officeDocument/2006/relationships/hyperlink" Target="https://drive.google.com/open?id=1t_-ZDPTclhg-1jRbfbh6A3dP1DDA6uJ2" TargetMode="External"/><Relationship Id="rId2" Type="http://schemas.openxmlformats.org/officeDocument/2006/relationships/hyperlink" Target="https://drive.google.com/open?id=1oFWiFVCffG8yxDp4UIF3yTw1VKERdUFH" TargetMode="External"/><Relationship Id="rId3" Type="http://schemas.openxmlformats.org/officeDocument/2006/relationships/hyperlink" Target="https://drive.google.com/open?id=1SxReViLhA_x9IAth4CRZh-L9QPvD0WUP" TargetMode="External"/><Relationship Id="rId4" Type="http://schemas.openxmlformats.org/officeDocument/2006/relationships/hyperlink" Target="https://drive.google.com/open?id=15MgfMb1qDBEi3MdRXMR159B9hfxmnwxT" TargetMode="External"/><Relationship Id="rId9" Type="http://schemas.openxmlformats.org/officeDocument/2006/relationships/hyperlink" Target="https://drive.google.com/open?id=1UrI75k-PqV6DO-xuXPJgmn11ekQ-jpYm" TargetMode="External"/><Relationship Id="rId48" Type="http://schemas.openxmlformats.org/officeDocument/2006/relationships/hyperlink" Target="https://drive.google.com/open?id=10QCtetl3V6ZYs0zEMk8RvUjwdLKsqtXF" TargetMode="External"/><Relationship Id="rId47" Type="http://schemas.openxmlformats.org/officeDocument/2006/relationships/hyperlink" Target="https://drive.google.com/open?id=1uBFg0s-W_arlbBZS1bgDRHVU_oj16cMG" TargetMode="External"/><Relationship Id="rId49" Type="http://schemas.openxmlformats.org/officeDocument/2006/relationships/hyperlink" Target="https://drive.google.com/open?id=1u_jRDiknflcS7Na9CHuGsLxfVvdUuaIG" TargetMode="External"/><Relationship Id="rId5" Type="http://schemas.openxmlformats.org/officeDocument/2006/relationships/hyperlink" Target="https://drive.google.com/open?id=1pX8BR4hOayBYKA4sBaMF2FX8_hLqnkVC" TargetMode="External"/><Relationship Id="rId6" Type="http://schemas.openxmlformats.org/officeDocument/2006/relationships/hyperlink" Target="https://drive.google.com/open?id=1c16qz60krBxo1Z5iyCZKir-x1YS0FL9t" TargetMode="External"/><Relationship Id="rId7" Type="http://schemas.openxmlformats.org/officeDocument/2006/relationships/hyperlink" Target="https://drive.google.com/open?id=1GWyHgcOAwiz8OYWQ1Kj5fob7saP6wcdg" TargetMode="External"/><Relationship Id="rId8" Type="http://schemas.openxmlformats.org/officeDocument/2006/relationships/hyperlink" Target="https://drive.google.com/open?id=1YlIhFLpWKI416F3YyeDiOC1qmXJXsGo4" TargetMode="External"/><Relationship Id="rId31" Type="http://schemas.openxmlformats.org/officeDocument/2006/relationships/hyperlink" Target="https://drive.google.com/open?id=1yC8GuXEp_3AQ5i1wEAvX7bRqhIaW_HqL" TargetMode="External"/><Relationship Id="rId30" Type="http://schemas.openxmlformats.org/officeDocument/2006/relationships/hyperlink" Target="https://drive.google.com/open?id=1N_QpMooL8fDuNm2AUuGJntaN3RBFUtlq" TargetMode="External"/><Relationship Id="rId33" Type="http://schemas.openxmlformats.org/officeDocument/2006/relationships/hyperlink" Target="https://drive.google.com/open?id=1AG9dKVH8jonAeAYXQyFnX6kaigR1RBnC" TargetMode="External"/><Relationship Id="rId32" Type="http://schemas.openxmlformats.org/officeDocument/2006/relationships/hyperlink" Target="https://drive.google.com/open?id=1JXwEwuXb4oJKXxquNQPcD5MYvBDbVfhi" TargetMode="External"/><Relationship Id="rId35" Type="http://schemas.openxmlformats.org/officeDocument/2006/relationships/hyperlink" Target="https://drive.google.com/open?id=1N-eVITlb4wVTMQqcrB7adbD88s0K_tnn" TargetMode="External"/><Relationship Id="rId34" Type="http://schemas.openxmlformats.org/officeDocument/2006/relationships/hyperlink" Target="https://drive.google.com/open?id=1_iRD0iz6e7tR73ESEyYwyVrLfyX1pfu2" TargetMode="External"/><Relationship Id="rId37" Type="http://schemas.openxmlformats.org/officeDocument/2006/relationships/hyperlink" Target="https://drive.google.com/open?id=19uiuy3vINmF_0Hxf8NIR9iiJNViejoqC" TargetMode="External"/><Relationship Id="rId36" Type="http://schemas.openxmlformats.org/officeDocument/2006/relationships/hyperlink" Target="https://drive.google.com/open?id=1TQxuNEB7Su2kmtQOm8Z5_GYKwrqIIZC2" TargetMode="External"/><Relationship Id="rId39" Type="http://schemas.openxmlformats.org/officeDocument/2006/relationships/hyperlink" Target="https://drive.google.com/open?id=1apMmSZ-zgOZnJdJ3kOKTj6YBHCM3ZyAy" TargetMode="External"/><Relationship Id="rId38" Type="http://schemas.openxmlformats.org/officeDocument/2006/relationships/hyperlink" Target="https://drive.google.com/open?id=15QXl5MO0l2tZ--0nskanP8vU1aq02wiy" TargetMode="External"/><Relationship Id="rId20" Type="http://schemas.openxmlformats.org/officeDocument/2006/relationships/hyperlink" Target="https://drive.google.com/open?id=1eBWAoCXs_jpsjGRXck9gw4Eq9oiJISfC" TargetMode="External"/><Relationship Id="rId22" Type="http://schemas.openxmlformats.org/officeDocument/2006/relationships/hyperlink" Target="https://drive.google.com/open?id=1etifx363cA5foSxxQZZo5KXPEFkGByEx" TargetMode="External"/><Relationship Id="rId21" Type="http://schemas.openxmlformats.org/officeDocument/2006/relationships/hyperlink" Target="https://drive.google.com/open?id=1kgBOgmSQGhiTzUNIsoto6Jexm9DfDXi4" TargetMode="External"/><Relationship Id="rId24" Type="http://schemas.openxmlformats.org/officeDocument/2006/relationships/hyperlink" Target="https://drive.google.com/open?id=1iFrh8RGdsrK9QGMFgkfpoMnu_cmnxREN" TargetMode="External"/><Relationship Id="rId23" Type="http://schemas.openxmlformats.org/officeDocument/2006/relationships/hyperlink" Target="https://drive.google.com/open?id=1a5m2ZCb7IGeGDNWUFCd7Aq3J2KJyINiO" TargetMode="External"/><Relationship Id="rId26" Type="http://schemas.openxmlformats.org/officeDocument/2006/relationships/hyperlink" Target="https://drive.google.com/open?id=1Ht-3Q8BouVX_vOYdBTYx7fZG7fIxIXDu" TargetMode="External"/><Relationship Id="rId25" Type="http://schemas.openxmlformats.org/officeDocument/2006/relationships/hyperlink" Target="https://drive.google.com/open?id=1fG8T-yw46ziRtlT05QX7on3ycG7du3lf" TargetMode="External"/><Relationship Id="rId28" Type="http://schemas.openxmlformats.org/officeDocument/2006/relationships/hyperlink" Target="https://drive.google.com/open?id=1CVJnaZ-UDx_4RTvmcTpzKraj_lA7GZR3" TargetMode="External"/><Relationship Id="rId27" Type="http://schemas.openxmlformats.org/officeDocument/2006/relationships/hyperlink" Target="https://drive.google.com/open?id=16hLRW9g1hGPWgb-Y5shFQ6gAsQ4MDv2c" TargetMode="External"/><Relationship Id="rId29" Type="http://schemas.openxmlformats.org/officeDocument/2006/relationships/hyperlink" Target="https://drive.google.com/open?id=1TSyfKczeEreJZHBZ2EyjiOi47H6dWph1" TargetMode="External"/><Relationship Id="rId51" Type="http://schemas.openxmlformats.org/officeDocument/2006/relationships/hyperlink" Target="https://drive.google.com/open?id=10J3-Pt2dLPv54sDN6cUsjvw1jVjQEpSL" TargetMode="External"/><Relationship Id="rId50" Type="http://schemas.openxmlformats.org/officeDocument/2006/relationships/hyperlink" Target="https://drive.google.com/open?id=1kfN26zlQli4FlPp0IioyL54L0PyHChas" TargetMode="External"/><Relationship Id="rId53" Type="http://schemas.openxmlformats.org/officeDocument/2006/relationships/hyperlink" Target="https://drive.google.com/open?id=1CrA2KCcGOfkOajpSLdum21vwq8f71HfF" TargetMode="External"/><Relationship Id="rId52" Type="http://schemas.openxmlformats.org/officeDocument/2006/relationships/hyperlink" Target="https://drive.google.com/open?id=1bPSmvQAUnvmU4kXvUjMxH5kKGdrCMMck" TargetMode="External"/><Relationship Id="rId11" Type="http://schemas.openxmlformats.org/officeDocument/2006/relationships/hyperlink" Target="https://drive.google.com/open?id=1k-1FjtT5gdu_FWvBWf_7JyPC-CuCKWPb" TargetMode="External"/><Relationship Id="rId55" Type="http://schemas.openxmlformats.org/officeDocument/2006/relationships/hyperlink" Target="https://drive.google.com/open?id=1oK3VCgZY0jv3VGZeUNnPzpWhSBvyPPif" TargetMode="External"/><Relationship Id="rId10" Type="http://schemas.openxmlformats.org/officeDocument/2006/relationships/hyperlink" Target="https://drive.google.com/open?id=1XMMV1RckZA-xqhWUF_7t0FU52HQxMGdq" TargetMode="External"/><Relationship Id="rId54" Type="http://schemas.openxmlformats.org/officeDocument/2006/relationships/hyperlink" Target="https://drive.google.com/open?id=1YbDtF52oQB9yGmwoh2U-7jr-fysS5oSl" TargetMode="External"/><Relationship Id="rId13" Type="http://schemas.openxmlformats.org/officeDocument/2006/relationships/hyperlink" Target="https://drive.google.com/open?id=1S5yQYd2GnaymxOC9pzK5jhq228gHCt8x" TargetMode="External"/><Relationship Id="rId57" Type="http://schemas.openxmlformats.org/officeDocument/2006/relationships/hyperlink" Target="https://drive.google.com/open?id=1qmG2286VW44HNs-BEGkjhYc-SksSU1uK" TargetMode="External"/><Relationship Id="rId12" Type="http://schemas.openxmlformats.org/officeDocument/2006/relationships/hyperlink" Target="https://drive.google.com/open?id=1ERbL1o9S5ydQCPQ61FzZCALG2dIk0S2H" TargetMode="External"/><Relationship Id="rId56" Type="http://schemas.openxmlformats.org/officeDocument/2006/relationships/hyperlink" Target="https://drive.google.com/open?id=1XyqsLXn2pYaImX9QwFeZnxPx39DjgQfH" TargetMode="External"/><Relationship Id="rId15" Type="http://schemas.openxmlformats.org/officeDocument/2006/relationships/hyperlink" Target="https://drive.google.com/open?id=1KQ4tSkbrUen6ilrnX7Gr1Lyzs2LFvGWl" TargetMode="External"/><Relationship Id="rId14" Type="http://schemas.openxmlformats.org/officeDocument/2006/relationships/hyperlink" Target="https://drive.google.com/open?id=1cz7B4mO7Vi5EuL4uU4-upwThFDFqt64H" TargetMode="External"/><Relationship Id="rId58" Type="http://schemas.openxmlformats.org/officeDocument/2006/relationships/drawing" Target="../drawings/drawing2.xml"/><Relationship Id="rId17" Type="http://schemas.openxmlformats.org/officeDocument/2006/relationships/hyperlink" Target="https://drive.google.com/open?id=11UvndBvMPmTHJ9YwzTm7O9oU53RkI0gO" TargetMode="External"/><Relationship Id="rId16" Type="http://schemas.openxmlformats.org/officeDocument/2006/relationships/hyperlink" Target="https://drive.google.com/open?id=11h7E_At5-lA6MQR7jtpmknBQSy1RSajd" TargetMode="External"/><Relationship Id="rId19" Type="http://schemas.openxmlformats.org/officeDocument/2006/relationships/hyperlink" Target="https://drive.google.com/open?id=16F9pF2Qb7f4IViAV4qcGLL1bxV7wb301" TargetMode="External"/><Relationship Id="rId18" Type="http://schemas.openxmlformats.org/officeDocument/2006/relationships/hyperlink" Target="https://drive.google.com/open?id=1BW2APyuF-O43iq-p8PQWqeV1PsZOLzK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n_vDDorashp9t9RGZWJtjFfrPVXChyXC/view?usp=drivesdk" TargetMode="External"/><Relationship Id="rId42" Type="http://schemas.openxmlformats.org/officeDocument/2006/relationships/hyperlink" Target="https://drive.google.com/file/d/1jX3owmsF54AdrvSgkEkGT1Mpj92E99XV/view?usp=drivesdk" TargetMode="External"/><Relationship Id="rId41" Type="http://schemas.openxmlformats.org/officeDocument/2006/relationships/hyperlink" Target="https://drive.google.com/file/d/1DbeFbGuAL7W1bsFz3h0mDTVlH5kaPzOL/view?usp=drivesdk" TargetMode="External"/><Relationship Id="rId44" Type="http://schemas.openxmlformats.org/officeDocument/2006/relationships/hyperlink" Target="https://drive.google.com/file/d/1r2T12tvDpd171O-r3a19Zj-y5HBGj-GS/view?usp=drivesdk" TargetMode="External"/><Relationship Id="rId43" Type="http://schemas.openxmlformats.org/officeDocument/2006/relationships/hyperlink" Target="https://drive.google.com/file/d/1pLmoMqWBAD6SbMVqsdCpLqRD-zxJl_3b/view?usp=drivesdk" TargetMode="External"/><Relationship Id="rId46" Type="http://schemas.openxmlformats.org/officeDocument/2006/relationships/hyperlink" Target="https://drive.google.com/file/d/1ZC-pWTRc6DiUTpfvjGyO5QnVyplNIruF/view?usp=drivesdk" TargetMode="External"/><Relationship Id="rId45" Type="http://schemas.openxmlformats.org/officeDocument/2006/relationships/hyperlink" Target="https://drive.google.com/file/d/1DutWpiRTzD1FAB6_M8ObYlWmT6-weHSu/view?usp=drivesdk" TargetMode="External"/><Relationship Id="rId1" Type="http://schemas.openxmlformats.org/officeDocument/2006/relationships/hyperlink" Target="https://drive.google.com/file/d/1k1CGTtLpRrdqjL23hGMS_CU2ieuJVjHn/view?usp=drivesdk" TargetMode="External"/><Relationship Id="rId2" Type="http://schemas.openxmlformats.org/officeDocument/2006/relationships/hyperlink" Target="https://drive.google.com/file/d/1YPXV_thphtfy_eqjDMRgmOCxpJjl-uG1/view?usp=drivesdk" TargetMode="External"/><Relationship Id="rId3" Type="http://schemas.openxmlformats.org/officeDocument/2006/relationships/hyperlink" Target="https://drive.google.com/file/d/1OMujklI6oAq3UA4irPzqtsmFpqDMFw_i/view?usp=drivesdk" TargetMode="External"/><Relationship Id="rId4" Type="http://schemas.openxmlformats.org/officeDocument/2006/relationships/hyperlink" Target="https://drive.google.com/file/d/1rN7zDox5FMz-pEQXUUqFAyo1aZ-Pc54Q/view?usp=drivesdk" TargetMode="External"/><Relationship Id="rId9" Type="http://schemas.openxmlformats.org/officeDocument/2006/relationships/hyperlink" Target="https://drive.google.com/file/d/1YN4AA5Nc3q1X0L6ZV6TJvv4qHhhcUETN/view?usp=drivesdk" TargetMode="External"/><Relationship Id="rId48" Type="http://schemas.openxmlformats.org/officeDocument/2006/relationships/hyperlink" Target="https://drive.google.com/file/d/1kV_-F-bFNzmqxLK6Ij-KX39ka4RLBZeN/view?usp=drivesdk" TargetMode="External"/><Relationship Id="rId47" Type="http://schemas.openxmlformats.org/officeDocument/2006/relationships/hyperlink" Target="https://drive.google.com/file/d/1pTh1TbrIIXxfBRu8lSg7iGzx2JulBqfg/view?usp=drivesdk" TargetMode="External"/><Relationship Id="rId49" Type="http://schemas.openxmlformats.org/officeDocument/2006/relationships/hyperlink" Target="https://drive.google.com/file/d/1mm8QUh-AOlEz2MVJO3DP7nLyJLgIkdS6/view?usp=drivesdk" TargetMode="External"/><Relationship Id="rId5" Type="http://schemas.openxmlformats.org/officeDocument/2006/relationships/hyperlink" Target="https://drive.google.com/file/d/1UimLEoqpifPrqfMPIDaQWAcifneGfam_/view?usp=drivesdk" TargetMode="External"/><Relationship Id="rId6" Type="http://schemas.openxmlformats.org/officeDocument/2006/relationships/hyperlink" Target="https://drive.google.com/file/d/1Lz1fwvOFSlkbSeLvRvBXyqKKTQqCx25M/view?usp=drivesdk" TargetMode="External"/><Relationship Id="rId7" Type="http://schemas.openxmlformats.org/officeDocument/2006/relationships/hyperlink" Target="https://drive.google.com/file/d/1to4I3l5jtqie2pJ2LX7idQnKADsxEUod/view?usp=drivesdk" TargetMode="External"/><Relationship Id="rId8" Type="http://schemas.openxmlformats.org/officeDocument/2006/relationships/hyperlink" Target="https://drive.google.com/file/d/1xzI8JcaLSKRnQmEOEfQak-DOQCq5dRt_/view?usp=drivesdk" TargetMode="External"/><Relationship Id="rId31" Type="http://schemas.openxmlformats.org/officeDocument/2006/relationships/hyperlink" Target="https://drive.google.com/file/d/12a-veaGKk-1IZp4K_z6mlAaq_zZ_T0H8/view?usp=drivesdk" TargetMode="External"/><Relationship Id="rId30" Type="http://schemas.openxmlformats.org/officeDocument/2006/relationships/hyperlink" Target="https://drive.google.com/file/d/1q9ZnItGEN6HCp6AMQ-b6P36N1KllOsp6/view?usp=drivesdk" TargetMode="External"/><Relationship Id="rId33" Type="http://schemas.openxmlformats.org/officeDocument/2006/relationships/hyperlink" Target="https://drive.google.com/file/d/1iIZxmiR5FYcINYJxYUsU0mSr7pd6SmPG/view?usp=drivesdk" TargetMode="External"/><Relationship Id="rId32" Type="http://schemas.openxmlformats.org/officeDocument/2006/relationships/hyperlink" Target="https://drive.google.com/file/d/1h7Q5IugJXGOvGpWqs7Sl1CniN83Nyl57/view?usp=drivesdk" TargetMode="External"/><Relationship Id="rId35" Type="http://schemas.openxmlformats.org/officeDocument/2006/relationships/hyperlink" Target="https://drive.google.com/file/d/1uAoPCdW7rt9J4JhQxaGkkTAgQDDTS8vs/view?usp=drivesdk" TargetMode="External"/><Relationship Id="rId34" Type="http://schemas.openxmlformats.org/officeDocument/2006/relationships/hyperlink" Target="https://drive.google.com/file/d/1W3eGJQ4YXTS3wBHZ8icP-FmCzRa7yVtl/view?usp=drivesdk" TargetMode="External"/><Relationship Id="rId37" Type="http://schemas.openxmlformats.org/officeDocument/2006/relationships/hyperlink" Target="https://drive.google.com/file/d/1DaC0-puhXaikwE4KWTZBqH3qkL7HTfZY/view?usp=drivesdk" TargetMode="External"/><Relationship Id="rId36" Type="http://schemas.openxmlformats.org/officeDocument/2006/relationships/hyperlink" Target="https://drive.google.com/file/d/1HJD4HgDo4-arBX3anYQkzmlYaQq8QgAm/view?usp=drivesdk" TargetMode="External"/><Relationship Id="rId39" Type="http://schemas.openxmlformats.org/officeDocument/2006/relationships/hyperlink" Target="https://drive.google.com/file/d/1vgowaykdviHAcyP0aER0nlmHheEa9OuW/view?usp=drivesdk" TargetMode="External"/><Relationship Id="rId38" Type="http://schemas.openxmlformats.org/officeDocument/2006/relationships/hyperlink" Target="https://drive.google.com/file/d/1hikfqeUhajRUa48JwaU9p_JrRRFurGCu/view?usp=drivesdk" TargetMode="External"/><Relationship Id="rId20" Type="http://schemas.openxmlformats.org/officeDocument/2006/relationships/hyperlink" Target="https://drive.google.com/file/d/1i0HKr7Svcdbp_0JHaOfS-RgAGEaRctZj/view?usp=drivesdk" TargetMode="External"/><Relationship Id="rId22" Type="http://schemas.openxmlformats.org/officeDocument/2006/relationships/hyperlink" Target="https://drive.google.com/file/d/1xjDaVcgUKhybzVzDPN_T8RplxDxruQIb/view?usp=drivesdk" TargetMode="External"/><Relationship Id="rId21" Type="http://schemas.openxmlformats.org/officeDocument/2006/relationships/hyperlink" Target="https://drive.google.com/file/d/1s3ZSJ-1h3KT4j70xfsmhPZ_iSYFiFsAf/view?usp=drivesdk" TargetMode="External"/><Relationship Id="rId24" Type="http://schemas.openxmlformats.org/officeDocument/2006/relationships/hyperlink" Target="https://drive.google.com/file/d/1g2v94OAWsWSKzA1qAuDYxl8KNENx2PBO/view?usp=drivesdk" TargetMode="External"/><Relationship Id="rId23" Type="http://schemas.openxmlformats.org/officeDocument/2006/relationships/hyperlink" Target="https://drive.google.com/file/d/1E_hpVbO_qttpk_x2luFveEiJCfkbde6x/view?usp=drivesdk" TargetMode="External"/><Relationship Id="rId26" Type="http://schemas.openxmlformats.org/officeDocument/2006/relationships/hyperlink" Target="https://drive.google.com/file/d/1anx-wkrN68wt7_gQu80YxpFO6YooYbnZ/view?usp=drivesdk" TargetMode="External"/><Relationship Id="rId25" Type="http://schemas.openxmlformats.org/officeDocument/2006/relationships/hyperlink" Target="https://drive.google.com/file/d/1_C276vOd4FUPXX4PWq937wQ6puuapplf/view?usp=drivesdk" TargetMode="External"/><Relationship Id="rId28" Type="http://schemas.openxmlformats.org/officeDocument/2006/relationships/hyperlink" Target="https://drive.google.com/file/d/1Icd-AAt0Oss27F8Myi57SqFkMGlAE2s_/view?usp=drivesdk" TargetMode="External"/><Relationship Id="rId27" Type="http://schemas.openxmlformats.org/officeDocument/2006/relationships/hyperlink" Target="https://drive.google.com/file/d/1Kvr3dY5kU1pwVpg6X4tmqlTamnGG6Sln/view?usp=drivesdk" TargetMode="External"/><Relationship Id="rId29" Type="http://schemas.openxmlformats.org/officeDocument/2006/relationships/hyperlink" Target="https://drive.google.com/file/d/1mL75ts7dWR2RUbd3Fhh8HYwgT8CMg6pE/view?usp=drivesdk" TargetMode="External"/><Relationship Id="rId51" Type="http://schemas.openxmlformats.org/officeDocument/2006/relationships/hyperlink" Target="https://drive.google.com/file/d/1-rWMUaXOmPeAeQrswkS6qs0M3L24c1PT/view?usp=drivesdk" TargetMode="External"/><Relationship Id="rId50" Type="http://schemas.openxmlformats.org/officeDocument/2006/relationships/hyperlink" Target="https://drive.google.com/file/d/1SEIv3EC5zEbHoc7xn53G3s8jTsW3PbZu/view?usp=drivesdk" TargetMode="External"/><Relationship Id="rId53" Type="http://schemas.openxmlformats.org/officeDocument/2006/relationships/hyperlink" Target="https://drive.google.com/file/d/1CDVw2263ySE8QJo8IXly2zd2H5-Z9QRp/view?usp=drivesdk" TargetMode="External"/><Relationship Id="rId52" Type="http://schemas.openxmlformats.org/officeDocument/2006/relationships/hyperlink" Target="https://drive.google.com/file/d/1oOhI0E1KxJTRfs4R1klnEjYDKsCAIc2u/view?usp=drivesdk" TargetMode="External"/><Relationship Id="rId11" Type="http://schemas.openxmlformats.org/officeDocument/2006/relationships/hyperlink" Target="https://drive.google.com/file/d/19VOC6oJbBBvLDSukoIAE70aELr9XgWbe/view?usp=drivesdk" TargetMode="External"/><Relationship Id="rId55" Type="http://schemas.openxmlformats.org/officeDocument/2006/relationships/hyperlink" Target="https://drive.google.com/file/d/1B8ZIAiFfGw0xymBV9kF1r2ANVBQ1DYcl/view?usp=drivesdk" TargetMode="External"/><Relationship Id="rId10" Type="http://schemas.openxmlformats.org/officeDocument/2006/relationships/hyperlink" Target="https://drive.google.com/file/d/1CdcsGTaTk1ZJAYhuNI2jimvhX8bxF_B5/view?usp=drivesdk" TargetMode="External"/><Relationship Id="rId54" Type="http://schemas.openxmlformats.org/officeDocument/2006/relationships/hyperlink" Target="https://drive.google.com/file/d/1h_Zz7FVXK_GLg2dWjeKftsobifI8pNlq/view?usp=drivesdk" TargetMode="External"/><Relationship Id="rId13" Type="http://schemas.openxmlformats.org/officeDocument/2006/relationships/hyperlink" Target="https://drive.google.com/file/d/1RgPeGSKw1EHlvp1gmjdEnv4XkHWJAxr_/view?usp=drivesdk" TargetMode="External"/><Relationship Id="rId57" Type="http://schemas.openxmlformats.org/officeDocument/2006/relationships/hyperlink" Target="https://drive.google.com/file/d/1_64UEtYhG6e60GVEmMhl3jmMW6cN-m_M/view?usp=drivesdk" TargetMode="External"/><Relationship Id="rId12" Type="http://schemas.openxmlformats.org/officeDocument/2006/relationships/hyperlink" Target="https://drive.google.com/file/d/1xtHTxilI1zhIUStFuR4mTfORq6fMz7kX/view?usp=drivesdk" TargetMode="External"/><Relationship Id="rId56" Type="http://schemas.openxmlformats.org/officeDocument/2006/relationships/hyperlink" Target="https://drive.google.com/file/d/10lkH2pg8kR8t-dJeMWLTkrEKE0HA6WWs/view?usp=drivesdk" TargetMode="External"/><Relationship Id="rId15" Type="http://schemas.openxmlformats.org/officeDocument/2006/relationships/hyperlink" Target="https://drive.google.com/file/d/1JAGOQAo37-AjwCCXv5S-BGKBNA1HJDAe/view?usp=drivesdk" TargetMode="External"/><Relationship Id="rId59" Type="http://schemas.openxmlformats.org/officeDocument/2006/relationships/drawing" Target="../drawings/drawing9.xml"/><Relationship Id="rId14" Type="http://schemas.openxmlformats.org/officeDocument/2006/relationships/hyperlink" Target="https://drive.google.com/file/d/1U0SIuZ3C0kxCB6JrKE2IOMz94LjrHS59/view?usp=drivesdk" TargetMode="External"/><Relationship Id="rId58" Type="http://schemas.openxmlformats.org/officeDocument/2006/relationships/hyperlink" Target="https://drive.google.com/file/d/1u5FVZbTqTQ07wpzV9thJe9MVKtXmuZ_j/view?usp=drivesdk" TargetMode="External"/><Relationship Id="rId17" Type="http://schemas.openxmlformats.org/officeDocument/2006/relationships/hyperlink" Target="https://drive.google.com/file/d/1XgpdPTD4mz_0EbslD_HQHeECKARgeAYy/view?usp=drivesdk" TargetMode="External"/><Relationship Id="rId16" Type="http://schemas.openxmlformats.org/officeDocument/2006/relationships/hyperlink" Target="https://drive.google.com/file/d/1LhXvxtR1TqWYiEgNmlfPiGON1VCmm2U8/view?usp=drivesdk" TargetMode="External"/><Relationship Id="rId19" Type="http://schemas.openxmlformats.org/officeDocument/2006/relationships/hyperlink" Target="https://drive.google.com/file/d/1ec_JB8SJ06pmM9G880F0xzTAPimwd2Kx/view?usp=drivesdk" TargetMode="External"/><Relationship Id="rId18" Type="http://schemas.openxmlformats.org/officeDocument/2006/relationships/hyperlink" Target="https://drive.google.com/file/d/1ycebxIgm1mcFARLuk0aK-AJBxXhsIPts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</row>
    <row r="2">
      <c r="A2" s="3">
        <v>44839.57660695602</v>
      </c>
      <c r="B2" s="4" t="s">
        <v>22</v>
      </c>
      <c r="C2" s="4">
        <v>2.27829807942E11</v>
      </c>
      <c r="D2" s="5" t="s">
        <v>23</v>
      </c>
      <c r="E2" s="6">
        <v>44839.0</v>
      </c>
      <c r="F2" s="4" t="b">
        <v>1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22</v>
      </c>
      <c r="L2" s="4">
        <v>9.765659976E9</v>
      </c>
      <c r="M2" s="4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32472.0</v>
      </c>
      <c r="S2" s="4" t="s">
        <v>33</v>
      </c>
      <c r="T2" s="4" t="s">
        <v>34</v>
      </c>
      <c r="U2" s="4" t="s">
        <v>35</v>
      </c>
      <c r="V2" s="6">
        <v>43801.0</v>
      </c>
      <c r="W2" s="1"/>
    </row>
    <row r="3">
      <c r="A3" s="3">
        <v>44839.666208229166</v>
      </c>
      <c r="B3" s="4" t="s">
        <v>36</v>
      </c>
      <c r="C3" s="4">
        <v>2.27849211364E11</v>
      </c>
      <c r="D3" s="5" t="s">
        <v>37</v>
      </c>
      <c r="E3" s="6">
        <v>44839.0</v>
      </c>
      <c r="F3" s="4" t="b">
        <v>1</v>
      </c>
      <c r="G3" s="4" t="s">
        <v>38</v>
      </c>
      <c r="H3" s="4" t="s">
        <v>39</v>
      </c>
      <c r="I3" s="4" t="s">
        <v>40</v>
      </c>
      <c r="J3" s="4" t="s">
        <v>27</v>
      </c>
      <c r="K3" s="4" t="s">
        <v>36</v>
      </c>
      <c r="L3" s="4">
        <v>8.305648321E9</v>
      </c>
      <c r="M3" s="4" t="s">
        <v>41</v>
      </c>
      <c r="N3" s="4" t="s">
        <v>42</v>
      </c>
      <c r="O3" s="4" t="s">
        <v>30</v>
      </c>
      <c r="P3" s="4" t="s">
        <v>31</v>
      </c>
      <c r="Q3" s="4" t="s">
        <v>43</v>
      </c>
      <c r="R3" s="6">
        <v>32671.0</v>
      </c>
      <c r="S3" s="4" t="s">
        <v>33</v>
      </c>
      <c r="T3" s="4" t="s">
        <v>44</v>
      </c>
      <c r="U3" s="4" t="s">
        <v>45</v>
      </c>
      <c r="V3" s="6">
        <v>43810.0</v>
      </c>
      <c r="W3" s="1"/>
    </row>
    <row r="4">
      <c r="A4" s="7">
        <v>44840.94305267361</v>
      </c>
      <c r="B4" s="8" t="s">
        <v>22</v>
      </c>
      <c r="C4" s="8">
        <v>2.27829807942E11</v>
      </c>
      <c r="D4" s="9" t="s">
        <v>46</v>
      </c>
      <c r="E4" s="10">
        <v>44839.0</v>
      </c>
      <c r="F4" s="11" t="b">
        <v>0</v>
      </c>
      <c r="G4" s="8" t="s">
        <v>24</v>
      </c>
      <c r="H4" s="8" t="s">
        <v>47</v>
      </c>
      <c r="I4" s="8" t="s">
        <v>48</v>
      </c>
      <c r="J4" s="8" t="s">
        <v>49</v>
      </c>
      <c r="K4" s="8" t="s">
        <v>22</v>
      </c>
      <c r="L4" s="8">
        <v>9.765659976E9</v>
      </c>
      <c r="M4" s="8" t="s">
        <v>50</v>
      </c>
      <c r="N4" s="8" t="s">
        <v>51</v>
      </c>
      <c r="O4" s="8" t="s">
        <v>52</v>
      </c>
      <c r="P4" s="8" t="s">
        <v>53</v>
      </c>
      <c r="Q4" s="8" t="s">
        <v>54</v>
      </c>
      <c r="R4" s="10">
        <v>32472.0</v>
      </c>
      <c r="S4" s="8" t="s">
        <v>33</v>
      </c>
      <c r="T4" s="8" t="s">
        <v>34</v>
      </c>
      <c r="U4" s="8" t="s">
        <v>35</v>
      </c>
      <c r="V4" s="10">
        <v>43801.0</v>
      </c>
      <c r="W4" s="12"/>
      <c r="X4" s="13"/>
      <c r="Y4" s="13"/>
      <c r="Z4" s="13"/>
      <c r="AA4" s="13"/>
      <c r="AB4" s="13"/>
    </row>
    <row r="5">
      <c r="A5" s="3">
        <v>44847.53274873843</v>
      </c>
      <c r="B5" s="4" t="s">
        <v>55</v>
      </c>
      <c r="C5" s="4">
        <v>7.369455491E9</v>
      </c>
      <c r="D5" s="5" t="s">
        <v>56</v>
      </c>
      <c r="E5" s="6">
        <v>44847.0</v>
      </c>
      <c r="F5" s="4" t="b">
        <v>1</v>
      </c>
      <c r="G5" s="4" t="s">
        <v>57</v>
      </c>
      <c r="H5" s="4" t="s">
        <v>58</v>
      </c>
      <c r="I5" s="4" t="s">
        <v>59</v>
      </c>
      <c r="J5" s="4" t="s">
        <v>60</v>
      </c>
      <c r="K5" s="4" t="s">
        <v>55</v>
      </c>
      <c r="L5" s="4">
        <v>9.934521311E9</v>
      </c>
      <c r="M5" s="4" t="s">
        <v>61</v>
      </c>
      <c r="N5" s="4" t="s">
        <v>62</v>
      </c>
      <c r="O5" s="4" t="s">
        <v>63</v>
      </c>
      <c r="P5" s="4" t="s">
        <v>64</v>
      </c>
      <c r="Q5" s="4" t="s">
        <v>65</v>
      </c>
      <c r="R5" s="6">
        <v>31000.0</v>
      </c>
      <c r="S5" s="4" t="s">
        <v>66</v>
      </c>
      <c r="T5" s="4" t="s">
        <v>34</v>
      </c>
      <c r="U5" s="4" t="s">
        <v>67</v>
      </c>
      <c r="V5" s="6">
        <v>44535.0</v>
      </c>
      <c r="W5" s="1"/>
    </row>
    <row r="6">
      <c r="A6" s="3">
        <v>44877.61439834491</v>
      </c>
      <c r="B6" s="4" t="s">
        <v>68</v>
      </c>
      <c r="C6" s="4">
        <v>2.31660355206E11</v>
      </c>
      <c r="D6" s="5" t="s">
        <v>69</v>
      </c>
      <c r="E6" s="6">
        <v>44906.0</v>
      </c>
      <c r="F6" s="4" t="b">
        <v>1</v>
      </c>
      <c r="G6" s="4" t="s">
        <v>38</v>
      </c>
      <c r="H6" s="4" t="s">
        <v>70</v>
      </c>
      <c r="I6" s="4" t="s">
        <v>71</v>
      </c>
      <c r="J6" s="4" t="s">
        <v>60</v>
      </c>
      <c r="K6" s="4" t="s">
        <v>68</v>
      </c>
      <c r="L6" s="4">
        <v>6.268883482E9</v>
      </c>
      <c r="M6" s="4" t="s">
        <v>72</v>
      </c>
      <c r="N6" s="4" t="s">
        <v>72</v>
      </c>
      <c r="O6" s="4" t="s">
        <v>73</v>
      </c>
      <c r="P6" s="4" t="s">
        <v>31</v>
      </c>
      <c r="Q6" s="4" t="s">
        <v>74</v>
      </c>
      <c r="R6" s="6">
        <v>29968.0</v>
      </c>
      <c r="S6" s="4" t="s">
        <v>33</v>
      </c>
      <c r="T6" s="4" t="s">
        <v>34</v>
      </c>
      <c r="U6" s="4" t="s">
        <v>67</v>
      </c>
      <c r="V6" s="6">
        <v>43815.0</v>
      </c>
      <c r="W6" s="1"/>
    </row>
    <row r="7">
      <c r="A7" s="3">
        <v>44881.987790196756</v>
      </c>
      <c r="B7" s="4" t="s">
        <v>75</v>
      </c>
      <c r="C7" s="4">
        <v>2.32002895085E11</v>
      </c>
      <c r="D7" s="5" t="s">
        <v>76</v>
      </c>
      <c r="E7" s="6">
        <v>44881.0</v>
      </c>
      <c r="F7" s="4" t="b">
        <v>1</v>
      </c>
      <c r="G7" s="4" t="s">
        <v>38</v>
      </c>
      <c r="H7" s="4" t="s">
        <v>77</v>
      </c>
      <c r="I7" s="4" t="s">
        <v>78</v>
      </c>
      <c r="J7" s="4" t="s">
        <v>27</v>
      </c>
      <c r="K7" s="4" t="s">
        <v>79</v>
      </c>
      <c r="L7" s="4">
        <v>9.523706139E9</v>
      </c>
      <c r="M7" s="4" t="s">
        <v>80</v>
      </c>
      <c r="N7" s="4" t="s">
        <v>80</v>
      </c>
      <c r="O7" s="4" t="s">
        <v>81</v>
      </c>
      <c r="P7" s="4" t="s">
        <v>82</v>
      </c>
      <c r="Q7" s="4" t="s">
        <v>83</v>
      </c>
      <c r="R7" s="6">
        <v>34743.0</v>
      </c>
      <c r="S7" s="4" t="s">
        <v>33</v>
      </c>
      <c r="T7" s="4" t="s">
        <v>44</v>
      </c>
      <c r="U7" s="4" t="s">
        <v>45</v>
      </c>
      <c r="V7" s="6">
        <v>44624.0</v>
      </c>
      <c r="W7" s="1"/>
    </row>
    <row r="8">
      <c r="A8" s="3">
        <v>44886.67086096064</v>
      </c>
      <c r="B8" s="4" t="s">
        <v>84</v>
      </c>
      <c r="C8" s="4">
        <v>2.32551365374E11</v>
      </c>
      <c r="D8" s="5" t="s">
        <v>85</v>
      </c>
      <c r="E8" s="6">
        <v>44886.0</v>
      </c>
      <c r="F8" s="4" t="b">
        <v>1</v>
      </c>
      <c r="G8" s="4" t="s">
        <v>24</v>
      </c>
      <c r="H8" s="4" t="s">
        <v>86</v>
      </c>
      <c r="I8" s="4" t="s">
        <v>87</v>
      </c>
      <c r="J8" s="4" t="s">
        <v>88</v>
      </c>
      <c r="K8" s="4" t="s">
        <v>84</v>
      </c>
      <c r="L8" s="4">
        <v>9.89319101E9</v>
      </c>
      <c r="M8" s="4" t="s">
        <v>89</v>
      </c>
      <c r="N8" s="4" t="s">
        <v>90</v>
      </c>
      <c r="O8" s="4" t="s">
        <v>91</v>
      </c>
      <c r="P8" s="4" t="s">
        <v>92</v>
      </c>
      <c r="Q8" s="4" t="s">
        <v>93</v>
      </c>
      <c r="R8" s="6">
        <v>28305.0</v>
      </c>
      <c r="S8" s="4" t="s">
        <v>33</v>
      </c>
      <c r="T8" s="4" t="s">
        <v>34</v>
      </c>
      <c r="U8" s="4" t="s">
        <v>35</v>
      </c>
      <c r="V8" s="6">
        <v>43815.0</v>
      </c>
      <c r="W8" s="1"/>
    </row>
    <row r="9">
      <c r="A9" s="3">
        <v>44889.35023644676</v>
      </c>
      <c r="B9" s="4" t="s">
        <v>94</v>
      </c>
      <c r="C9" s="4">
        <v>2.32817047876E11</v>
      </c>
      <c r="D9" s="5" t="s">
        <v>95</v>
      </c>
      <c r="E9" s="6">
        <v>44889.0</v>
      </c>
      <c r="F9" s="4" t="b">
        <v>1</v>
      </c>
      <c r="G9" s="4" t="s">
        <v>57</v>
      </c>
      <c r="H9" s="4" t="s">
        <v>96</v>
      </c>
      <c r="I9" s="4" t="s">
        <v>97</v>
      </c>
      <c r="J9" s="4" t="s">
        <v>49</v>
      </c>
      <c r="K9" s="4" t="s">
        <v>94</v>
      </c>
      <c r="L9" s="4">
        <v>7.999603035E9</v>
      </c>
      <c r="M9" s="4" t="s">
        <v>98</v>
      </c>
      <c r="N9" s="4" t="s">
        <v>99</v>
      </c>
      <c r="O9" s="4" t="s">
        <v>100</v>
      </c>
      <c r="P9" s="4" t="s">
        <v>101</v>
      </c>
      <c r="Q9" s="4" t="s">
        <v>93</v>
      </c>
      <c r="R9" s="6">
        <v>30378.0</v>
      </c>
      <c r="S9" s="4" t="s">
        <v>66</v>
      </c>
      <c r="T9" s="4" t="s">
        <v>34</v>
      </c>
      <c r="U9" s="4" t="s">
        <v>67</v>
      </c>
      <c r="V9" s="6">
        <v>43813.0</v>
      </c>
      <c r="W9" s="1"/>
    </row>
    <row r="10">
      <c r="A10" s="3">
        <v>44891.61685600695</v>
      </c>
      <c r="B10" s="4" t="s">
        <v>102</v>
      </c>
      <c r="C10" s="4">
        <v>2.32825709156E11</v>
      </c>
      <c r="D10" s="5" t="s">
        <v>103</v>
      </c>
      <c r="E10" s="6">
        <v>44889.0</v>
      </c>
      <c r="F10" s="4" t="b">
        <v>1</v>
      </c>
      <c r="G10" s="4" t="s">
        <v>24</v>
      </c>
      <c r="H10" s="4" t="s">
        <v>104</v>
      </c>
      <c r="I10" s="4" t="s">
        <v>105</v>
      </c>
      <c r="J10" s="4" t="s">
        <v>49</v>
      </c>
      <c r="K10" s="4" t="s">
        <v>102</v>
      </c>
      <c r="L10" s="4">
        <v>9.039839565E9</v>
      </c>
      <c r="M10" s="4" t="s">
        <v>106</v>
      </c>
      <c r="N10" s="4" t="s">
        <v>107</v>
      </c>
      <c r="O10" s="4" t="s">
        <v>108</v>
      </c>
      <c r="P10" s="4" t="s">
        <v>92</v>
      </c>
      <c r="Q10" s="4" t="s">
        <v>93</v>
      </c>
      <c r="R10" s="6">
        <v>30781.0</v>
      </c>
      <c r="S10" s="4" t="s">
        <v>66</v>
      </c>
      <c r="T10" s="4" t="s">
        <v>34</v>
      </c>
      <c r="U10" s="4" t="s">
        <v>45</v>
      </c>
      <c r="V10" s="6">
        <v>43815.0</v>
      </c>
      <c r="W10" s="1"/>
    </row>
    <row r="11">
      <c r="A11" s="3">
        <v>44894.487795</v>
      </c>
      <c r="B11" s="4" t="s">
        <v>109</v>
      </c>
      <c r="C11" s="4" t="s">
        <v>110</v>
      </c>
      <c r="D11" s="5" t="s">
        <v>111</v>
      </c>
      <c r="E11" s="6">
        <v>44894.0</v>
      </c>
      <c r="F11" s="4" t="b">
        <v>1</v>
      </c>
      <c r="G11" s="4" t="s">
        <v>24</v>
      </c>
      <c r="H11" s="4" t="s">
        <v>112</v>
      </c>
      <c r="I11" s="4" t="s">
        <v>113</v>
      </c>
      <c r="J11" s="4" t="s">
        <v>27</v>
      </c>
      <c r="K11" s="4" t="s">
        <v>109</v>
      </c>
      <c r="L11" s="4">
        <v>9.685350941E9</v>
      </c>
      <c r="M11" s="4" t="s">
        <v>114</v>
      </c>
      <c r="N11" s="4" t="s">
        <v>115</v>
      </c>
      <c r="O11" s="4" t="s">
        <v>116</v>
      </c>
      <c r="P11" s="4" t="s">
        <v>117</v>
      </c>
      <c r="Q11" s="4" t="s">
        <v>118</v>
      </c>
      <c r="R11" s="6">
        <v>33608.0</v>
      </c>
      <c r="S11" s="4" t="s">
        <v>33</v>
      </c>
      <c r="T11" s="4" t="s">
        <v>44</v>
      </c>
      <c r="U11" s="4" t="s">
        <v>45</v>
      </c>
      <c r="V11" s="6">
        <v>44162.0</v>
      </c>
      <c r="W11" s="1"/>
    </row>
    <row r="12">
      <c r="A12" s="3">
        <v>44895.33558010416</v>
      </c>
      <c r="B12" s="4" t="s">
        <v>119</v>
      </c>
      <c r="C12" s="4" t="s">
        <v>120</v>
      </c>
      <c r="D12" s="5" t="s">
        <v>121</v>
      </c>
      <c r="E12" s="6">
        <v>44895.0</v>
      </c>
      <c r="F12" s="4" t="b">
        <v>1</v>
      </c>
      <c r="G12" s="4" t="s">
        <v>57</v>
      </c>
      <c r="H12" s="4" t="s">
        <v>122</v>
      </c>
      <c r="I12" s="4" t="s">
        <v>123</v>
      </c>
      <c r="J12" s="4" t="s">
        <v>88</v>
      </c>
      <c r="K12" s="4" t="s">
        <v>119</v>
      </c>
      <c r="L12" s="4">
        <v>8.269239371E9</v>
      </c>
      <c r="M12" s="4" t="s">
        <v>124</v>
      </c>
      <c r="N12" s="4" t="s">
        <v>124</v>
      </c>
      <c r="O12" s="4" t="s">
        <v>125</v>
      </c>
      <c r="P12" s="4" t="s">
        <v>92</v>
      </c>
      <c r="Q12" s="4" t="s">
        <v>126</v>
      </c>
      <c r="R12" s="6">
        <v>32793.0</v>
      </c>
      <c r="S12" s="4" t="s">
        <v>66</v>
      </c>
      <c r="T12" s="4" t="s">
        <v>34</v>
      </c>
      <c r="U12" s="4" t="s">
        <v>127</v>
      </c>
      <c r="V12" s="6">
        <v>43806.0</v>
      </c>
      <c r="W12" s="1"/>
    </row>
    <row r="13">
      <c r="A13" s="14">
        <v>44897.64045709491</v>
      </c>
      <c r="B13" s="15" t="s">
        <v>128</v>
      </c>
      <c r="C13" s="15" t="s">
        <v>31</v>
      </c>
      <c r="D13" s="16" t="s">
        <v>129</v>
      </c>
      <c r="E13" s="17">
        <v>44896.0</v>
      </c>
      <c r="F13" s="15" t="b">
        <v>1</v>
      </c>
      <c r="G13" s="15" t="s">
        <v>38</v>
      </c>
      <c r="H13" s="15" t="s">
        <v>130</v>
      </c>
      <c r="I13" s="15" t="s">
        <v>131</v>
      </c>
      <c r="J13" s="15" t="s">
        <v>27</v>
      </c>
      <c r="K13" s="15" t="s">
        <v>128</v>
      </c>
      <c r="L13" s="18" t="s">
        <v>132</v>
      </c>
      <c r="M13" s="15" t="s">
        <v>133</v>
      </c>
      <c r="N13" s="15" t="s">
        <v>134</v>
      </c>
      <c r="O13" s="15" t="s">
        <v>30</v>
      </c>
      <c r="P13" s="15" t="s">
        <v>31</v>
      </c>
      <c r="Q13" s="15" t="s">
        <v>135</v>
      </c>
      <c r="R13" s="17">
        <v>31648.0</v>
      </c>
      <c r="S13" s="15" t="s">
        <v>33</v>
      </c>
      <c r="T13" s="15" t="s">
        <v>34</v>
      </c>
      <c r="U13" s="15" t="s">
        <v>45</v>
      </c>
      <c r="V13" s="17">
        <v>43379.0</v>
      </c>
      <c r="W13" s="15" t="s">
        <v>136</v>
      </c>
      <c r="X13" s="19"/>
      <c r="Y13" s="19"/>
      <c r="Z13" s="19"/>
      <c r="AA13" s="19"/>
      <c r="AB13" s="19"/>
    </row>
    <row r="14">
      <c r="A14" s="3">
        <v>44897.65376994213</v>
      </c>
      <c r="B14" s="4" t="s">
        <v>137</v>
      </c>
      <c r="C14" s="4" t="s">
        <v>138</v>
      </c>
      <c r="D14" s="5" t="s">
        <v>139</v>
      </c>
      <c r="E14" s="6">
        <v>44896.0</v>
      </c>
      <c r="F14" s="4" t="b">
        <v>1</v>
      </c>
      <c r="G14" s="4" t="s">
        <v>24</v>
      </c>
      <c r="H14" s="4" t="s">
        <v>140</v>
      </c>
      <c r="I14" s="4" t="s">
        <v>141</v>
      </c>
      <c r="J14" s="4" t="s">
        <v>142</v>
      </c>
      <c r="K14" s="4" t="s">
        <v>137</v>
      </c>
      <c r="L14" s="4">
        <v>9.893149232E9</v>
      </c>
      <c r="M14" s="4" t="s">
        <v>143</v>
      </c>
      <c r="N14" s="4" t="s">
        <v>144</v>
      </c>
      <c r="O14" s="4" t="s">
        <v>30</v>
      </c>
      <c r="P14" s="4" t="s">
        <v>31</v>
      </c>
      <c r="Q14" s="4" t="s">
        <v>135</v>
      </c>
      <c r="R14" s="6">
        <v>28249.0</v>
      </c>
      <c r="S14" s="4" t="s">
        <v>33</v>
      </c>
      <c r="T14" s="4" t="s">
        <v>34</v>
      </c>
      <c r="U14" s="4" t="s">
        <v>45</v>
      </c>
      <c r="V14" s="6">
        <v>43384.0</v>
      </c>
      <c r="W14" s="1"/>
    </row>
    <row r="15">
      <c r="A15" s="3">
        <v>44900.764134490746</v>
      </c>
      <c r="B15" s="4" t="s">
        <v>145</v>
      </c>
      <c r="C15" s="4" t="s">
        <v>146</v>
      </c>
      <c r="D15" s="5" t="s">
        <v>147</v>
      </c>
      <c r="E15" s="6">
        <v>44900.0</v>
      </c>
      <c r="F15" s="4" t="b">
        <v>1</v>
      </c>
      <c r="G15" s="4" t="s">
        <v>38</v>
      </c>
      <c r="H15" s="4" t="s">
        <v>148</v>
      </c>
      <c r="I15" s="4" t="s">
        <v>149</v>
      </c>
      <c r="J15" s="4" t="s">
        <v>27</v>
      </c>
      <c r="K15" s="4" t="s">
        <v>145</v>
      </c>
      <c r="L15" s="4">
        <v>9.424392696E9</v>
      </c>
      <c r="M15" s="4" t="s">
        <v>150</v>
      </c>
      <c r="N15" s="4" t="s">
        <v>151</v>
      </c>
      <c r="O15" s="4" t="s">
        <v>152</v>
      </c>
      <c r="P15" s="4" t="s">
        <v>31</v>
      </c>
      <c r="Q15" s="4" t="s">
        <v>153</v>
      </c>
      <c r="R15" s="6">
        <v>27767.0</v>
      </c>
      <c r="S15" s="4" t="s">
        <v>33</v>
      </c>
      <c r="T15" s="4" t="s">
        <v>34</v>
      </c>
      <c r="U15" s="4" t="s">
        <v>67</v>
      </c>
      <c r="V15" s="6">
        <v>43826.0</v>
      </c>
      <c r="W15" s="1"/>
    </row>
    <row r="16">
      <c r="A16" s="3">
        <v>44901.543547071764</v>
      </c>
      <c r="B16" s="4" t="s">
        <v>154</v>
      </c>
      <c r="C16" s="4" t="s">
        <v>155</v>
      </c>
      <c r="D16" s="5" t="s">
        <v>156</v>
      </c>
      <c r="E16" s="6">
        <v>44901.0</v>
      </c>
      <c r="F16" s="4" t="b">
        <v>1</v>
      </c>
      <c r="G16" s="4" t="s">
        <v>157</v>
      </c>
      <c r="H16" s="4" t="s">
        <v>158</v>
      </c>
      <c r="I16" s="4" t="s">
        <v>159</v>
      </c>
      <c r="J16" s="4" t="s">
        <v>49</v>
      </c>
      <c r="K16" s="4" t="s">
        <v>154</v>
      </c>
      <c r="L16" s="20" t="s">
        <v>160</v>
      </c>
      <c r="M16" s="4" t="s">
        <v>161</v>
      </c>
      <c r="N16" s="4" t="s">
        <v>162</v>
      </c>
      <c r="O16" s="4" t="s">
        <v>30</v>
      </c>
      <c r="P16" s="4" t="s">
        <v>155</v>
      </c>
      <c r="Q16" s="4" t="s">
        <v>163</v>
      </c>
      <c r="R16" s="6">
        <v>27560.0</v>
      </c>
      <c r="S16" s="4" t="s">
        <v>66</v>
      </c>
      <c r="T16" s="4" t="s">
        <v>44</v>
      </c>
      <c r="U16" s="4" t="s">
        <v>127</v>
      </c>
      <c r="V16" s="6">
        <v>44267.0</v>
      </c>
      <c r="W16" s="1"/>
    </row>
    <row r="17">
      <c r="A17" s="3">
        <v>44901.68701277778</v>
      </c>
      <c r="B17" s="4" t="s">
        <v>164</v>
      </c>
      <c r="C17" s="4" t="s">
        <v>165</v>
      </c>
      <c r="D17" s="5" t="s">
        <v>166</v>
      </c>
      <c r="E17" s="6">
        <v>44901.0</v>
      </c>
      <c r="F17" s="4" t="b">
        <v>1</v>
      </c>
      <c r="G17" s="4" t="s">
        <v>24</v>
      </c>
      <c r="H17" s="4" t="s">
        <v>167</v>
      </c>
      <c r="I17" s="4" t="s">
        <v>168</v>
      </c>
      <c r="J17" s="4" t="s">
        <v>88</v>
      </c>
      <c r="K17" s="4" t="s">
        <v>164</v>
      </c>
      <c r="L17" s="4">
        <v>9.754177122E9</v>
      </c>
      <c r="M17" s="4" t="s">
        <v>169</v>
      </c>
      <c r="N17" s="4" t="s">
        <v>170</v>
      </c>
      <c r="O17" s="4" t="s">
        <v>108</v>
      </c>
      <c r="P17" s="4" t="s">
        <v>165</v>
      </c>
      <c r="Q17" s="4" t="s">
        <v>93</v>
      </c>
      <c r="R17" s="6">
        <v>29632.0</v>
      </c>
      <c r="S17" s="4" t="s">
        <v>66</v>
      </c>
      <c r="T17" s="4" t="s">
        <v>34</v>
      </c>
      <c r="U17" s="4" t="s">
        <v>45</v>
      </c>
      <c r="V17" s="6">
        <v>43813.0</v>
      </c>
      <c r="W17" s="1"/>
    </row>
    <row r="18">
      <c r="A18" s="3">
        <v>44902.56414365741</v>
      </c>
      <c r="B18" s="4" t="s">
        <v>171</v>
      </c>
      <c r="C18" s="4">
        <v>7.024327509E9</v>
      </c>
      <c r="D18" s="5" t="s">
        <v>172</v>
      </c>
      <c r="E18" s="6">
        <v>44902.0</v>
      </c>
      <c r="F18" s="4" t="b">
        <v>1</v>
      </c>
      <c r="G18" s="4" t="s">
        <v>24</v>
      </c>
      <c r="H18" s="4" t="s">
        <v>173</v>
      </c>
      <c r="I18" s="4" t="s">
        <v>174</v>
      </c>
      <c r="J18" s="4" t="s">
        <v>27</v>
      </c>
      <c r="K18" s="4" t="s">
        <v>171</v>
      </c>
      <c r="L18" s="4">
        <v>9.165163497E9</v>
      </c>
      <c r="M18" s="4" t="s">
        <v>175</v>
      </c>
      <c r="N18" s="4" t="s">
        <v>176</v>
      </c>
      <c r="O18" s="4" t="s">
        <v>177</v>
      </c>
      <c r="P18" s="4" t="s">
        <v>101</v>
      </c>
      <c r="Q18" s="4" t="s">
        <v>83</v>
      </c>
      <c r="R18" s="6">
        <v>25081.0</v>
      </c>
      <c r="S18" s="4" t="s">
        <v>66</v>
      </c>
      <c r="T18" s="4" t="s">
        <v>34</v>
      </c>
      <c r="U18" s="4" t="s">
        <v>67</v>
      </c>
      <c r="V18" s="6">
        <v>43806.0</v>
      </c>
      <c r="W18" s="1"/>
    </row>
    <row r="19">
      <c r="A19" s="3">
        <v>44907.36755043981</v>
      </c>
      <c r="B19" s="4" t="s">
        <v>178</v>
      </c>
      <c r="C19" s="4" t="s">
        <v>179</v>
      </c>
      <c r="D19" s="5" t="s">
        <v>180</v>
      </c>
      <c r="E19" s="6">
        <v>44907.0</v>
      </c>
      <c r="F19" s="4" t="b">
        <v>1</v>
      </c>
      <c r="G19" s="4" t="s">
        <v>38</v>
      </c>
      <c r="H19" s="4" t="s">
        <v>181</v>
      </c>
      <c r="I19" s="4" t="s">
        <v>159</v>
      </c>
      <c r="J19" s="4" t="s">
        <v>27</v>
      </c>
      <c r="K19" s="4" t="s">
        <v>178</v>
      </c>
      <c r="L19" s="4">
        <v>7.057590039E9</v>
      </c>
      <c r="M19" s="4" t="s">
        <v>182</v>
      </c>
      <c r="N19" s="4" t="s">
        <v>183</v>
      </c>
      <c r="O19" s="4" t="s">
        <v>184</v>
      </c>
      <c r="P19" s="4" t="s">
        <v>185</v>
      </c>
      <c r="Q19" s="4" t="s">
        <v>186</v>
      </c>
      <c r="R19" s="6">
        <v>33792.0</v>
      </c>
      <c r="S19" s="4" t="s">
        <v>33</v>
      </c>
      <c r="T19" s="4" t="s">
        <v>44</v>
      </c>
      <c r="U19" s="4" t="s">
        <v>127</v>
      </c>
      <c r="V19" s="6">
        <v>43703.0</v>
      </c>
      <c r="W19" s="1"/>
    </row>
    <row r="20">
      <c r="A20" s="3">
        <v>44909.537277083335</v>
      </c>
      <c r="B20" s="4" t="s">
        <v>187</v>
      </c>
      <c r="C20" s="4" t="s">
        <v>188</v>
      </c>
      <c r="D20" s="5" t="s">
        <v>189</v>
      </c>
      <c r="E20" s="6">
        <v>44909.0</v>
      </c>
      <c r="F20" s="4" t="b">
        <v>1</v>
      </c>
      <c r="G20" s="4" t="s">
        <v>24</v>
      </c>
      <c r="H20" s="4" t="s">
        <v>190</v>
      </c>
      <c r="I20" s="4" t="s">
        <v>191</v>
      </c>
      <c r="J20" s="4" t="s">
        <v>49</v>
      </c>
      <c r="K20" s="4" t="s">
        <v>187</v>
      </c>
      <c r="L20" s="4">
        <v>9.960616538E9</v>
      </c>
      <c r="M20" s="4" t="s">
        <v>192</v>
      </c>
      <c r="N20" s="4" t="s">
        <v>193</v>
      </c>
      <c r="O20" s="4" t="s">
        <v>194</v>
      </c>
      <c r="P20" s="4" t="s">
        <v>195</v>
      </c>
      <c r="Q20" s="4" t="s">
        <v>196</v>
      </c>
      <c r="R20" s="6">
        <v>27767.0</v>
      </c>
      <c r="S20" s="4" t="s">
        <v>33</v>
      </c>
      <c r="T20" s="4" t="s">
        <v>34</v>
      </c>
      <c r="U20" s="4" t="s">
        <v>67</v>
      </c>
      <c r="V20" s="6">
        <v>43729.0</v>
      </c>
      <c r="W20" s="1"/>
    </row>
    <row r="21">
      <c r="A21" s="7">
        <v>44910.734602881945</v>
      </c>
      <c r="B21" s="8" t="s">
        <v>197</v>
      </c>
      <c r="C21" s="8" t="s">
        <v>198</v>
      </c>
      <c r="D21" s="21" t="s">
        <v>199</v>
      </c>
      <c r="E21" s="10">
        <v>44910.0</v>
      </c>
      <c r="F21" s="12" t="b">
        <v>0</v>
      </c>
      <c r="G21" s="8" t="s">
        <v>38</v>
      </c>
      <c r="H21" s="8" t="s">
        <v>200</v>
      </c>
      <c r="I21" s="8" t="s">
        <v>201</v>
      </c>
      <c r="J21" s="8" t="s">
        <v>49</v>
      </c>
      <c r="K21" s="8" t="s">
        <v>197</v>
      </c>
      <c r="L21" s="8">
        <v>8.878105667E9</v>
      </c>
      <c r="M21" s="8" t="s">
        <v>202</v>
      </c>
      <c r="N21" s="8" t="s">
        <v>203</v>
      </c>
      <c r="O21" s="8" t="s">
        <v>52</v>
      </c>
      <c r="P21" s="8" t="s">
        <v>92</v>
      </c>
      <c r="Q21" s="8" t="s">
        <v>204</v>
      </c>
      <c r="R21" s="10">
        <v>33762.0</v>
      </c>
      <c r="S21" s="8" t="s">
        <v>33</v>
      </c>
      <c r="T21" s="8" t="s">
        <v>44</v>
      </c>
      <c r="U21" s="8" t="s">
        <v>127</v>
      </c>
      <c r="V21" s="10">
        <v>43357.0</v>
      </c>
      <c r="W21" s="8" t="s">
        <v>205</v>
      </c>
      <c r="X21" s="13"/>
      <c r="Y21" s="13"/>
      <c r="Z21" s="13"/>
      <c r="AA21" s="13"/>
      <c r="AB21" s="13"/>
    </row>
    <row r="22">
      <c r="A22" s="3">
        <v>44911.66115960648</v>
      </c>
      <c r="B22" s="4" t="s">
        <v>206</v>
      </c>
      <c r="C22" s="4" t="s">
        <v>207</v>
      </c>
      <c r="D22" s="5" t="s">
        <v>208</v>
      </c>
      <c r="E22" s="6">
        <v>44904.0</v>
      </c>
      <c r="F22" s="4" t="b">
        <v>1</v>
      </c>
      <c r="G22" s="4" t="s">
        <v>24</v>
      </c>
      <c r="H22" s="4" t="s">
        <v>209</v>
      </c>
      <c r="I22" s="4" t="s">
        <v>210</v>
      </c>
      <c r="J22" s="4" t="s">
        <v>142</v>
      </c>
      <c r="K22" s="4" t="s">
        <v>211</v>
      </c>
      <c r="L22" s="4">
        <v>6.266679838E9</v>
      </c>
      <c r="M22" s="4" t="s">
        <v>212</v>
      </c>
      <c r="N22" s="4" t="s">
        <v>213</v>
      </c>
      <c r="O22" s="4" t="s">
        <v>214</v>
      </c>
      <c r="P22" s="4" t="s">
        <v>215</v>
      </c>
      <c r="Q22" s="4" t="s">
        <v>216</v>
      </c>
      <c r="R22" s="6">
        <v>30875.0</v>
      </c>
      <c r="S22" s="4" t="s">
        <v>33</v>
      </c>
      <c r="T22" s="4" t="s">
        <v>34</v>
      </c>
      <c r="U22" s="4" t="s">
        <v>127</v>
      </c>
      <c r="V22" s="6">
        <v>43806.0</v>
      </c>
      <c r="W22" s="1"/>
    </row>
    <row r="23">
      <c r="A23" s="3">
        <v>44911.86280636574</v>
      </c>
      <c r="B23" s="4" t="s">
        <v>217</v>
      </c>
      <c r="C23" s="4" t="s">
        <v>31</v>
      </c>
      <c r="D23" s="5" t="s">
        <v>218</v>
      </c>
      <c r="E23" s="6">
        <v>44911.0</v>
      </c>
      <c r="F23" s="4" t="b">
        <v>1</v>
      </c>
      <c r="G23" s="4" t="s">
        <v>38</v>
      </c>
      <c r="H23" s="4" t="s">
        <v>219</v>
      </c>
      <c r="I23" s="4" t="s">
        <v>220</v>
      </c>
      <c r="J23" s="4" t="s">
        <v>27</v>
      </c>
      <c r="K23" s="4" t="s">
        <v>217</v>
      </c>
      <c r="L23" s="4">
        <v>6.266270538E9</v>
      </c>
      <c r="M23" s="4" t="s">
        <v>221</v>
      </c>
      <c r="N23" s="4" t="s">
        <v>222</v>
      </c>
      <c r="O23" s="4" t="s">
        <v>223</v>
      </c>
      <c r="P23" s="4" t="s">
        <v>92</v>
      </c>
      <c r="Q23" s="4" t="s">
        <v>186</v>
      </c>
      <c r="R23" s="6">
        <v>33006.0</v>
      </c>
      <c r="S23" s="4" t="s">
        <v>33</v>
      </c>
      <c r="T23" s="4" t="s">
        <v>44</v>
      </c>
      <c r="U23" s="4" t="s">
        <v>127</v>
      </c>
      <c r="V23" s="6">
        <v>43819.0</v>
      </c>
      <c r="W23" s="1"/>
    </row>
    <row r="24">
      <c r="A24" s="3">
        <v>44915.61077774306</v>
      </c>
      <c r="B24" s="4" t="s">
        <v>224</v>
      </c>
      <c r="C24" s="4" t="s">
        <v>225</v>
      </c>
      <c r="D24" s="5" t="s">
        <v>226</v>
      </c>
      <c r="E24" s="6">
        <v>44915.0</v>
      </c>
      <c r="F24" s="4" t="b">
        <v>1</v>
      </c>
      <c r="G24" s="4" t="s">
        <v>24</v>
      </c>
      <c r="H24" s="4" t="s">
        <v>227</v>
      </c>
      <c r="I24" s="4" t="s">
        <v>228</v>
      </c>
      <c r="J24" s="4" t="s">
        <v>88</v>
      </c>
      <c r="K24" s="4" t="s">
        <v>224</v>
      </c>
      <c r="L24" s="4">
        <v>9.922929698E9</v>
      </c>
      <c r="M24" s="4" t="s">
        <v>229</v>
      </c>
      <c r="N24" s="4" t="s">
        <v>229</v>
      </c>
      <c r="O24" s="4" t="s">
        <v>230</v>
      </c>
      <c r="P24" s="4" t="s">
        <v>195</v>
      </c>
      <c r="Q24" s="4" t="s">
        <v>196</v>
      </c>
      <c r="R24" s="6">
        <v>28157.0</v>
      </c>
      <c r="S24" s="4" t="s">
        <v>33</v>
      </c>
      <c r="T24" s="4" t="s">
        <v>34</v>
      </c>
      <c r="U24" s="4" t="s">
        <v>35</v>
      </c>
      <c r="V24" s="6">
        <v>43728.0</v>
      </c>
      <c r="W24" s="1"/>
    </row>
    <row r="25">
      <c r="A25" s="3">
        <v>44916.80106304398</v>
      </c>
      <c r="B25" s="4" t="s">
        <v>231</v>
      </c>
      <c r="C25" s="4">
        <v>2.35518662358E11</v>
      </c>
      <c r="D25" s="5" t="s">
        <v>232</v>
      </c>
      <c r="E25" s="6">
        <v>44916.0</v>
      </c>
      <c r="F25" s="4" t="b">
        <v>1</v>
      </c>
      <c r="G25" s="4" t="s">
        <v>24</v>
      </c>
      <c r="H25" s="4" t="s">
        <v>233</v>
      </c>
      <c r="I25" s="4" t="s">
        <v>234</v>
      </c>
      <c r="J25" s="4" t="s">
        <v>27</v>
      </c>
      <c r="K25" s="4" t="s">
        <v>231</v>
      </c>
      <c r="L25" s="4">
        <v>9.874122017E9</v>
      </c>
      <c r="M25" s="4" t="s">
        <v>235</v>
      </c>
      <c r="N25" s="4" t="s">
        <v>236</v>
      </c>
      <c r="O25" s="4" t="s">
        <v>237</v>
      </c>
      <c r="P25" s="4" t="s">
        <v>117</v>
      </c>
      <c r="Q25" s="4" t="s">
        <v>238</v>
      </c>
      <c r="R25" s="6">
        <v>31829.0</v>
      </c>
      <c r="S25" s="4" t="s">
        <v>33</v>
      </c>
      <c r="T25" s="4" t="s">
        <v>34</v>
      </c>
      <c r="U25" s="4" t="s">
        <v>35</v>
      </c>
      <c r="V25" s="6">
        <v>44565.0</v>
      </c>
      <c r="W25" s="1"/>
    </row>
    <row r="26">
      <c r="A26" s="22">
        <v>44920.852650879635</v>
      </c>
      <c r="B26" s="23" t="s">
        <v>239</v>
      </c>
      <c r="C26" s="23" t="s">
        <v>82</v>
      </c>
      <c r="D26" s="24" t="s">
        <v>240</v>
      </c>
      <c r="E26" s="25">
        <v>44920.0</v>
      </c>
      <c r="F26" s="23" t="b">
        <v>1</v>
      </c>
      <c r="G26" s="23" t="s">
        <v>57</v>
      </c>
      <c r="H26" s="23" t="s">
        <v>241</v>
      </c>
      <c r="I26" s="23" t="s">
        <v>242</v>
      </c>
      <c r="J26" s="23" t="s">
        <v>243</v>
      </c>
      <c r="K26" s="23" t="s">
        <v>239</v>
      </c>
      <c r="L26" s="26" t="s">
        <v>244</v>
      </c>
      <c r="M26" s="23" t="s">
        <v>245</v>
      </c>
      <c r="N26" s="23" t="s">
        <v>246</v>
      </c>
      <c r="O26" s="23" t="s">
        <v>247</v>
      </c>
      <c r="P26" s="23" t="s">
        <v>82</v>
      </c>
      <c r="Q26" s="23" t="s">
        <v>74</v>
      </c>
      <c r="R26" s="25">
        <v>28544.0</v>
      </c>
      <c r="S26" s="23" t="s">
        <v>66</v>
      </c>
      <c r="T26" s="23" t="s">
        <v>34</v>
      </c>
      <c r="U26" s="23" t="s">
        <v>35</v>
      </c>
      <c r="V26" s="25">
        <v>44804.0</v>
      </c>
      <c r="W26" s="27"/>
      <c r="X26" s="28"/>
      <c r="Y26" s="28"/>
      <c r="Z26" s="28"/>
      <c r="AA26" s="28"/>
      <c r="AB26" s="28"/>
    </row>
    <row r="27">
      <c r="A27" s="3">
        <v>44921.66321483796</v>
      </c>
      <c r="B27" s="4" t="s">
        <v>248</v>
      </c>
      <c r="C27" s="4" t="s">
        <v>249</v>
      </c>
      <c r="D27" s="5" t="s">
        <v>250</v>
      </c>
      <c r="E27" s="6">
        <v>44921.0</v>
      </c>
      <c r="F27" s="4" t="b">
        <v>1</v>
      </c>
      <c r="G27" s="4" t="s">
        <v>38</v>
      </c>
      <c r="H27" s="4" t="s">
        <v>251</v>
      </c>
      <c r="I27" s="4" t="s">
        <v>252</v>
      </c>
      <c r="J27" s="4" t="s">
        <v>60</v>
      </c>
      <c r="K27" s="4" t="s">
        <v>248</v>
      </c>
      <c r="L27" s="4">
        <v>8.827526308E9</v>
      </c>
      <c r="M27" s="4" t="s">
        <v>253</v>
      </c>
      <c r="N27" s="4" t="s">
        <v>254</v>
      </c>
      <c r="O27" s="4" t="s">
        <v>255</v>
      </c>
      <c r="P27" s="4" t="s">
        <v>256</v>
      </c>
      <c r="Q27" s="4" t="s">
        <v>257</v>
      </c>
      <c r="R27" s="6">
        <v>32620.0</v>
      </c>
      <c r="S27" s="4" t="s">
        <v>33</v>
      </c>
      <c r="T27" s="4" t="s">
        <v>34</v>
      </c>
      <c r="U27" s="4" t="s">
        <v>127</v>
      </c>
      <c r="V27" s="6">
        <v>43355.0</v>
      </c>
      <c r="W27" s="1"/>
    </row>
    <row r="28">
      <c r="A28" s="3">
        <v>44922.551913055555</v>
      </c>
      <c r="B28" s="4" t="s">
        <v>258</v>
      </c>
      <c r="C28" s="4" t="s">
        <v>259</v>
      </c>
      <c r="D28" s="5" t="s">
        <v>260</v>
      </c>
      <c r="E28" s="6">
        <v>44922.0</v>
      </c>
      <c r="F28" s="4" t="b">
        <v>1</v>
      </c>
      <c r="G28" s="4" t="s">
        <v>24</v>
      </c>
      <c r="H28" s="4" t="s">
        <v>261</v>
      </c>
      <c r="I28" s="4" t="s">
        <v>262</v>
      </c>
      <c r="J28" s="4" t="s">
        <v>263</v>
      </c>
      <c r="K28" s="4" t="s">
        <v>258</v>
      </c>
      <c r="L28" s="4">
        <v>9.131811578E9</v>
      </c>
      <c r="M28" s="4" t="s">
        <v>264</v>
      </c>
      <c r="N28" s="4" t="s">
        <v>265</v>
      </c>
      <c r="O28" s="4" t="s">
        <v>266</v>
      </c>
      <c r="P28" s="4" t="s">
        <v>31</v>
      </c>
      <c r="Q28" s="4" t="s">
        <v>93</v>
      </c>
      <c r="R28" s="6">
        <v>30106.0</v>
      </c>
      <c r="S28" s="4" t="s">
        <v>66</v>
      </c>
      <c r="T28" s="4" t="s">
        <v>34</v>
      </c>
      <c r="U28" s="4" t="s">
        <v>45</v>
      </c>
      <c r="V28" s="6">
        <v>44968.0</v>
      </c>
      <c r="W28" s="1"/>
    </row>
    <row r="29">
      <c r="A29" s="3">
        <v>44922.65284285879</v>
      </c>
      <c r="B29" s="4" t="s">
        <v>267</v>
      </c>
      <c r="C29" s="4" t="s">
        <v>31</v>
      </c>
      <c r="D29" s="5" t="s">
        <v>268</v>
      </c>
      <c r="E29" s="6">
        <v>44922.0</v>
      </c>
      <c r="F29" s="4" t="b">
        <v>1</v>
      </c>
      <c r="G29" s="4" t="s">
        <v>57</v>
      </c>
      <c r="H29" s="4" t="s">
        <v>269</v>
      </c>
      <c r="I29" s="4" t="s">
        <v>270</v>
      </c>
      <c r="J29" s="4" t="s">
        <v>88</v>
      </c>
      <c r="K29" s="4" t="s">
        <v>267</v>
      </c>
      <c r="L29" s="20" t="s">
        <v>271</v>
      </c>
      <c r="M29" s="4" t="s">
        <v>272</v>
      </c>
      <c r="N29" s="4" t="s">
        <v>272</v>
      </c>
      <c r="O29" s="4" t="s">
        <v>273</v>
      </c>
      <c r="P29" s="4" t="s">
        <v>31</v>
      </c>
      <c r="Q29" s="4" t="s">
        <v>83</v>
      </c>
      <c r="R29" s="6">
        <v>32006.0</v>
      </c>
      <c r="S29" s="4" t="s">
        <v>66</v>
      </c>
      <c r="T29" s="4" t="s">
        <v>34</v>
      </c>
      <c r="U29" s="4" t="s">
        <v>67</v>
      </c>
      <c r="V29" s="6">
        <v>44022.0</v>
      </c>
      <c r="W29" s="1"/>
    </row>
    <row r="30">
      <c r="A30" s="3">
        <v>44925.69691474537</v>
      </c>
      <c r="B30" s="4" t="s">
        <v>274</v>
      </c>
      <c r="C30" s="4" t="s">
        <v>275</v>
      </c>
      <c r="D30" s="5" t="s">
        <v>276</v>
      </c>
      <c r="E30" s="6">
        <v>44925.0</v>
      </c>
      <c r="F30" s="4" t="b">
        <v>1</v>
      </c>
      <c r="G30" s="4" t="s">
        <v>157</v>
      </c>
      <c r="H30" s="4" t="s">
        <v>277</v>
      </c>
      <c r="I30" s="4" t="s">
        <v>278</v>
      </c>
      <c r="J30" s="4" t="s">
        <v>49</v>
      </c>
      <c r="K30" s="4" t="s">
        <v>274</v>
      </c>
      <c r="L30" s="4">
        <v>9.713359553E9</v>
      </c>
      <c r="M30" s="4" t="s">
        <v>279</v>
      </c>
      <c r="N30" s="4" t="s">
        <v>280</v>
      </c>
      <c r="O30" s="4" t="s">
        <v>281</v>
      </c>
      <c r="P30" s="4" t="s">
        <v>282</v>
      </c>
      <c r="Q30" s="4" t="s">
        <v>283</v>
      </c>
      <c r="R30" s="6">
        <v>30153.0</v>
      </c>
      <c r="S30" s="4" t="s">
        <v>66</v>
      </c>
      <c r="T30" s="4" t="s">
        <v>44</v>
      </c>
      <c r="U30" s="4" t="s">
        <v>127</v>
      </c>
      <c r="V30" s="6">
        <v>43813.0</v>
      </c>
      <c r="W30" s="1"/>
    </row>
    <row r="31">
      <c r="A31" s="3">
        <v>44930.49608303241</v>
      </c>
      <c r="B31" s="4" t="s">
        <v>284</v>
      </c>
      <c r="C31" s="4" t="s">
        <v>285</v>
      </c>
      <c r="D31" s="29" t="s">
        <v>286</v>
      </c>
      <c r="E31" s="6">
        <v>44930.0</v>
      </c>
      <c r="F31" s="4" t="b">
        <v>1</v>
      </c>
      <c r="G31" s="4" t="s">
        <v>57</v>
      </c>
      <c r="H31" s="4" t="s">
        <v>287</v>
      </c>
      <c r="I31" s="4" t="s">
        <v>288</v>
      </c>
      <c r="J31" s="4" t="s">
        <v>289</v>
      </c>
      <c r="K31" s="4" t="s">
        <v>290</v>
      </c>
      <c r="L31" s="20" t="s">
        <v>291</v>
      </c>
      <c r="M31" s="4" t="s">
        <v>292</v>
      </c>
      <c r="N31" s="4" t="s">
        <v>293</v>
      </c>
      <c r="O31" s="4" t="s">
        <v>255</v>
      </c>
      <c r="P31" s="4" t="s">
        <v>31</v>
      </c>
      <c r="Q31" s="4" t="s">
        <v>294</v>
      </c>
      <c r="R31" s="6">
        <v>28185.0</v>
      </c>
      <c r="S31" s="4" t="s">
        <v>66</v>
      </c>
      <c r="T31" s="4" t="s">
        <v>34</v>
      </c>
      <c r="U31" s="4" t="s">
        <v>127</v>
      </c>
      <c r="V31" s="6">
        <v>38971.0</v>
      </c>
      <c r="W31" s="1"/>
    </row>
    <row r="32">
      <c r="A32" s="3">
        <v>44931.54071547453</v>
      </c>
      <c r="B32" s="4" t="s">
        <v>295</v>
      </c>
      <c r="C32" s="4">
        <v>3.005577910916E12</v>
      </c>
      <c r="D32" s="5" t="s">
        <v>296</v>
      </c>
      <c r="E32" s="6">
        <v>44931.0</v>
      </c>
      <c r="F32" s="4" t="b">
        <v>1</v>
      </c>
      <c r="G32" s="4" t="s">
        <v>24</v>
      </c>
      <c r="H32" s="4" t="s">
        <v>297</v>
      </c>
      <c r="I32" s="4" t="s">
        <v>298</v>
      </c>
      <c r="J32" s="4" t="s">
        <v>88</v>
      </c>
      <c r="K32" s="4" t="s">
        <v>295</v>
      </c>
      <c r="L32" s="4">
        <v>9.654181359E9</v>
      </c>
      <c r="M32" s="4" t="s">
        <v>299</v>
      </c>
      <c r="N32" s="4" t="s">
        <v>300</v>
      </c>
      <c r="O32" s="4" t="s">
        <v>301</v>
      </c>
      <c r="P32" s="4" t="s">
        <v>302</v>
      </c>
      <c r="Q32" s="4" t="s">
        <v>303</v>
      </c>
      <c r="R32" s="6">
        <v>33228.0</v>
      </c>
      <c r="S32" s="4" t="s">
        <v>66</v>
      </c>
      <c r="T32" s="4" t="s">
        <v>34</v>
      </c>
      <c r="U32" s="4" t="s">
        <v>35</v>
      </c>
      <c r="V32" s="6">
        <v>44287.0</v>
      </c>
      <c r="W32" s="1"/>
    </row>
    <row r="33">
      <c r="A33" s="3">
        <v>44931.631705810185</v>
      </c>
      <c r="B33" s="4" t="s">
        <v>304</v>
      </c>
      <c r="C33" s="4" t="s">
        <v>305</v>
      </c>
      <c r="D33" s="29" t="s">
        <v>306</v>
      </c>
      <c r="E33" s="6">
        <v>44931.0</v>
      </c>
      <c r="F33" s="4" t="b">
        <v>1</v>
      </c>
      <c r="G33" s="4" t="s">
        <v>24</v>
      </c>
      <c r="H33" s="4" t="s">
        <v>307</v>
      </c>
      <c r="I33" s="4" t="s">
        <v>308</v>
      </c>
      <c r="J33" s="4" t="s">
        <v>309</v>
      </c>
      <c r="K33" s="4" t="s">
        <v>304</v>
      </c>
      <c r="L33" s="4">
        <v>7.050600222E9</v>
      </c>
      <c r="M33" s="4" t="s">
        <v>310</v>
      </c>
      <c r="N33" s="4" t="s">
        <v>311</v>
      </c>
      <c r="O33" s="4" t="s">
        <v>312</v>
      </c>
      <c r="P33" s="4" t="s">
        <v>313</v>
      </c>
      <c r="Q33" s="4" t="s">
        <v>314</v>
      </c>
      <c r="R33" s="6">
        <v>30676.0</v>
      </c>
      <c r="S33" s="4" t="s">
        <v>66</v>
      </c>
      <c r="T33" s="4" t="s">
        <v>34</v>
      </c>
      <c r="U33" s="4" t="s">
        <v>127</v>
      </c>
      <c r="V33" s="6">
        <v>44631.0</v>
      </c>
      <c r="W33" s="1"/>
    </row>
    <row r="34">
      <c r="A34" s="3">
        <v>44931.6333005787</v>
      </c>
      <c r="B34" s="4" t="s">
        <v>315</v>
      </c>
      <c r="C34" s="4" t="s">
        <v>31</v>
      </c>
      <c r="D34" s="5" t="s">
        <v>316</v>
      </c>
      <c r="E34" s="6">
        <v>44926.0</v>
      </c>
      <c r="F34" s="4" t="b">
        <v>1</v>
      </c>
      <c r="G34" s="4" t="s">
        <v>38</v>
      </c>
      <c r="H34" s="4" t="s">
        <v>317</v>
      </c>
      <c r="I34" s="4" t="s">
        <v>149</v>
      </c>
      <c r="J34" s="4" t="s">
        <v>88</v>
      </c>
      <c r="K34" s="4" t="s">
        <v>315</v>
      </c>
      <c r="L34" s="20" t="s">
        <v>318</v>
      </c>
      <c r="M34" s="4" t="s">
        <v>319</v>
      </c>
      <c r="N34" s="4" t="s">
        <v>320</v>
      </c>
      <c r="O34" s="4" t="s">
        <v>321</v>
      </c>
      <c r="P34" s="4" t="s">
        <v>31</v>
      </c>
      <c r="Q34" s="4" t="s">
        <v>322</v>
      </c>
      <c r="R34" s="6">
        <v>27921.0</v>
      </c>
      <c r="S34" s="4" t="s">
        <v>33</v>
      </c>
      <c r="T34" s="4" t="s">
        <v>34</v>
      </c>
      <c r="U34" s="4" t="s">
        <v>67</v>
      </c>
      <c r="V34" s="6">
        <v>43798.0</v>
      </c>
      <c r="W34" s="1"/>
    </row>
    <row r="35">
      <c r="A35" s="3">
        <v>44932.62131074074</v>
      </c>
      <c r="B35" s="4" t="s">
        <v>323</v>
      </c>
      <c r="C35" s="4" t="s">
        <v>324</v>
      </c>
      <c r="D35" s="5" t="s">
        <v>325</v>
      </c>
      <c r="E35" s="6">
        <v>44932.0</v>
      </c>
      <c r="F35" s="4" t="b">
        <v>1</v>
      </c>
      <c r="G35" s="4" t="s">
        <v>38</v>
      </c>
      <c r="H35" s="4" t="s">
        <v>326</v>
      </c>
      <c r="I35" s="4" t="s">
        <v>327</v>
      </c>
      <c r="J35" s="4" t="s">
        <v>88</v>
      </c>
      <c r="K35" s="4" t="s">
        <v>323</v>
      </c>
      <c r="L35" s="4">
        <v>6.202224037E9</v>
      </c>
      <c r="M35" s="4" t="s">
        <v>328</v>
      </c>
      <c r="N35" s="4" t="s">
        <v>329</v>
      </c>
      <c r="O35" s="4" t="s">
        <v>330</v>
      </c>
      <c r="P35" s="4" t="s">
        <v>331</v>
      </c>
      <c r="Q35" s="4" t="s">
        <v>332</v>
      </c>
      <c r="R35" s="6">
        <v>28550.0</v>
      </c>
      <c r="S35" s="4" t="s">
        <v>33</v>
      </c>
      <c r="T35" s="4" t="s">
        <v>34</v>
      </c>
      <c r="U35" s="4" t="s">
        <v>67</v>
      </c>
      <c r="V35" s="6">
        <v>44631.0</v>
      </c>
      <c r="W35" s="1"/>
    </row>
    <row r="36">
      <c r="A36" s="3">
        <v>44937.50615332176</v>
      </c>
      <c r="B36" s="4" t="s">
        <v>333</v>
      </c>
      <c r="C36" s="4">
        <v>3.01123761706E11</v>
      </c>
      <c r="D36" s="5" t="s">
        <v>334</v>
      </c>
      <c r="E36" s="6">
        <v>45231.0</v>
      </c>
      <c r="F36" s="4" t="b">
        <v>1</v>
      </c>
      <c r="G36" s="4" t="s">
        <v>57</v>
      </c>
      <c r="H36" s="4" t="s">
        <v>335</v>
      </c>
      <c r="I36" s="4" t="s">
        <v>336</v>
      </c>
      <c r="J36" s="4" t="s">
        <v>27</v>
      </c>
      <c r="K36" s="4" t="s">
        <v>333</v>
      </c>
      <c r="L36" s="4">
        <v>9.009187187E9</v>
      </c>
      <c r="M36" s="4" t="s">
        <v>337</v>
      </c>
      <c r="N36" s="4" t="s">
        <v>338</v>
      </c>
      <c r="O36" s="4" t="s">
        <v>30</v>
      </c>
      <c r="P36" s="4" t="s">
        <v>31</v>
      </c>
      <c r="Q36" s="4" t="s">
        <v>339</v>
      </c>
      <c r="R36" s="6">
        <v>32545.0</v>
      </c>
      <c r="S36" s="4" t="s">
        <v>66</v>
      </c>
      <c r="T36" s="4" t="s">
        <v>34</v>
      </c>
      <c r="U36" s="4" t="s">
        <v>35</v>
      </c>
      <c r="V36" s="6">
        <v>43259.0</v>
      </c>
      <c r="W36" s="1"/>
    </row>
    <row r="37">
      <c r="A37" s="3">
        <v>44937.50620025463</v>
      </c>
      <c r="B37" s="4" t="s">
        <v>340</v>
      </c>
      <c r="C37" s="4" t="s">
        <v>341</v>
      </c>
      <c r="D37" s="5" t="s">
        <v>342</v>
      </c>
      <c r="E37" s="6">
        <v>44937.0</v>
      </c>
      <c r="F37" s="4" t="b">
        <v>1</v>
      </c>
      <c r="G37" s="4" t="s">
        <v>57</v>
      </c>
      <c r="H37" s="4" t="s">
        <v>343</v>
      </c>
      <c r="I37" s="4" t="s">
        <v>344</v>
      </c>
      <c r="J37" s="4" t="s">
        <v>49</v>
      </c>
      <c r="K37" s="4" t="s">
        <v>340</v>
      </c>
      <c r="L37" s="4">
        <v>9.754088394E9</v>
      </c>
      <c r="M37" s="4" t="s">
        <v>345</v>
      </c>
      <c r="N37" s="4" t="s">
        <v>346</v>
      </c>
      <c r="O37" s="4" t="s">
        <v>30</v>
      </c>
      <c r="P37" s="4" t="s">
        <v>282</v>
      </c>
      <c r="Q37" s="4" t="s">
        <v>347</v>
      </c>
      <c r="R37" s="6">
        <v>32467.0</v>
      </c>
      <c r="S37" s="4" t="s">
        <v>66</v>
      </c>
      <c r="T37" s="4" t="s">
        <v>34</v>
      </c>
      <c r="U37" s="4" t="s">
        <v>45</v>
      </c>
      <c r="V37" s="6">
        <v>43361.0</v>
      </c>
      <c r="W37" s="1"/>
    </row>
    <row r="38">
      <c r="A38" s="3">
        <v>44938.44482959491</v>
      </c>
      <c r="B38" s="4" t="s">
        <v>348</v>
      </c>
      <c r="C38" s="4" t="s">
        <v>349</v>
      </c>
      <c r="D38" s="5" t="s">
        <v>350</v>
      </c>
      <c r="E38" s="6">
        <v>44938.0</v>
      </c>
      <c r="F38" s="4" t="b">
        <v>1</v>
      </c>
      <c r="G38" s="4" t="s">
        <v>24</v>
      </c>
      <c r="H38" s="4" t="s">
        <v>351</v>
      </c>
      <c r="I38" s="4" t="s">
        <v>352</v>
      </c>
      <c r="J38" s="4" t="s">
        <v>353</v>
      </c>
      <c r="K38" s="4" t="s">
        <v>348</v>
      </c>
      <c r="L38" s="4">
        <v>9.770266393E9</v>
      </c>
      <c r="M38" s="4" t="s">
        <v>354</v>
      </c>
      <c r="N38" s="4" t="s">
        <v>355</v>
      </c>
      <c r="O38" s="4" t="s">
        <v>356</v>
      </c>
      <c r="P38" s="4" t="s">
        <v>31</v>
      </c>
      <c r="Q38" s="4" t="s">
        <v>357</v>
      </c>
      <c r="R38" s="6">
        <v>34524.0</v>
      </c>
      <c r="S38" s="4" t="s">
        <v>33</v>
      </c>
      <c r="T38" s="4" t="s">
        <v>44</v>
      </c>
      <c r="U38" s="4" t="s">
        <v>35</v>
      </c>
      <c r="V38" s="6">
        <v>43815.0</v>
      </c>
      <c r="W38" s="1"/>
    </row>
    <row r="39">
      <c r="A39" s="3">
        <v>44938.68343172454</v>
      </c>
      <c r="B39" s="4" t="s">
        <v>358</v>
      </c>
      <c r="C39" s="4" t="s">
        <v>359</v>
      </c>
      <c r="D39" s="5" t="s">
        <v>360</v>
      </c>
      <c r="E39" s="6">
        <v>44938.0</v>
      </c>
      <c r="F39" s="4" t="b">
        <v>1</v>
      </c>
      <c r="G39" s="4" t="s">
        <v>24</v>
      </c>
      <c r="H39" s="4" t="s">
        <v>361</v>
      </c>
      <c r="I39" s="4" t="s">
        <v>362</v>
      </c>
      <c r="J39" s="4" t="s">
        <v>27</v>
      </c>
      <c r="K39" s="4" t="s">
        <v>358</v>
      </c>
      <c r="L39" s="4">
        <v>8.839663247E9</v>
      </c>
      <c r="M39" s="4" t="s">
        <v>363</v>
      </c>
      <c r="N39" s="4" t="s">
        <v>364</v>
      </c>
      <c r="O39" s="4" t="s">
        <v>365</v>
      </c>
      <c r="P39" s="4" t="s">
        <v>31</v>
      </c>
      <c r="Q39" s="4" t="s">
        <v>366</v>
      </c>
      <c r="R39" s="6">
        <v>31933.0</v>
      </c>
      <c r="S39" s="4" t="s">
        <v>33</v>
      </c>
      <c r="T39" s="4" t="s">
        <v>34</v>
      </c>
      <c r="U39" s="4" t="s">
        <v>127</v>
      </c>
      <c r="V39" s="6">
        <v>43819.0</v>
      </c>
      <c r="W39" s="1"/>
    </row>
    <row r="40">
      <c r="A40" s="3">
        <v>44939.66564530093</v>
      </c>
      <c r="B40" s="4" t="s">
        <v>367</v>
      </c>
      <c r="C40" s="4" t="s">
        <v>368</v>
      </c>
      <c r="D40" s="5" t="s">
        <v>369</v>
      </c>
      <c r="E40" s="6">
        <v>44939.0</v>
      </c>
      <c r="F40" s="4" t="b">
        <v>1</v>
      </c>
      <c r="G40" s="4" t="s">
        <v>24</v>
      </c>
      <c r="H40" s="4" t="s">
        <v>370</v>
      </c>
      <c r="I40" s="4" t="s">
        <v>371</v>
      </c>
      <c r="J40" s="4" t="s">
        <v>49</v>
      </c>
      <c r="K40" s="4" t="s">
        <v>367</v>
      </c>
      <c r="L40" s="4">
        <v>9.630723057E9</v>
      </c>
      <c r="M40" s="4" t="s">
        <v>372</v>
      </c>
      <c r="N40" s="4" t="s">
        <v>373</v>
      </c>
      <c r="O40" s="4" t="s">
        <v>374</v>
      </c>
      <c r="P40" s="4" t="s">
        <v>92</v>
      </c>
      <c r="Q40" s="4" t="s">
        <v>375</v>
      </c>
      <c r="R40" s="6">
        <v>28740.0</v>
      </c>
      <c r="S40" s="4" t="s">
        <v>33</v>
      </c>
      <c r="T40" s="4" t="s">
        <v>34</v>
      </c>
      <c r="U40" s="4" t="s">
        <v>45</v>
      </c>
      <c r="V40" s="6">
        <v>44968.0</v>
      </c>
      <c r="W40" s="1"/>
    </row>
    <row r="41">
      <c r="A41" s="3">
        <v>44943.65500490741</v>
      </c>
      <c r="B41" s="4" t="s">
        <v>376</v>
      </c>
      <c r="C41" s="4" t="s">
        <v>377</v>
      </c>
      <c r="D41" s="5" t="s">
        <v>378</v>
      </c>
      <c r="E41" s="6">
        <v>44943.0</v>
      </c>
      <c r="F41" s="4" t="b">
        <v>1</v>
      </c>
      <c r="G41" s="4" t="s">
        <v>57</v>
      </c>
      <c r="H41" s="4" t="s">
        <v>379</v>
      </c>
      <c r="I41" s="4" t="s">
        <v>380</v>
      </c>
      <c r="J41" s="4" t="s">
        <v>27</v>
      </c>
      <c r="K41" s="4" t="s">
        <v>376</v>
      </c>
      <c r="L41" s="4">
        <v>7.747845136E9</v>
      </c>
      <c r="M41" s="4" t="s">
        <v>381</v>
      </c>
      <c r="N41" s="4" t="s">
        <v>382</v>
      </c>
      <c r="O41" s="4" t="s">
        <v>30</v>
      </c>
      <c r="P41" s="4" t="s">
        <v>31</v>
      </c>
      <c r="Q41" s="4" t="s">
        <v>383</v>
      </c>
      <c r="R41" s="6">
        <v>33491.0</v>
      </c>
      <c r="S41" s="4" t="s">
        <v>66</v>
      </c>
      <c r="T41" s="4" t="s">
        <v>34</v>
      </c>
      <c r="U41" s="4" t="s">
        <v>127</v>
      </c>
      <c r="V41" s="6">
        <v>43355.0</v>
      </c>
      <c r="W41" s="1"/>
    </row>
    <row r="42">
      <c r="A42" s="3">
        <v>44946.53414880787</v>
      </c>
      <c r="B42" s="4" t="s">
        <v>384</v>
      </c>
      <c r="C42" s="4" t="s">
        <v>385</v>
      </c>
      <c r="D42" s="5" t="s">
        <v>386</v>
      </c>
      <c r="E42" s="6">
        <v>44946.0</v>
      </c>
      <c r="F42" s="4" t="b">
        <v>1</v>
      </c>
      <c r="G42" s="4" t="s">
        <v>38</v>
      </c>
      <c r="H42" s="4" t="s">
        <v>387</v>
      </c>
      <c r="I42" s="4" t="s">
        <v>388</v>
      </c>
      <c r="J42" s="4" t="s">
        <v>27</v>
      </c>
      <c r="K42" s="4" t="s">
        <v>384</v>
      </c>
      <c r="L42" s="4">
        <v>9.977985066E9</v>
      </c>
      <c r="M42" s="4" t="s">
        <v>389</v>
      </c>
      <c r="N42" s="4" t="s">
        <v>390</v>
      </c>
      <c r="O42" s="4" t="s">
        <v>391</v>
      </c>
      <c r="P42" s="4" t="s">
        <v>31</v>
      </c>
      <c r="Q42" s="4" t="s">
        <v>392</v>
      </c>
      <c r="R42" s="6">
        <v>28674.0</v>
      </c>
      <c r="S42" s="4" t="s">
        <v>33</v>
      </c>
      <c r="T42" s="4" t="s">
        <v>34</v>
      </c>
      <c r="U42" s="4" t="s">
        <v>35</v>
      </c>
      <c r="V42" s="6">
        <v>43818.0</v>
      </c>
      <c r="W42" s="1"/>
    </row>
    <row r="43">
      <c r="A43" s="3">
        <v>44946.68977574074</v>
      </c>
      <c r="B43" s="4" t="s">
        <v>393</v>
      </c>
      <c r="C43" s="4" t="s">
        <v>394</v>
      </c>
      <c r="D43" s="5" t="s">
        <v>395</v>
      </c>
      <c r="E43" s="6">
        <v>44946.0</v>
      </c>
      <c r="F43" s="4" t="b">
        <v>1</v>
      </c>
      <c r="G43" s="4" t="s">
        <v>38</v>
      </c>
      <c r="H43" s="4" t="s">
        <v>396</v>
      </c>
      <c r="I43" s="4" t="s">
        <v>397</v>
      </c>
      <c r="J43" s="4" t="s">
        <v>49</v>
      </c>
      <c r="K43" s="4" t="s">
        <v>393</v>
      </c>
      <c r="L43" s="30" t="s">
        <v>398</v>
      </c>
      <c r="M43" s="4" t="s">
        <v>399</v>
      </c>
      <c r="N43" s="4" t="s">
        <v>400</v>
      </c>
      <c r="O43" s="4" t="s">
        <v>391</v>
      </c>
      <c r="P43" s="4" t="s">
        <v>31</v>
      </c>
      <c r="Q43" s="4" t="s">
        <v>401</v>
      </c>
      <c r="R43" s="6">
        <v>27408.0</v>
      </c>
      <c r="S43" s="4" t="s">
        <v>33</v>
      </c>
      <c r="T43" s="4" t="s">
        <v>34</v>
      </c>
      <c r="U43" s="4" t="s">
        <v>45</v>
      </c>
      <c r="V43" s="6">
        <v>44185.0</v>
      </c>
      <c r="W43" s="1"/>
    </row>
    <row r="44">
      <c r="A44" s="3">
        <v>44948.82161668982</v>
      </c>
      <c r="B44" s="4" t="s">
        <v>402</v>
      </c>
      <c r="C44" s="4" t="s">
        <v>403</v>
      </c>
      <c r="D44" s="5" t="s">
        <v>404</v>
      </c>
      <c r="E44" s="6">
        <v>44948.0</v>
      </c>
      <c r="F44" s="4" t="b">
        <v>1</v>
      </c>
      <c r="G44" s="4" t="s">
        <v>157</v>
      </c>
      <c r="H44" s="4" t="s">
        <v>405</v>
      </c>
      <c r="I44" s="4" t="s">
        <v>406</v>
      </c>
      <c r="J44" s="4" t="s">
        <v>88</v>
      </c>
      <c r="K44" s="4" t="s">
        <v>402</v>
      </c>
      <c r="L44" s="4">
        <v>8.889803228E9</v>
      </c>
      <c r="M44" s="4" t="s">
        <v>407</v>
      </c>
      <c r="N44" s="4" t="s">
        <v>408</v>
      </c>
      <c r="O44" s="4" t="s">
        <v>409</v>
      </c>
      <c r="P44" s="4" t="s">
        <v>302</v>
      </c>
      <c r="Q44" s="4" t="s">
        <v>93</v>
      </c>
      <c r="R44" s="6">
        <v>34092.0</v>
      </c>
      <c r="S44" s="4" t="s">
        <v>66</v>
      </c>
      <c r="T44" s="4" t="s">
        <v>44</v>
      </c>
      <c r="U44" s="4" t="s">
        <v>127</v>
      </c>
      <c r="V44" s="6">
        <v>44650.0</v>
      </c>
      <c r="W44" s="1"/>
      <c r="X44" s="1"/>
      <c r="Y44" s="1"/>
      <c r="Z44" s="1"/>
      <c r="AA44" s="1"/>
      <c r="AB44" s="1"/>
    </row>
    <row r="45">
      <c r="A45" s="3">
        <v>44949.83206502315</v>
      </c>
      <c r="B45" s="4" t="s">
        <v>410</v>
      </c>
      <c r="C45" s="4">
        <v>3.02356064418E11</v>
      </c>
      <c r="D45" s="5" t="s">
        <v>411</v>
      </c>
      <c r="E45" s="6">
        <v>44949.0</v>
      </c>
      <c r="F45" s="4" t="b">
        <v>1</v>
      </c>
      <c r="G45" s="4" t="s">
        <v>24</v>
      </c>
      <c r="H45" s="4" t="s">
        <v>412</v>
      </c>
      <c r="I45" s="4" t="s">
        <v>413</v>
      </c>
      <c r="J45" s="4" t="s">
        <v>49</v>
      </c>
      <c r="K45" s="4" t="s">
        <v>410</v>
      </c>
      <c r="L45" s="4">
        <v>9.993474382E9</v>
      </c>
      <c r="M45" s="4" t="s">
        <v>414</v>
      </c>
      <c r="N45" s="4" t="s">
        <v>415</v>
      </c>
      <c r="O45" s="4" t="s">
        <v>52</v>
      </c>
      <c r="P45" s="4" t="s">
        <v>92</v>
      </c>
      <c r="Q45" s="4" t="s">
        <v>416</v>
      </c>
      <c r="R45" s="6">
        <v>29864.0</v>
      </c>
      <c r="S45" s="4" t="s">
        <v>33</v>
      </c>
      <c r="T45" s="4" t="s">
        <v>34</v>
      </c>
      <c r="U45" s="4" t="s">
        <v>127</v>
      </c>
      <c r="V45" s="6">
        <v>43909.0</v>
      </c>
      <c r="W45" s="1"/>
      <c r="X45" s="1"/>
      <c r="Y45" s="1"/>
      <c r="Z45" s="1"/>
      <c r="AA45" s="1"/>
      <c r="AB45" s="1"/>
    </row>
    <row r="46">
      <c r="A46" s="3">
        <v>44950.31148211806</v>
      </c>
      <c r="B46" s="4" t="s">
        <v>417</v>
      </c>
      <c r="C46" s="4" t="s">
        <v>418</v>
      </c>
      <c r="D46" s="5" t="s">
        <v>419</v>
      </c>
      <c r="E46" s="6">
        <v>44949.0</v>
      </c>
      <c r="F46" s="4" t="b">
        <v>1</v>
      </c>
      <c r="G46" s="4" t="s">
        <v>24</v>
      </c>
      <c r="H46" s="4" t="s">
        <v>420</v>
      </c>
      <c r="I46" s="4" t="s">
        <v>421</v>
      </c>
      <c r="J46" s="4" t="s">
        <v>142</v>
      </c>
      <c r="K46" s="4" t="s">
        <v>417</v>
      </c>
      <c r="L46" s="4">
        <v>9.424445112E9</v>
      </c>
      <c r="M46" s="4" t="s">
        <v>422</v>
      </c>
      <c r="N46" s="4" t="s">
        <v>423</v>
      </c>
      <c r="O46" s="4" t="s">
        <v>424</v>
      </c>
      <c r="P46" s="4" t="s">
        <v>31</v>
      </c>
      <c r="Q46" s="4" t="s">
        <v>425</v>
      </c>
      <c r="R46" s="6">
        <v>29348.0</v>
      </c>
      <c r="S46" s="4" t="s">
        <v>33</v>
      </c>
      <c r="T46" s="4" t="s">
        <v>34</v>
      </c>
      <c r="U46" s="4" t="s">
        <v>45</v>
      </c>
      <c r="V46" s="6">
        <v>43815.0</v>
      </c>
      <c r="W46" s="1"/>
      <c r="X46" s="1"/>
      <c r="Y46" s="1"/>
      <c r="Z46" s="1"/>
      <c r="AA46" s="1"/>
      <c r="AB46" s="1"/>
    </row>
    <row r="47">
      <c r="A47" s="3">
        <v>44950.53886681713</v>
      </c>
      <c r="B47" s="4" t="s">
        <v>426</v>
      </c>
      <c r="C47" s="4">
        <v>3.02450710249E11</v>
      </c>
      <c r="D47" s="5" t="s">
        <v>427</v>
      </c>
      <c r="E47" s="6">
        <v>44950.0</v>
      </c>
      <c r="F47" s="4" t="b">
        <v>1</v>
      </c>
      <c r="G47" s="4" t="s">
        <v>38</v>
      </c>
      <c r="H47" s="4" t="s">
        <v>428</v>
      </c>
      <c r="I47" s="4" t="s">
        <v>429</v>
      </c>
      <c r="J47" s="4" t="s">
        <v>88</v>
      </c>
      <c r="K47" s="4" t="s">
        <v>426</v>
      </c>
      <c r="L47" s="4">
        <v>8.80608709E9</v>
      </c>
      <c r="M47" s="4" t="s">
        <v>430</v>
      </c>
      <c r="N47" s="4" t="s">
        <v>431</v>
      </c>
      <c r="O47" s="4" t="s">
        <v>432</v>
      </c>
      <c r="P47" s="4" t="s">
        <v>195</v>
      </c>
      <c r="Q47" s="4" t="s">
        <v>54</v>
      </c>
      <c r="R47" s="6">
        <v>29375.0</v>
      </c>
      <c r="S47" s="4" t="s">
        <v>33</v>
      </c>
      <c r="T47" s="4" t="s">
        <v>34</v>
      </c>
      <c r="U47" s="4" t="s">
        <v>67</v>
      </c>
      <c r="V47" s="6">
        <v>42347.0</v>
      </c>
      <c r="W47" s="1"/>
      <c r="X47" s="1"/>
      <c r="Y47" s="1"/>
      <c r="Z47" s="1"/>
      <c r="AA47" s="1"/>
      <c r="AB47" s="1"/>
    </row>
    <row r="48">
      <c r="A48" s="3">
        <v>44955.88483087963</v>
      </c>
      <c r="B48" s="4" t="s">
        <v>433</v>
      </c>
      <c r="C48" s="4">
        <v>3.02825739445E11</v>
      </c>
      <c r="D48" s="5" t="s">
        <v>434</v>
      </c>
      <c r="E48" s="6">
        <v>44954.0</v>
      </c>
      <c r="F48" s="4" t="b">
        <v>1</v>
      </c>
      <c r="G48" s="4" t="s">
        <v>24</v>
      </c>
      <c r="H48" s="4" t="s">
        <v>435</v>
      </c>
      <c r="I48" s="4" t="s">
        <v>436</v>
      </c>
      <c r="J48" s="4" t="s">
        <v>88</v>
      </c>
      <c r="K48" s="4" t="s">
        <v>433</v>
      </c>
      <c r="L48" s="4">
        <v>9.009267538E9</v>
      </c>
      <c r="M48" s="4" t="s">
        <v>437</v>
      </c>
      <c r="N48" s="4" t="s">
        <v>438</v>
      </c>
      <c r="O48" s="4" t="s">
        <v>439</v>
      </c>
      <c r="P48" s="4" t="s">
        <v>92</v>
      </c>
      <c r="Q48" s="4" t="s">
        <v>332</v>
      </c>
      <c r="R48" s="6">
        <v>30134.0</v>
      </c>
      <c r="S48" s="4" t="s">
        <v>66</v>
      </c>
      <c r="T48" s="4" t="s">
        <v>34</v>
      </c>
      <c r="U48" s="4" t="s">
        <v>45</v>
      </c>
      <c r="V48" s="6">
        <v>43820.0</v>
      </c>
      <c r="W48" s="1"/>
      <c r="X48" s="1"/>
      <c r="Y48" s="1"/>
      <c r="Z48" s="1"/>
      <c r="AA48" s="1"/>
      <c r="AB48" s="1"/>
    </row>
    <row r="49">
      <c r="A49" s="3">
        <v>44956.80216730324</v>
      </c>
      <c r="B49" s="4" t="s">
        <v>440</v>
      </c>
      <c r="C49" s="4" t="s">
        <v>441</v>
      </c>
      <c r="D49" s="5" t="s">
        <v>442</v>
      </c>
      <c r="E49" s="6">
        <v>44956.0</v>
      </c>
      <c r="F49" s="4" t="b">
        <v>1</v>
      </c>
      <c r="G49" s="4" t="s">
        <v>38</v>
      </c>
      <c r="H49" s="4" t="s">
        <v>443</v>
      </c>
      <c r="I49" s="4" t="s">
        <v>444</v>
      </c>
      <c r="J49" s="4" t="s">
        <v>49</v>
      </c>
      <c r="K49" s="4" t="s">
        <v>440</v>
      </c>
      <c r="L49" s="4">
        <v>8.269481323E9</v>
      </c>
      <c r="M49" s="4" t="s">
        <v>445</v>
      </c>
      <c r="N49" s="4" t="s">
        <v>446</v>
      </c>
      <c r="O49" s="4" t="s">
        <v>447</v>
      </c>
      <c r="P49" s="4" t="s">
        <v>92</v>
      </c>
      <c r="Q49" s="4" t="s">
        <v>448</v>
      </c>
      <c r="R49" s="6">
        <v>33671.0</v>
      </c>
      <c r="S49" s="4" t="s">
        <v>33</v>
      </c>
      <c r="T49" s="4" t="s">
        <v>34</v>
      </c>
      <c r="U49" s="4" t="s">
        <v>67</v>
      </c>
      <c r="V49" s="6">
        <v>43813.0</v>
      </c>
      <c r="W49" s="1"/>
      <c r="X49" s="1"/>
      <c r="Y49" s="1"/>
      <c r="Z49" s="1"/>
      <c r="AA49" s="1"/>
      <c r="AB49" s="1"/>
    </row>
    <row r="50">
      <c r="A50" s="3">
        <v>44956.85512296297</v>
      </c>
      <c r="B50" s="4" t="s">
        <v>449</v>
      </c>
      <c r="C50" s="4" t="s">
        <v>450</v>
      </c>
      <c r="D50" s="5" t="s">
        <v>451</v>
      </c>
      <c r="E50" s="6">
        <v>44956.0</v>
      </c>
      <c r="F50" s="4" t="b">
        <v>1</v>
      </c>
      <c r="G50" s="4" t="s">
        <v>38</v>
      </c>
      <c r="H50" s="4" t="s">
        <v>452</v>
      </c>
      <c r="I50" s="4" t="s">
        <v>453</v>
      </c>
      <c r="J50" s="4" t="s">
        <v>27</v>
      </c>
      <c r="K50" s="4" t="s">
        <v>449</v>
      </c>
      <c r="L50" s="4">
        <v>9.72512935E9</v>
      </c>
      <c r="M50" s="4" t="s">
        <v>454</v>
      </c>
      <c r="N50" s="4" t="s">
        <v>455</v>
      </c>
      <c r="O50" s="4" t="s">
        <v>456</v>
      </c>
      <c r="P50" s="4" t="s">
        <v>457</v>
      </c>
      <c r="Q50" s="4" t="s">
        <v>458</v>
      </c>
      <c r="R50" s="6">
        <v>32498.0</v>
      </c>
      <c r="S50" s="4" t="s">
        <v>33</v>
      </c>
      <c r="T50" s="4" t="s">
        <v>34</v>
      </c>
      <c r="U50" s="4" t="s">
        <v>35</v>
      </c>
      <c r="V50" s="6">
        <v>43213.0</v>
      </c>
      <c r="W50" s="1"/>
      <c r="X50" s="1"/>
      <c r="Y50" s="1"/>
      <c r="Z50" s="1"/>
      <c r="AA50" s="1"/>
      <c r="AB50" s="1"/>
    </row>
    <row r="51">
      <c r="A51" s="3">
        <v>44957.61947626158</v>
      </c>
      <c r="B51" s="4" t="s">
        <v>459</v>
      </c>
      <c r="C51" s="4">
        <v>3.03114010886E11</v>
      </c>
      <c r="D51" s="5" t="s">
        <v>460</v>
      </c>
      <c r="E51" s="6">
        <v>44957.0</v>
      </c>
      <c r="F51" s="4" t="b">
        <v>1</v>
      </c>
      <c r="G51" s="4" t="s">
        <v>57</v>
      </c>
      <c r="H51" s="4" t="s">
        <v>461</v>
      </c>
      <c r="I51" s="4" t="s">
        <v>462</v>
      </c>
      <c r="J51" s="4" t="s">
        <v>353</v>
      </c>
      <c r="K51" s="4" t="s">
        <v>459</v>
      </c>
      <c r="L51" s="4">
        <v>6.387200676E9</v>
      </c>
      <c r="M51" s="4" t="s">
        <v>463</v>
      </c>
      <c r="N51" s="4" t="s">
        <v>464</v>
      </c>
      <c r="O51" s="4" t="s">
        <v>465</v>
      </c>
      <c r="P51" s="4" t="s">
        <v>282</v>
      </c>
      <c r="Q51" s="4" t="s">
        <v>357</v>
      </c>
      <c r="R51" s="6">
        <v>32690.0</v>
      </c>
      <c r="S51" s="4" t="s">
        <v>66</v>
      </c>
      <c r="T51" s="4" t="s">
        <v>34</v>
      </c>
      <c r="U51" s="4" t="s">
        <v>35</v>
      </c>
      <c r="V51" s="6">
        <v>43817.0</v>
      </c>
      <c r="W51" s="1"/>
      <c r="X51" s="1"/>
      <c r="Y51" s="1"/>
      <c r="Z51" s="1"/>
      <c r="AA51" s="1"/>
      <c r="AB51" s="1"/>
    </row>
    <row r="52">
      <c r="A52" s="3">
        <v>44959.9909640625</v>
      </c>
      <c r="B52" s="4" t="s">
        <v>466</v>
      </c>
      <c r="C52" s="4">
        <v>3.03371392477E11</v>
      </c>
      <c r="D52" s="5" t="s">
        <v>467</v>
      </c>
      <c r="E52" s="6">
        <v>44959.0</v>
      </c>
      <c r="F52" s="4" t="b">
        <v>1</v>
      </c>
      <c r="G52" s="4" t="s">
        <v>24</v>
      </c>
      <c r="H52" s="4" t="s">
        <v>468</v>
      </c>
      <c r="I52" s="4" t="s">
        <v>469</v>
      </c>
      <c r="J52" s="4" t="s">
        <v>27</v>
      </c>
      <c r="K52" s="4" t="s">
        <v>466</v>
      </c>
      <c r="L52" s="4">
        <v>8.08745954E9</v>
      </c>
      <c r="M52" s="4" t="s">
        <v>470</v>
      </c>
      <c r="N52" s="4" t="s">
        <v>471</v>
      </c>
      <c r="O52" s="4" t="s">
        <v>472</v>
      </c>
      <c r="P52" s="4" t="s">
        <v>185</v>
      </c>
      <c r="Q52" s="4" t="s">
        <v>473</v>
      </c>
      <c r="R52" s="6">
        <v>25658.0</v>
      </c>
      <c r="S52" s="4" t="s">
        <v>66</v>
      </c>
      <c r="T52" s="4" t="s">
        <v>34</v>
      </c>
      <c r="U52" s="4" t="s">
        <v>35</v>
      </c>
      <c r="V52" s="6">
        <v>35247.0</v>
      </c>
      <c r="W52" s="1"/>
      <c r="X52" s="1"/>
      <c r="Y52" s="1"/>
      <c r="Z52" s="1"/>
      <c r="AA52" s="1"/>
      <c r="AB52" s="1"/>
    </row>
    <row r="53">
      <c r="A53" s="3">
        <v>44960.52017908565</v>
      </c>
      <c r="B53" s="4" t="s">
        <v>474</v>
      </c>
      <c r="C53" s="4">
        <v>3.03426224547E11</v>
      </c>
      <c r="D53" s="5" t="s">
        <v>475</v>
      </c>
      <c r="E53" s="6">
        <v>44960.0</v>
      </c>
      <c r="F53" s="4" t="b">
        <v>1</v>
      </c>
      <c r="G53" s="4" t="s">
        <v>24</v>
      </c>
      <c r="H53" s="4" t="s">
        <v>476</v>
      </c>
      <c r="I53" s="4" t="s">
        <v>477</v>
      </c>
      <c r="J53" s="4" t="s">
        <v>49</v>
      </c>
      <c r="K53" s="4" t="s">
        <v>474</v>
      </c>
      <c r="L53" s="4">
        <v>9.522881177E9</v>
      </c>
      <c r="M53" s="4" t="s">
        <v>478</v>
      </c>
      <c r="N53" s="4" t="s">
        <v>479</v>
      </c>
      <c r="O53" s="4" t="s">
        <v>30</v>
      </c>
      <c r="P53" s="4" t="s">
        <v>31</v>
      </c>
      <c r="Q53" s="4" t="s">
        <v>480</v>
      </c>
      <c r="R53" s="6">
        <v>29972.0</v>
      </c>
      <c r="S53" s="4" t="s">
        <v>33</v>
      </c>
      <c r="T53" s="4" t="s">
        <v>34</v>
      </c>
      <c r="U53" s="4" t="s">
        <v>67</v>
      </c>
      <c r="V53" s="6">
        <v>43826.0</v>
      </c>
      <c r="W53" s="1"/>
      <c r="X53" s="1"/>
      <c r="Y53" s="1"/>
      <c r="Z53" s="1"/>
      <c r="AA53" s="1"/>
      <c r="AB53" s="1"/>
    </row>
    <row r="54">
      <c r="A54" s="3">
        <v>44961.62087886574</v>
      </c>
      <c r="B54" s="4" t="s">
        <v>481</v>
      </c>
      <c r="C54" s="4" t="s">
        <v>31</v>
      </c>
      <c r="D54" s="5" t="s">
        <v>482</v>
      </c>
      <c r="E54" s="6">
        <v>44961.0</v>
      </c>
      <c r="F54" s="4" t="b">
        <v>1</v>
      </c>
      <c r="G54" s="4" t="s">
        <v>24</v>
      </c>
      <c r="H54" s="4" t="s">
        <v>483</v>
      </c>
      <c r="I54" s="4" t="s">
        <v>174</v>
      </c>
      <c r="J54" s="4" t="s">
        <v>27</v>
      </c>
      <c r="K54" s="4" t="s">
        <v>481</v>
      </c>
      <c r="L54" s="20" t="s">
        <v>484</v>
      </c>
      <c r="M54" s="4" t="s">
        <v>485</v>
      </c>
      <c r="N54" s="4" t="s">
        <v>486</v>
      </c>
      <c r="O54" s="4" t="s">
        <v>30</v>
      </c>
      <c r="P54" s="4" t="s">
        <v>31</v>
      </c>
      <c r="Q54" s="4" t="s">
        <v>480</v>
      </c>
      <c r="R54" s="6">
        <v>29382.0</v>
      </c>
      <c r="S54" s="4" t="s">
        <v>66</v>
      </c>
      <c r="T54" s="4" t="s">
        <v>34</v>
      </c>
      <c r="U54" s="4" t="s">
        <v>67</v>
      </c>
      <c r="V54" s="6">
        <v>43815.0</v>
      </c>
      <c r="W54" s="1"/>
      <c r="X54" s="1"/>
      <c r="Y54" s="1"/>
      <c r="Z54" s="1"/>
      <c r="AA54" s="1"/>
      <c r="AB54" s="1"/>
    </row>
    <row r="55">
      <c r="A55" s="3">
        <v>44963.66653540509</v>
      </c>
      <c r="B55" s="4" t="s">
        <v>487</v>
      </c>
      <c r="C55" s="4">
        <v>3.40330270949E11</v>
      </c>
      <c r="D55" s="5" t="s">
        <v>488</v>
      </c>
      <c r="E55" s="6">
        <v>44963.0</v>
      </c>
      <c r="F55" s="4" t="b">
        <v>1</v>
      </c>
      <c r="G55" s="4" t="s">
        <v>38</v>
      </c>
      <c r="H55" s="4" t="s">
        <v>489</v>
      </c>
      <c r="I55" s="4" t="s">
        <v>490</v>
      </c>
      <c r="J55" s="4" t="s">
        <v>27</v>
      </c>
      <c r="K55" s="4" t="s">
        <v>487</v>
      </c>
      <c r="L55" s="4">
        <v>7.58742687E9</v>
      </c>
      <c r="M55" s="4" t="s">
        <v>491</v>
      </c>
      <c r="N55" s="4" t="s">
        <v>492</v>
      </c>
      <c r="O55" s="4" t="s">
        <v>493</v>
      </c>
      <c r="P55" s="4" t="s">
        <v>403</v>
      </c>
      <c r="Q55" s="4" t="s">
        <v>153</v>
      </c>
      <c r="R55" s="6">
        <v>32910.0</v>
      </c>
      <c r="S55" s="4" t="s">
        <v>33</v>
      </c>
      <c r="T55" s="4" t="s">
        <v>34</v>
      </c>
      <c r="U55" s="4" t="s">
        <v>127</v>
      </c>
      <c r="V55" s="6">
        <v>44643.0</v>
      </c>
      <c r="W55" s="1"/>
      <c r="X55" s="1"/>
      <c r="Y55" s="1"/>
      <c r="Z55" s="1"/>
      <c r="AA55" s="1"/>
      <c r="AB55" s="1"/>
    </row>
    <row r="56">
      <c r="A56" s="3">
        <v>44964.957623379625</v>
      </c>
      <c r="B56" s="4" t="s">
        <v>494</v>
      </c>
      <c r="C56" s="4" t="s">
        <v>495</v>
      </c>
      <c r="D56" s="5" t="s">
        <v>496</v>
      </c>
      <c r="E56" s="6">
        <v>44964.0</v>
      </c>
      <c r="F56" s="4" t="b">
        <v>1</v>
      </c>
      <c r="G56" s="4" t="s">
        <v>24</v>
      </c>
      <c r="H56" s="4" t="s">
        <v>497</v>
      </c>
      <c r="I56" s="4" t="s">
        <v>498</v>
      </c>
      <c r="J56" s="4" t="s">
        <v>27</v>
      </c>
      <c r="K56" s="4" t="s">
        <v>494</v>
      </c>
      <c r="L56" s="4">
        <v>9.231507184E9</v>
      </c>
      <c r="M56" s="4" t="s">
        <v>499</v>
      </c>
      <c r="N56" s="4" t="s">
        <v>500</v>
      </c>
      <c r="O56" s="4" t="s">
        <v>501</v>
      </c>
      <c r="P56" s="4" t="s">
        <v>117</v>
      </c>
      <c r="Q56" s="4" t="s">
        <v>502</v>
      </c>
      <c r="R56" s="6">
        <v>30572.0</v>
      </c>
      <c r="S56" s="4" t="s">
        <v>66</v>
      </c>
      <c r="T56" s="4" t="s">
        <v>34</v>
      </c>
      <c r="U56" s="4" t="s">
        <v>45</v>
      </c>
      <c r="V56" s="6">
        <v>44138.0</v>
      </c>
      <c r="W56" s="1"/>
      <c r="X56" s="1"/>
      <c r="Y56" s="1"/>
      <c r="Z56" s="1"/>
      <c r="AA56" s="1"/>
      <c r="AB56" s="1"/>
    </row>
    <row r="57">
      <c r="A57" s="3">
        <v>44965.938710312505</v>
      </c>
      <c r="B57" s="4" t="s">
        <v>503</v>
      </c>
      <c r="C57" s="4" t="s">
        <v>504</v>
      </c>
      <c r="D57" s="5" t="s">
        <v>505</v>
      </c>
      <c r="E57" s="6">
        <v>44965.0</v>
      </c>
      <c r="F57" s="4" t="b">
        <v>1</v>
      </c>
      <c r="G57" s="4" t="s">
        <v>38</v>
      </c>
      <c r="H57" s="4" t="s">
        <v>506</v>
      </c>
      <c r="I57" s="4" t="s">
        <v>507</v>
      </c>
      <c r="J57" s="4" t="s">
        <v>508</v>
      </c>
      <c r="K57" s="4" t="s">
        <v>503</v>
      </c>
      <c r="L57" s="4">
        <v>8.085622213E9</v>
      </c>
      <c r="M57" s="4" t="s">
        <v>509</v>
      </c>
      <c r="N57" s="4" t="s">
        <v>510</v>
      </c>
      <c r="O57" s="4" t="s">
        <v>511</v>
      </c>
      <c r="P57" s="4" t="s">
        <v>92</v>
      </c>
      <c r="Q57" s="4" t="s">
        <v>512</v>
      </c>
      <c r="R57" s="6">
        <v>27823.0</v>
      </c>
      <c r="S57" s="4" t="s">
        <v>33</v>
      </c>
      <c r="T57" s="4" t="s">
        <v>34</v>
      </c>
      <c r="U57" s="4" t="s">
        <v>45</v>
      </c>
      <c r="V57" s="6">
        <v>43826.0</v>
      </c>
      <c r="W57" s="1"/>
      <c r="X57" s="1"/>
      <c r="Y57" s="1"/>
      <c r="Z57" s="1"/>
      <c r="AA57" s="1"/>
      <c r="AB57" s="1"/>
    </row>
    <row r="58">
      <c r="A58" s="3">
        <v>44966.72462685185</v>
      </c>
      <c r="B58" s="4" t="s">
        <v>513</v>
      </c>
      <c r="C58" s="4">
        <v>3.04017428329E11</v>
      </c>
      <c r="D58" s="5" t="s">
        <v>514</v>
      </c>
      <c r="E58" s="6">
        <v>44966.0</v>
      </c>
      <c r="F58" s="4" t="b">
        <v>1</v>
      </c>
      <c r="G58" s="4" t="s">
        <v>38</v>
      </c>
      <c r="H58" s="4" t="s">
        <v>515</v>
      </c>
      <c r="I58" s="4" t="s">
        <v>516</v>
      </c>
      <c r="J58" s="4" t="s">
        <v>27</v>
      </c>
      <c r="K58" s="4" t="s">
        <v>513</v>
      </c>
      <c r="L58" s="4">
        <v>9.97790733E9</v>
      </c>
      <c r="M58" s="4" t="s">
        <v>517</v>
      </c>
      <c r="N58" s="4" t="s">
        <v>518</v>
      </c>
      <c r="O58" s="4" t="s">
        <v>30</v>
      </c>
      <c r="P58" s="4" t="s">
        <v>31</v>
      </c>
      <c r="Q58" s="4" t="s">
        <v>519</v>
      </c>
      <c r="R58" s="6">
        <v>31623.0</v>
      </c>
      <c r="S58" s="4" t="s">
        <v>33</v>
      </c>
      <c r="T58" s="4" t="s">
        <v>34</v>
      </c>
      <c r="U58" s="4" t="s">
        <v>45</v>
      </c>
      <c r="V58" s="6">
        <v>43355.0</v>
      </c>
      <c r="W58" s="1"/>
      <c r="X58" s="1"/>
      <c r="Y58" s="1"/>
      <c r="Z58" s="1"/>
      <c r="AA58" s="1"/>
      <c r="AB58" s="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</hyperlinks>
  <drawing r:id="rId5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7" width="16.0"/>
  </cols>
  <sheetData>
    <row r="1">
      <c r="A1" s="45">
        <v>1.0</v>
      </c>
      <c r="B1" s="73" t="s">
        <v>701</v>
      </c>
      <c r="C1" s="44" t="s">
        <v>633</v>
      </c>
      <c r="D1" s="44" t="s">
        <v>27</v>
      </c>
      <c r="E1" s="73">
        <v>9.765659976E9</v>
      </c>
      <c r="F1" s="73" t="s">
        <v>22</v>
      </c>
    </row>
    <row r="2">
      <c r="A2" s="45">
        <v>2.0</v>
      </c>
      <c r="B2" s="73" t="s">
        <v>705</v>
      </c>
      <c r="C2" s="44" t="s">
        <v>634</v>
      </c>
      <c r="D2" s="44" t="s">
        <v>27</v>
      </c>
      <c r="E2" s="73">
        <v>8.305648321E9</v>
      </c>
      <c r="F2" s="73" t="s">
        <v>36</v>
      </c>
    </row>
    <row r="3">
      <c r="A3" s="45">
        <v>3.0</v>
      </c>
      <c r="B3" s="73" t="s">
        <v>710</v>
      </c>
      <c r="C3" s="44" t="s">
        <v>937</v>
      </c>
      <c r="D3" s="44" t="s">
        <v>27</v>
      </c>
      <c r="E3" s="73" t="s">
        <v>709</v>
      </c>
      <c r="F3" s="73" t="s">
        <v>55</v>
      </c>
    </row>
    <row r="4">
      <c r="A4" s="45">
        <v>4.0</v>
      </c>
      <c r="B4" s="73" t="s">
        <v>714</v>
      </c>
      <c r="C4" s="44" t="s">
        <v>938</v>
      </c>
      <c r="D4" s="44" t="s">
        <v>27</v>
      </c>
      <c r="E4" s="73">
        <v>6.268883482E9</v>
      </c>
      <c r="F4" s="73" t="s">
        <v>68</v>
      </c>
    </row>
    <row r="5">
      <c r="A5" s="45">
        <v>5.0</v>
      </c>
      <c r="B5" s="73" t="s">
        <v>718</v>
      </c>
      <c r="C5" s="44" t="s">
        <v>939</v>
      </c>
      <c r="D5" s="44" t="s">
        <v>27</v>
      </c>
      <c r="E5" s="73">
        <v>9.523706139E9</v>
      </c>
      <c r="F5" s="73" t="s">
        <v>79</v>
      </c>
    </row>
    <row r="6">
      <c r="A6" s="45">
        <v>6.0</v>
      </c>
      <c r="B6" s="73" t="s">
        <v>722</v>
      </c>
      <c r="C6" s="44" t="s">
        <v>638</v>
      </c>
      <c r="D6" s="44" t="s">
        <v>49</v>
      </c>
      <c r="E6" s="73">
        <v>9.89319101E9</v>
      </c>
      <c r="F6" s="73" t="s">
        <v>84</v>
      </c>
    </row>
    <row r="7">
      <c r="A7" s="45">
        <v>7.0</v>
      </c>
      <c r="B7" s="73" t="s">
        <v>726</v>
      </c>
      <c r="C7" s="44" t="s">
        <v>639</v>
      </c>
      <c r="D7" s="44" t="s">
        <v>49</v>
      </c>
      <c r="E7" s="73">
        <v>7.999603035E9</v>
      </c>
      <c r="F7" s="73" t="s">
        <v>94</v>
      </c>
    </row>
    <row r="8">
      <c r="A8" s="45">
        <v>8.0</v>
      </c>
      <c r="B8" s="73" t="s">
        <v>730</v>
      </c>
      <c r="C8" s="44" t="s">
        <v>640</v>
      </c>
      <c r="D8" s="44" t="s">
        <v>49</v>
      </c>
      <c r="E8" s="73">
        <v>9.039839565E9</v>
      </c>
      <c r="F8" s="73" t="s">
        <v>102</v>
      </c>
    </row>
    <row r="9">
      <c r="A9" s="45">
        <v>9.0</v>
      </c>
      <c r="B9" s="73" t="s">
        <v>734</v>
      </c>
      <c r="C9" s="44" t="s">
        <v>641</v>
      </c>
      <c r="D9" s="44" t="s">
        <v>27</v>
      </c>
      <c r="E9" s="73">
        <v>9.685350941E9</v>
      </c>
      <c r="F9" s="73" t="s">
        <v>109</v>
      </c>
    </row>
    <row r="10">
      <c r="A10" s="45">
        <v>10.0</v>
      </c>
      <c r="B10" s="73" t="s">
        <v>738</v>
      </c>
      <c r="C10" s="44" t="s">
        <v>642</v>
      </c>
      <c r="D10" s="44" t="s">
        <v>49</v>
      </c>
      <c r="E10" s="73">
        <v>8.269239371E9</v>
      </c>
      <c r="F10" s="73" t="s">
        <v>119</v>
      </c>
    </row>
    <row r="11">
      <c r="A11" s="45">
        <v>11.0</v>
      </c>
      <c r="B11" s="73" t="s">
        <v>742</v>
      </c>
      <c r="C11" s="44" t="s">
        <v>643</v>
      </c>
      <c r="D11" s="44" t="s">
        <v>27</v>
      </c>
      <c r="E11" s="73">
        <v>7.067690308E9</v>
      </c>
      <c r="F11" s="73" t="s">
        <v>128</v>
      </c>
    </row>
    <row r="12">
      <c r="A12" s="45">
        <v>12.0</v>
      </c>
      <c r="B12" s="73" t="s">
        <v>746</v>
      </c>
      <c r="C12" s="44" t="s">
        <v>644</v>
      </c>
      <c r="D12" s="44" t="s">
        <v>27</v>
      </c>
      <c r="E12" s="73">
        <v>9.893149232E9</v>
      </c>
      <c r="F12" s="73" t="s">
        <v>137</v>
      </c>
    </row>
    <row r="13">
      <c r="A13" s="45">
        <v>13.0</v>
      </c>
      <c r="B13" s="73" t="s">
        <v>751</v>
      </c>
      <c r="C13" s="44" t="s">
        <v>645</v>
      </c>
      <c r="D13" s="44" t="s">
        <v>27</v>
      </c>
      <c r="E13" s="73">
        <v>9.424392696E9</v>
      </c>
      <c r="F13" s="73" t="s">
        <v>145</v>
      </c>
    </row>
    <row r="14">
      <c r="A14" s="45">
        <v>14.0</v>
      </c>
      <c r="B14" s="73" t="s">
        <v>755</v>
      </c>
      <c r="C14" s="44" t="s">
        <v>646</v>
      </c>
      <c r="D14" s="44" t="s">
        <v>49</v>
      </c>
      <c r="E14" s="73">
        <v>9.669766972E9</v>
      </c>
      <c r="F14" s="73" t="s">
        <v>154</v>
      </c>
    </row>
    <row r="15">
      <c r="A15" s="45">
        <v>15.0</v>
      </c>
      <c r="B15" s="73" t="s">
        <v>759</v>
      </c>
      <c r="C15" s="44" t="s">
        <v>940</v>
      </c>
      <c r="D15" s="44" t="s">
        <v>49</v>
      </c>
      <c r="E15" s="73">
        <v>9.754177122E9</v>
      </c>
      <c r="F15" s="73" t="s">
        <v>164</v>
      </c>
    </row>
    <row r="16">
      <c r="A16" s="45">
        <v>16.0</v>
      </c>
      <c r="B16" s="73" t="s">
        <v>763</v>
      </c>
      <c r="C16" s="44" t="s">
        <v>648</v>
      </c>
      <c r="D16" s="44" t="s">
        <v>27</v>
      </c>
      <c r="E16" s="73">
        <v>9.165163497E9</v>
      </c>
      <c r="F16" s="73" t="s">
        <v>171</v>
      </c>
    </row>
    <row r="17">
      <c r="A17" s="45">
        <v>17.0</v>
      </c>
      <c r="B17" s="73" t="s">
        <v>767</v>
      </c>
      <c r="C17" s="44" t="s">
        <v>649</v>
      </c>
      <c r="D17" s="44" t="s">
        <v>27</v>
      </c>
      <c r="E17" s="73">
        <v>7.057590039E9</v>
      </c>
      <c r="F17" s="73" t="s">
        <v>178</v>
      </c>
    </row>
    <row r="18">
      <c r="A18" s="45">
        <v>18.0</v>
      </c>
      <c r="B18" s="73" t="s">
        <v>771</v>
      </c>
      <c r="C18" s="44" t="s">
        <v>650</v>
      </c>
      <c r="D18" s="44" t="s">
        <v>49</v>
      </c>
      <c r="E18" s="73">
        <v>9.960616538E9</v>
      </c>
      <c r="F18" s="73" t="s">
        <v>187</v>
      </c>
    </row>
    <row r="19">
      <c r="A19" s="45">
        <v>19.0</v>
      </c>
      <c r="B19" s="73" t="s">
        <v>781</v>
      </c>
      <c r="C19" s="44" t="s">
        <v>941</v>
      </c>
      <c r="D19" s="44" t="s">
        <v>27</v>
      </c>
      <c r="E19" s="73">
        <v>6.266679838E9</v>
      </c>
      <c r="F19" s="73" t="s">
        <v>211</v>
      </c>
    </row>
    <row r="20">
      <c r="A20" s="45">
        <v>20.0</v>
      </c>
      <c r="B20" s="73" t="s">
        <v>785</v>
      </c>
      <c r="C20" s="44" t="s">
        <v>652</v>
      </c>
      <c r="D20" s="44" t="s">
        <v>27</v>
      </c>
      <c r="E20" s="73">
        <v>6.266270538E9</v>
      </c>
      <c r="F20" s="73" t="s">
        <v>217</v>
      </c>
    </row>
    <row r="21">
      <c r="A21" s="45">
        <v>21.0</v>
      </c>
      <c r="B21" s="73" t="s">
        <v>789</v>
      </c>
      <c r="C21" s="44" t="s">
        <v>653</v>
      </c>
      <c r="D21" s="44" t="s">
        <v>49</v>
      </c>
      <c r="E21" s="73">
        <v>9.922929698E9</v>
      </c>
      <c r="F21" s="73" t="s">
        <v>224</v>
      </c>
    </row>
    <row r="22">
      <c r="A22" s="45">
        <v>22.0</v>
      </c>
      <c r="B22" s="73" t="s">
        <v>793</v>
      </c>
      <c r="C22" s="44" t="s">
        <v>942</v>
      </c>
      <c r="D22" s="44" t="s">
        <v>27</v>
      </c>
      <c r="E22" s="73">
        <v>9.874122017E9</v>
      </c>
      <c r="F22" s="73" t="s">
        <v>231</v>
      </c>
    </row>
    <row r="23">
      <c r="A23" s="45">
        <v>23.0</v>
      </c>
      <c r="B23" s="73" t="s">
        <v>798</v>
      </c>
      <c r="C23" s="44" t="s">
        <v>655</v>
      </c>
      <c r="D23" s="44" t="s">
        <v>243</v>
      </c>
      <c r="E23" s="73">
        <v>6.201535218E9</v>
      </c>
      <c r="F23" s="73" t="s">
        <v>239</v>
      </c>
    </row>
    <row r="24">
      <c r="A24" s="45">
        <v>24.0</v>
      </c>
      <c r="B24" s="73" t="s">
        <v>802</v>
      </c>
      <c r="C24" s="44" t="s">
        <v>943</v>
      </c>
      <c r="D24" s="44" t="s">
        <v>49</v>
      </c>
      <c r="E24" s="73">
        <v>8.827526308E9</v>
      </c>
      <c r="F24" s="73" t="s">
        <v>248</v>
      </c>
    </row>
    <row r="25">
      <c r="A25" s="45">
        <v>25.0</v>
      </c>
      <c r="B25" s="73" t="s">
        <v>806</v>
      </c>
      <c r="C25" s="44" t="s">
        <v>658</v>
      </c>
      <c r="D25" s="44" t="s">
        <v>49</v>
      </c>
      <c r="E25" s="73">
        <v>9.131811578E9</v>
      </c>
      <c r="F25" s="73" t="s">
        <v>258</v>
      </c>
    </row>
    <row r="26">
      <c r="A26" s="45">
        <v>26.0</v>
      </c>
      <c r="B26" s="73" t="s">
        <v>810</v>
      </c>
      <c r="C26" s="44" t="s">
        <v>944</v>
      </c>
      <c r="D26" s="44" t="s">
        <v>49</v>
      </c>
      <c r="E26" s="73">
        <v>9.165266477E9</v>
      </c>
      <c r="F26" s="73" t="s">
        <v>267</v>
      </c>
    </row>
    <row r="27">
      <c r="A27" s="45">
        <v>27.0</v>
      </c>
      <c r="B27" s="73" t="s">
        <v>814</v>
      </c>
      <c r="C27" s="44" t="s">
        <v>945</v>
      </c>
      <c r="D27" s="44" t="s">
        <v>49</v>
      </c>
      <c r="E27" s="73">
        <v>9.713359553E9</v>
      </c>
      <c r="F27" s="73" t="s">
        <v>274</v>
      </c>
    </row>
    <row r="28">
      <c r="A28" s="45">
        <v>28.0</v>
      </c>
      <c r="B28" s="73" t="s">
        <v>818</v>
      </c>
      <c r="C28" s="44" t="s">
        <v>946</v>
      </c>
      <c r="D28" s="44" t="s">
        <v>289</v>
      </c>
      <c r="E28" s="74" t="s">
        <v>291</v>
      </c>
      <c r="F28" s="73" t="s">
        <v>290</v>
      </c>
    </row>
    <row r="29">
      <c r="A29" s="45">
        <v>29.0</v>
      </c>
      <c r="B29" s="73" t="s">
        <v>822</v>
      </c>
      <c r="C29" s="44" t="s">
        <v>662</v>
      </c>
      <c r="D29" s="44" t="s">
        <v>49</v>
      </c>
      <c r="E29" s="73">
        <v>9.654181359E9</v>
      </c>
      <c r="F29" s="73" t="s">
        <v>295</v>
      </c>
    </row>
    <row r="30">
      <c r="A30" s="45">
        <v>30.0</v>
      </c>
      <c r="B30" s="73" t="s">
        <v>826</v>
      </c>
      <c r="C30" s="44" t="s">
        <v>947</v>
      </c>
      <c r="D30" s="44" t="s">
        <v>948</v>
      </c>
      <c r="E30" s="73">
        <v>7.050600222E9</v>
      </c>
      <c r="F30" s="73" t="s">
        <v>304</v>
      </c>
    </row>
    <row r="31">
      <c r="A31" s="45">
        <v>31.0</v>
      </c>
      <c r="B31" s="73" t="s">
        <v>830</v>
      </c>
      <c r="C31" s="44" t="s">
        <v>664</v>
      </c>
      <c r="D31" s="44" t="s">
        <v>49</v>
      </c>
      <c r="E31" s="74" t="s">
        <v>318</v>
      </c>
      <c r="F31" s="73" t="s">
        <v>315</v>
      </c>
    </row>
    <row r="32">
      <c r="A32" s="45">
        <v>32.0</v>
      </c>
      <c r="B32" s="73" t="s">
        <v>834</v>
      </c>
      <c r="C32" s="44" t="s">
        <v>949</v>
      </c>
      <c r="D32" s="44" t="s">
        <v>49</v>
      </c>
      <c r="E32" s="73">
        <v>6.202224037E9</v>
      </c>
      <c r="F32" s="73" t="s">
        <v>323</v>
      </c>
    </row>
    <row r="33">
      <c r="A33" s="45">
        <v>33.0</v>
      </c>
      <c r="B33" s="73" t="s">
        <v>838</v>
      </c>
      <c r="C33" s="44" t="s">
        <v>666</v>
      </c>
      <c r="D33" s="44" t="s">
        <v>27</v>
      </c>
      <c r="E33" s="73">
        <v>9.009187187E9</v>
      </c>
      <c r="F33" s="73" t="s">
        <v>333</v>
      </c>
    </row>
    <row r="34">
      <c r="A34" s="45">
        <v>34.0</v>
      </c>
      <c r="B34" s="73" t="s">
        <v>842</v>
      </c>
      <c r="C34" s="44" t="s">
        <v>667</v>
      </c>
      <c r="D34" s="44" t="s">
        <v>49</v>
      </c>
      <c r="E34" s="73">
        <v>9.754088394E9</v>
      </c>
      <c r="F34" s="73" t="s">
        <v>340</v>
      </c>
    </row>
    <row r="35">
      <c r="A35" s="45">
        <v>35.0</v>
      </c>
      <c r="B35" s="73" t="s">
        <v>846</v>
      </c>
      <c r="C35" s="44" t="s">
        <v>668</v>
      </c>
      <c r="D35" s="44" t="s">
        <v>353</v>
      </c>
      <c r="E35" s="73">
        <v>9.770266393E9</v>
      </c>
      <c r="F35" s="73" t="s">
        <v>348</v>
      </c>
    </row>
    <row r="36">
      <c r="A36" s="45">
        <v>36.0</v>
      </c>
      <c r="B36" s="73" t="s">
        <v>850</v>
      </c>
      <c r="C36" s="44" t="s">
        <v>669</v>
      </c>
      <c r="D36" s="44" t="s">
        <v>27</v>
      </c>
      <c r="E36" s="73">
        <v>8.839663247E9</v>
      </c>
      <c r="F36" s="73" t="s">
        <v>358</v>
      </c>
    </row>
    <row r="37">
      <c r="A37" s="45">
        <v>37.0</v>
      </c>
      <c r="B37" s="73" t="s">
        <v>854</v>
      </c>
      <c r="C37" s="44" t="s">
        <v>670</v>
      </c>
      <c r="D37" s="44" t="s">
        <v>49</v>
      </c>
      <c r="E37" s="73">
        <v>9.630723057E9</v>
      </c>
      <c r="F37" s="73" t="s">
        <v>367</v>
      </c>
    </row>
    <row r="38">
      <c r="A38" s="45">
        <v>38.0</v>
      </c>
      <c r="B38" s="73" t="s">
        <v>858</v>
      </c>
      <c r="C38" s="44" t="s">
        <v>671</v>
      </c>
      <c r="D38" s="44" t="s">
        <v>27</v>
      </c>
      <c r="E38" s="73">
        <v>7.747845136E9</v>
      </c>
      <c r="F38" s="73" t="s">
        <v>376</v>
      </c>
    </row>
    <row r="39">
      <c r="A39" s="45">
        <v>39.0</v>
      </c>
      <c r="B39" s="73" t="s">
        <v>862</v>
      </c>
      <c r="C39" s="44" t="s">
        <v>672</v>
      </c>
      <c r="D39" s="44" t="s">
        <v>27</v>
      </c>
      <c r="E39" s="73">
        <v>9.977985066E9</v>
      </c>
      <c r="F39" s="73" t="s">
        <v>384</v>
      </c>
    </row>
    <row r="40">
      <c r="A40" s="45">
        <v>40.0</v>
      </c>
      <c r="B40" s="73" t="s">
        <v>869</v>
      </c>
      <c r="C40" s="44" t="s">
        <v>673</v>
      </c>
      <c r="D40" s="44" t="s">
        <v>49</v>
      </c>
      <c r="E40" s="74" t="s">
        <v>398</v>
      </c>
      <c r="F40" s="73" t="s">
        <v>393</v>
      </c>
    </row>
    <row r="41">
      <c r="A41" s="45">
        <v>41.0</v>
      </c>
      <c r="B41" s="73" t="s">
        <v>873</v>
      </c>
      <c r="C41" s="44" t="s">
        <v>950</v>
      </c>
      <c r="D41" s="44" t="s">
        <v>49</v>
      </c>
      <c r="E41" s="73">
        <v>8.889803228E9</v>
      </c>
      <c r="F41" s="73" t="s">
        <v>402</v>
      </c>
    </row>
    <row r="42">
      <c r="A42" s="45">
        <v>42.0</v>
      </c>
      <c r="B42" s="73" t="s">
        <v>877</v>
      </c>
      <c r="C42" s="44" t="s">
        <v>951</v>
      </c>
      <c r="D42" s="44" t="s">
        <v>49</v>
      </c>
      <c r="E42" s="73">
        <v>9.993474382E9</v>
      </c>
      <c r="F42" s="73" t="s">
        <v>410</v>
      </c>
    </row>
    <row r="43">
      <c r="A43" s="45">
        <v>43.0</v>
      </c>
      <c r="B43" s="73" t="s">
        <v>881</v>
      </c>
      <c r="C43" s="44" t="s">
        <v>676</v>
      </c>
      <c r="D43" s="44" t="s">
        <v>27</v>
      </c>
      <c r="E43" s="73">
        <v>9.424445112E9</v>
      </c>
      <c r="F43" s="73" t="s">
        <v>417</v>
      </c>
    </row>
    <row r="44">
      <c r="A44" s="45">
        <v>44.0</v>
      </c>
      <c r="B44" s="73" t="s">
        <v>885</v>
      </c>
      <c r="C44" s="44" t="s">
        <v>677</v>
      </c>
      <c r="D44" s="44" t="s">
        <v>49</v>
      </c>
      <c r="E44" s="73">
        <v>8.80608709E9</v>
      </c>
      <c r="F44" s="73" t="s">
        <v>426</v>
      </c>
    </row>
    <row r="45">
      <c r="A45" s="45">
        <v>45.0</v>
      </c>
      <c r="B45" s="73" t="s">
        <v>889</v>
      </c>
      <c r="C45" s="44" t="s">
        <v>952</v>
      </c>
      <c r="D45" s="44" t="s">
        <v>49</v>
      </c>
      <c r="E45" s="73">
        <v>9.009267538E9</v>
      </c>
      <c r="F45" s="73" t="s">
        <v>433</v>
      </c>
    </row>
    <row r="46">
      <c r="A46" s="45">
        <v>46.0</v>
      </c>
      <c r="B46" s="73" t="s">
        <v>893</v>
      </c>
      <c r="C46" s="44" t="s">
        <v>679</v>
      </c>
      <c r="D46" s="44" t="s">
        <v>49</v>
      </c>
      <c r="E46" s="73">
        <v>8.269481323E9</v>
      </c>
      <c r="F46" s="73" t="s">
        <v>440</v>
      </c>
    </row>
    <row r="47">
      <c r="A47" s="45">
        <v>47.0</v>
      </c>
      <c r="B47" s="73" t="s">
        <v>897</v>
      </c>
      <c r="C47" s="44" t="s">
        <v>953</v>
      </c>
      <c r="D47" s="44" t="s">
        <v>27</v>
      </c>
      <c r="E47" s="73">
        <v>9.72512935E9</v>
      </c>
      <c r="F47" s="73" t="s">
        <v>449</v>
      </c>
    </row>
    <row r="48">
      <c r="A48" s="45">
        <v>48.0</v>
      </c>
      <c r="B48" s="73" t="s">
        <v>901</v>
      </c>
      <c r="C48" s="44" t="s">
        <v>954</v>
      </c>
      <c r="D48" s="44" t="s">
        <v>353</v>
      </c>
      <c r="E48" s="73">
        <v>6.387200676E9</v>
      </c>
      <c r="F48" s="73" t="s">
        <v>459</v>
      </c>
    </row>
    <row r="49">
      <c r="A49" s="45">
        <v>49.0</v>
      </c>
      <c r="B49" s="73" t="s">
        <v>905</v>
      </c>
      <c r="C49" s="44" t="s">
        <v>682</v>
      </c>
      <c r="D49" s="44" t="s">
        <v>27</v>
      </c>
      <c r="E49" s="73">
        <v>8.08745954E9</v>
      </c>
      <c r="F49" s="73" t="s">
        <v>466</v>
      </c>
    </row>
    <row r="50">
      <c r="A50" s="45">
        <v>50.0</v>
      </c>
      <c r="B50" s="73" t="s">
        <v>912</v>
      </c>
      <c r="C50" s="44" t="s">
        <v>683</v>
      </c>
      <c r="D50" s="44" t="s">
        <v>49</v>
      </c>
      <c r="E50" s="73">
        <v>9.522881177E9</v>
      </c>
      <c r="F50" s="73" t="s">
        <v>474</v>
      </c>
    </row>
    <row r="51">
      <c r="A51" s="45">
        <v>51.0</v>
      </c>
      <c r="B51" s="73" t="s">
        <v>916</v>
      </c>
      <c r="C51" s="44" t="s">
        <v>684</v>
      </c>
      <c r="D51" s="44" t="s">
        <v>27</v>
      </c>
      <c r="E51" s="73">
        <v>8.989736133E9</v>
      </c>
      <c r="F51" s="73" t="s">
        <v>481</v>
      </c>
    </row>
    <row r="52">
      <c r="A52" s="45">
        <v>52.0</v>
      </c>
      <c r="B52" s="73" t="s">
        <v>920</v>
      </c>
      <c r="C52" s="44" t="s">
        <v>955</v>
      </c>
      <c r="D52" s="44" t="s">
        <v>27</v>
      </c>
      <c r="E52" s="73">
        <v>7.58742687E9</v>
      </c>
      <c r="F52" s="73" t="s">
        <v>487</v>
      </c>
    </row>
    <row r="53">
      <c r="A53" s="45">
        <v>53.0</v>
      </c>
      <c r="B53" s="73" t="s">
        <v>924</v>
      </c>
      <c r="C53" s="44" t="s">
        <v>686</v>
      </c>
      <c r="D53" s="44" t="s">
        <v>27</v>
      </c>
      <c r="E53" s="73">
        <v>9.231507184E9</v>
      </c>
      <c r="F53" s="73" t="s">
        <v>494</v>
      </c>
    </row>
    <row r="54">
      <c r="A54" s="45">
        <v>54.0</v>
      </c>
      <c r="B54" s="73" t="s">
        <v>928</v>
      </c>
      <c r="C54" s="44" t="s">
        <v>956</v>
      </c>
      <c r="D54" s="44" t="s">
        <v>49</v>
      </c>
      <c r="E54" s="73">
        <v>8.085622213E9</v>
      </c>
      <c r="F54" s="73" t="s">
        <v>503</v>
      </c>
    </row>
    <row r="55">
      <c r="A55" s="45">
        <v>55.0</v>
      </c>
      <c r="B55" s="73" t="s">
        <v>933</v>
      </c>
      <c r="C55" s="44" t="s">
        <v>932</v>
      </c>
      <c r="D55" s="44" t="s">
        <v>27</v>
      </c>
      <c r="E55" s="73">
        <v>9.97790733E9</v>
      </c>
      <c r="F55" s="73" t="s">
        <v>513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701</v>
      </c>
      <c r="B1" s="1" t="s">
        <v>633</v>
      </c>
      <c r="C1" s="44" t="str">
        <f t="shared" ref="C1:C58" si="1">CONCATENATE(A1," ",B1)</f>
        <v>FIP-VII/HRDC/01 Dr. Dnyaneshwar Tikhe</v>
      </c>
    </row>
    <row r="2">
      <c r="A2" s="73" t="s">
        <v>705</v>
      </c>
      <c r="B2" s="1" t="s">
        <v>634</v>
      </c>
      <c r="C2" s="44" t="str">
        <f t="shared" si="1"/>
        <v>FIP-VII/HRDC/02 Mr. Arun Kumar Arya</v>
      </c>
    </row>
    <row r="3">
      <c r="A3" s="73" t="s">
        <v>710</v>
      </c>
      <c r="B3" s="1" t="s">
        <v>635</v>
      </c>
      <c r="C3" s="44" t="str">
        <f t="shared" si="1"/>
        <v>FIP-VII/HRDC/03 Mrs. MALVI VISHWAKARMA</v>
      </c>
    </row>
    <row r="4">
      <c r="A4" s="73" t="s">
        <v>714</v>
      </c>
      <c r="B4" s="1" t="s">
        <v>636</v>
      </c>
      <c r="C4" s="44" t="str">
        <f t="shared" si="1"/>
        <v>FIP-VII/HRDC/04 Mr. RAJESH KUMAR  GAUTAM</v>
      </c>
    </row>
    <row r="5">
      <c r="A5" s="73" t="s">
        <v>718</v>
      </c>
      <c r="B5" s="1" t="s">
        <v>637</v>
      </c>
      <c r="C5" s="44" t="str">
        <f t="shared" si="1"/>
        <v>FIP-VII/HRDC/05 Mr. Jibhawani kumar  Rajak</v>
      </c>
    </row>
    <row r="6">
      <c r="A6" s="73" t="s">
        <v>722</v>
      </c>
      <c r="B6" s="1" t="s">
        <v>638</v>
      </c>
      <c r="C6" s="44" t="str">
        <f t="shared" si="1"/>
        <v>FIP-VII/HRDC/06 Dr. Yogesh Khandelwal </v>
      </c>
    </row>
    <row r="7">
      <c r="A7" s="73" t="s">
        <v>726</v>
      </c>
      <c r="B7" s="1" t="s">
        <v>639</v>
      </c>
      <c r="C7" s="44" t="str">
        <f t="shared" si="1"/>
        <v>FIP-VII/HRDC/07 Mrs. Vijayshree  Malviya </v>
      </c>
    </row>
    <row r="8">
      <c r="A8" s="73" t="s">
        <v>730</v>
      </c>
      <c r="B8" s="1" t="s">
        <v>640</v>
      </c>
      <c r="C8" s="44" t="str">
        <f t="shared" si="1"/>
        <v>FIP-VII/HRDC/08 Dr. Arti  Padiyar </v>
      </c>
    </row>
    <row r="9">
      <c r="A9" s="73" t="s">
        <v>734</v>
      </c>
      <c r="B9" s="1" t="s">
        <v>641</v>
      </c>
      <c r="C9" s="44" t="str">
        <f t="shared" si="1"/>
        <v>FIP-VII/HRDC/09 Dr. Suman Sardar</v>
      </c>
    </row>
    <row r="10">
      <c r="A10" s="73" t="s">
        <v>738</v>
      </c>
      <c r="B10" s="1" t="s">
        <v>642</v>
      </c>
      <c r="C10" s="44" t="str">
        <f t="shared" si="1"/>
        <v>FIP-VII/HRDC/10 Mrs. Shweta  Bhawdiya </v>
      </c>
    </row>
    <row r="11">
      <c r="A11" s="73" t="s">
        <v>742</v>
      </c>
      <c r="B11" s="1" t="s">
        <v>643</v>
      </c>
      <c r="C11" s="44" t="str">
        <f t="shared" si="1"/>
        <v>FIP-VII/HRDC/11 Mr. Shubham Sharma</v>
      </c>
    </row>
    <row r="12">
      <c r="A12" s="73" t="s">
        <v>746</v>
      </c>
      <c r="B12" s="1" t="s">
        <v>644</v>
      </c>
      <c r="C12" s="44" t="str">
        <f t="shared" si="1"/>
        <v>FIP-VII/HRDC/12 Dr. Rakesh Sagar</v>
      </c>
    </row>
    <row r="13">
      <c r="A13" s="73" t="s">
        <v>751</v>
      </c>
      <c r="B13" s="1" t="s">
        <v>645</v>
      </c>
      <c r="C13" s="44" t="str">
        <f t="shared" si="1"/>
        <v>FIP-VII/HRDC/13 Mr. Geh  Chandra Patel</v>
      </c>
    </row>
    <row r="14">
      <c r="A14" s="73" t="s">
        <v>755</v>
      </c>
      <c r="B14" s="1" t="s">
        <v>646</v>
      </c>
      <c r="C14" s="44" t="str">
        <f t="shared" si="1"/>
        <v>FIP-VII/HRDC/14 Miss Shanta Chouhan</v>
      </c>
    </row>
    <row r="15">
      <c r="A15" s="73" t="s">
        <v>759</v>
      </c>
      <c r="B15" s="1" t="s">
        <v>647</v>
      </c>
      <c r="C15" s="44" t="str">
        <f t="shared" si="1"/>
        <v>FIP-VII/HRDC/15 Dr. JAYA KAITHWAS</v>
      </c>
    </row>
    <row r="16">
      <c r="A16" s="73" t="s">
        <v>763</v>
      </c>
      <c r="B16" s="1" t="s">
        <v>648</v>
      </c>
      <c r="C16" s="44" t="str">
        <f t="shared" si="1"/>
        <v>FIP-VII/HRDC/16 Dr. Sunita Yadav</v>
      </c>
    </row>
    <row r="17">
      <c r="A17" s="73" t="s">
        <v>767</v>
      </c>
      <c r="B17" s="1" t="s">
        <v>649</v>
      </c>
      <c r="C17" s="44" t="str">
        <f t="shared" si="1"/>
        <v>FIP-VII/HRDC/17 Mr. Virendra Chouhan</v>
      </c>
    </row>
    <row r="18">
      <c r="A18" s="73" t="s">
        <v>771</v>
      </c>
      <c r="B18" s="1" t="s">
        <v>650</v>
      </c>
      <c r="C18" s="44" t="str">
        <f t="shared" si="1"/>
        <v>FIP-VII/HRDC/18 Dr. Dinesh Anandrao  Pund</v>
      </c>
    </row>
    <row r="19">
      <c r="A19" s="73" t="s">
        <v>777</v>
      </c>
      <c r="B19" s="12" t="s">
        <v>775</v>
      </c>
      <c r="C19" s="44" t="str">
        <f t="shared" si="1"/>
        <v>FIP-VII/HRDC/19 Mr. Tarun Kumar  Narnaure </v>
      </c>
    </row>
    <row r="20">
      <c r="A20" s="73" t="s">
        <v>781</v>
      </c>
      <c r="B20" s="1" t="s">
        <v>651</v>
      </c>
      <c r="C20" s="44" t="str">
        <f t="shared" si="1"/>
        <v>FIP-VII/HRDC/20 Dr. SHANKAR  BHURIA</v>
      </c>
    </row>
    <row r="21">
      <c r="A21" s="73" t="s">
        <v>785</v>
      </c>
      <c r="B21" s="1" t="s">
        <v>652</v>
      </c>
      <c r="C21" s="44" t="str">
        <f t="shared" si="1"/>
        <v>FIP-VII/HRDC/21 Mr. Yajuvendra Singh</v>
      </c>
    </row>
    <row r="22">
      <c r="A22" s="73" t="s">
        <v>789</v>
      </c>
      <c r="B22" s="1" t="s">
        <v>653</v>
      </c>
      <c r="C22" s="44" t="str">
        <f t="shared" si="1"/>
        <v>FIP-VII/HRDC/22 Dr. Shashikant  Ikhe</v>
      </c>
    </row>
    <row r="23">
      <c r="A23" s="73" t="s">
        <v>793</v>
      </c>
      <c r="B23" s="1" t="s">
        <v>654</v>
      </c>
      <c r="C23" s="44" t="str">
        <f t="shared" si="1"/>
        <v>FIP-VII/HRDC/23 Dr. SUMAN SARKAR</v>
      </c>
    </row>
    <row r="24">
      <c r="A24" s="73" t="s">
        <v>798</v>
      </c>
      <c r="B24" s="1" t="s">
        <v>655</v>
      </c>
      <c r="C24" s="44" t="str">
        <f t="shared" si="1"/>
        <v>FIP-VII/HRDC/24 Mrs. Nimisha Sinha</v>
      </c>
    </row>
    <row r="25">
      <c r="A25" s="73" t="s">
        <v>802</v>
      </c>
      <c r="B25" s="1" t="s">
        <v>657</v>
      </c>
      <c r="C25" s="44" t="str">
        <f t="shared" si="1"/>
        <v>FIP-VII/HRDC/25 Mr. AJAY  PARMAR</v>
      </c>
    </row>
    <row r="26">
      <c r="A26" s="73" t="s">
        <v>806</v>
      </c>
      <c r="B26" s="1" t="s">
        <v>658</v>
      </c>
      <c r="C26" s="44" t="str">
        <f t="shared" si="1"/>
        <v>FIP-VII/HRDC/26 Dr. Mamta  Kushgotiya </v>
      </c>
    </row>
    <row r="27">
      <c r="A27" s="73" t="s">
        <v>810</v>
      </c>
      <c r="B27" s="1" t="s">
        <v>659</v>
      </c>
      <c r="C27" s="44" t="str">
        <f t="shared" si="1"/>
        <v>FIP-VII/HRDC/27 Mrs. Sunita kumawat  Kumawat </v>
      </c>
    </row>
    <row r="28">
      <c r="A28" s="73" t="s">
        <v>814</v>
      </c>
      <c r="B28" s="1" t="s">
        <v>660</v>
      </c>
      <c r="C28" s="44" t="str">
        <f t="shared" si="1"/>
        <v>FIP-VII/HRDC/28 Miss JAGRATI  KATARA </v>
      </c>
    </row>
    <row r="29">
      <c r="A29" s="73" t="s">
        <v>818</v>
      </c>
      <c r="B29" s="1" t="s">
        <v>661</v>
      </c>
      <c r="C29" s="44" t="str">
        <f t="shared" si="1"/>
        <v>FIP-VII/HRDC/29 Mrs. jaya dipti  lal</v>
      </c>
    </row>
    <row r="30">
      <c r="A30" s="73" t="s">
        <v>822</v>
      </c>
      <c r="B30" s="1" t="s">
        <v>662</v>
      </c>
      <c r="C30" s="44" t="str">
        <f t="shared" si="1"/>
        <v>FIP-VII/HRDC/30 Dr. Anubhuti Jha</v>
      </c>
    </row>
    <row r="31">
      <c r="A31" s="73" t="s">
        <v>826</v>
      </c>
      <c r="B31" s="1" t="s">
        <v>663</v>
      </c>
      <c r="C31" s="44" t="str">
        <f t="shared" si="1"/>
        <v>FIP-VII/HRDC/31 Dr. SANDHYA   BAXLA</v>
      </c>
    </row>
    <row r="32">
      <c r="A32" s="73" t="s">
        <v>830</v>
      </c>
      <c r="B32" s="1" t="s">
        <v>664</v>
      </c>
      <c r="C32" s="44" t="str">
        <f t="shared" si="1"/>
        <v>FIP-VII/HRDC/32 Mr. Satyendra Singh  Patel</v>
      </c>
    </row>
    <row r="33">
      <c r="A33" s="73" t="s">
        <v>834</v>
      </c>
      <c r="B33" s="1" t="s">
        <v>665</v>
      </c>
      <c r="C33" s="44" t="str">
        <f t="shared" si="1"/>
        <v>FIP-VII/HRDC/33 Mr. MD.KASMUDDIN  ANSARI </v>
      </c>
    </row>
    <row r="34">
      <c r="A34" s="73" t="s">
        <v>838</v>
      </c>
      <c r="B34" s="1" t="s">
        <v>666</v>
      </c>
      <c r="C34" s="44" t="str">
        <f t="shared" si="1"/>
        <v>FIP-VII/HRDC/34 Mrs. Jyoti Tiwari</v>
      </c>
    </row>
    <row r="35">
      <c r="A35" s="73" t="s">
        <v>842</v>
      </c>
      <c r="B35" s="1" t="s">
        <v>667</v>
      </c>
      <c r="C35" s="44" t="str">
        <f t="shared" si="1"/>
        <v>FIP-VII/HRDC/35 Mrs. Neha  Mehra</v>
      </c>
    </row>
    <row r="36">
      <c r="A36" s="73" t="s">
        <v>846</v>
      </c>
      <c r="B36" s="1" t="s">
        <v>668</v>
      </c>
      <c r="C36" s="44" t="str">
        <f t="shared" si="1"/>
        <v>FIP-VII/HRDC/36 Dr. Vijay Singh Rawat</v>
      </c>
    </row>
    <row r="37">
      <c r="A37" s="73" t="s">
        <v>850</v>
      </c>
      <c r="B37" s="1" t="s">
        <v>669</v>
      </c>
      <c r="C37" s="44" t="str">
        <f t="shared" si="1"/>
        <v>FIP-VII/HRDC/37 Dr. Mukesh Sastya</v>
      </c>
    </row>
    <row r="38">
      <c r="A38" s="73" t="s">
        <v>854</v>
      </c>
      <c r="B38" s="1" t="s">
        <v>670</v>
      </c>
      <c r="C38" s="44" t="str">
        <f t="shared" si="1"/>
        <v>FIP-VII/HRDC/38 Dr.  Vimal  Lodwal </v>
      </c>
    </row>
    <row r="39">
      <c r="A39" s="73" t="s">
        <v>858</v>
      </c>
      <c r="B39" s="1" t="s">
        <v>671</v>
      </c>
      <c r="C39" s="44" t="str">
        <f t="shared" si="1"/>
        <v>FIP-VII/HRDC/39 Mrs. Priyanka Bamne</v>
      </c>
    </row>
    <row r="40">
      <c r="A40" s="73" t="s">
        <v>862</v>
      </c>
      <c r="B40" s="1" t="s">
        <v>672</v>
      </c>
      <c r="C40" s="44" t="str">
        <f t="shared" si="1"/>
        <v>FIP-VII/HRDC/40 Mr. Vikas Upadhyay</v>
      </c>
    </row>
    <row r="41">
      <c r="A41" s="73" t="s">
        <v>862</v>
      </c>
      <c r="B41" s="1" t="s">
        <v>672</v>
      </c>
      <c r="C41" s="44" t="str">
        <f t="shared" si="1"/>
        <v>FIP-VII/HRDC/40 Mr. Vikas Upadhyay</v>
      </c>
    </row>
    <row r="42">
      <c r="A42" s="73" t="s">
        <v>869</v>
      </c>
      <c r="B42" s="1" t="s">
        <v>673</v>
      </c>
      <c r="C42" s="44" t="str">
        <f t="shared" si="1"/>
        <v>FIP-VII/HRDC/41 Mr. Mahendra  Patil </v>
      </c>
    </row>
    <row r="43">
      <c r="A43" s="73" t="s">
        <v>873</v>
      </c>
      <c r="B43" s="1" t="s">
        <v>674</v>
      </c>
      <c r="C43" s="44" t="str">
        <f t="shared" si="1"/>
        <v>FIP-VII/HRDC/42 Miss LUKESHWARI  UIKE</v>
      </c>
    </row>
    <row r="44">
      <c r="A44" s="73" t="s">
        <v>877</v>
      </c>
      <c r="B44" s="1" t="s">
        <v>675</v>
      </c>
      <c r="C44" s="44" t="str">
        <f t="shared" si="1"/>
        <v>FIP-VII/HRDC/43 Dr. Rakesh  KAVCHE </v>
      </c>
    </row>
    <row r="45">
      <c r="A45" s="73" t="s">
        <v>881</v>
      </c>
      <c r="B45" s="1" t="s">
        <v>676</v>
      </c>
      <c r="C45" s="44" t="str">
        <f t="shared" si="1"/>
        <v>FIP-VII/HRDC/44 Dr. Rajendra  Kumar</v>
      </c>
    </row>
    <row r="46">
      <c r="A46" s="73" t="s">
        <v>885</v>
      </c>
      <c r="B46" s="1" t="s">
        <v>677</v>
      </c>
      <c r="C46" s="44" t="str">
        <f t="shared" si="1"/>
        <v>FIP-VII/HRDC/45 Mr. Krishnath  Chaure </v>
      </c>
    </row>
    <row r="47">
      <c r="A47" s="73" t="s">
        <v>889</v>
      </c>
      <c r="B47" s="1" t="s">
        <v>678</v>
      </c>
      <c r="C47" s="44" t="str">
        <f t="shared" si="1"/>
        <v>FIP-VII/HRDC/46 Dr. PRAMILA  KABIR  KURETHIYA </v>
      </c>
    </row>
    <row r="48">
      <c r="A48" s="73" t="s">
        <v>893</v>
      </c>
      <c r="B48" s="1" t="s">
        <v>679</v>
      </c>
      <c r="C48" s="44" t="str">
        <f t="shared" si="1"/>
        <v>FIP-VII/HRDC/47 Mr. Pradeep  Bairagi </v>
      </c>
    </row>
    <row r="49">
      <c r="A49" s="73" t="s">
        <v>897</v>
      </c>
      <c r="B49" s="1" t="s">
        <v>680</v>
      </c>
      <c r="C49" s="44" t="str">
        <f t="shared" si="1"/>
        <v>FIP-VII/HRDC/48 Mr. VIJAYSINH MANEKSINH THAKOR</v>
      </c>
    </row>
    <row r="50">
      <c r="A50" s="73" t="s">
        <v>901</v>
      </c>
      <c r="B50" s="1" t="s">
        <v>681</v>
      </c>
      <c r="C50" s="44" t="str">
        <f t="shared" si="1"/>
        <v>FIP-VII/HRDC/49 Mrs. NAHID  AKHTAR</v>
      </c>
    </row>
    <row r="51">
      <c r="A51" s="73" t="s">
        <v>905</v>
      </c>
      <c r="B51" s="1" t="s">
        <v>682</v>
      </c>
      <c r="C51" s="44" t="str">
        <f t="shared" si="1"/>
        <v>FIP-VII/HRDC/50 Dr. Smita Choudhari</v>
      </c>
    </row>
    <row r="52">
      <c r="A52" s="73" t="s">
        <v>718</v>
      </c>
      <c r="B52" s="1" t="s">
        <v>637</v>
      </c>
      <c r="C52" s="44" t="str">
        <f t="shared" si="1"/>
        <v>FIP-VII/HRDC/05 Mr. Jibhawani kumar  Rajak</v>
      </c>
    </row>
    <row r="53">
      <c r="A53" s="73" t="s">
        <v>912</v>
      </c>
      <c r="B53" s="1" t="s">
        <v>683</v>
      </c>
      <c r="C53" s="44" t="str">
        <f t="shared" si="1"/>
        <v>FIP-VII/HRDC/51 Dr. Sharad Singh Lodhi</v>
      </c>
    </row>
    <row r="54">
      <c r="A54" s="73" t="s">
        <v>916</v>
      </c>
      <c r="B54" s="4" t="s">
        <v>684</v>
      </c>
      <c r="C54" s="44" t="str">
        <f t="shared" si="1"/>
        <v>FIP-VII/HRDC/52 Dr. Pratibha Yadav</v>
      </c>
    </row>
    <row r="55">
      <c r="A55" s="73" t="s">
        <v>920</v>
      </c>
      <c r="B55" s="1" t="s">
        <v>685</v>
      </c>
      <c r="C55" s="44" t="str">
        <f t="shared" si="1"/>
        <v>FIP-VII/HRDC/53 Mr. MAHESH  KATLAM</v>
      </c>
    </row>
    <row r="56">
      <c r="A56" s="73" t="s">
        <v>924</v>
      </c>
      <c r="B56" s="1" t="s">
        <v>686</v>
      </c>
      <c r="C56" s="44" t="str">
        <f t="shared" si="1"/>
        <v>FIP-VII/HRDC/54 Dr. Ankhi  Haldar</v>
      </c>
    </row>
    <row r="57">
      <c r="A57" s="73" t="s">
        <v>928</v>
      </c>
      <c r="B57" s="1" t="s">
        <v>687</v>
      </c>
      <c r="C57" s="44" t="str">
        <f t="shared" si="1"/>
        <v>FIP-VII/HRDC/55 Mr. NAVEEN  MAGRAIYA </v>
      </c>
    </row>
    <row r="58">
      <c r="A58" s="73" t="s">
        <v>933</v>
      </c>
      <c r="B58" s="1" t="s">
        <v>932</v>
      </c>
      <c r="C58" s="44" t="str">
        <f t="shared" si="1"/>
        <v>FIP-VII/HRDC/56 Mr. Sunny Ganavdiya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688</v>
      </c>
      <c r="B1" s="44" t="s">
        <v>689</v>
      </c>
      <c r="C1" s="44" t="s">
        <v>690</v>
      </c>
      <c r="D1" s="44" t="s">
        <v>691</v>
      </c>
      <c r="E1" s="44" t="s">
        <v>692</v>
      </c>
      <c r="F1" s="44" t="s">
        <v>693</v>
      </c>
      <c r="G1" s="44" t="s">
        <v>694</v>
      </c>
      <c r="H1" s="44" t="s">
        <v>695</v>
      </c>
    </row>
    <row r="2">
      <c r="A2" s="44" t="s">
        <v>633</v>
      </c>
      <c r="B2" s="73" t="s">
        <v>27</v>
      </c>
      <c r="C2" s="73" t="s">
        <v>28</v>
      </c>
      <c r="D2" s="73" t="s">
        <v>29</v>
      </c>
      <c r="E2" s="73" t="s">
        <v>30</v>
      </c>
      <c r="F2" s="73" t="s">
        <v>31</v>
      </c>
      <c r="G2" s="73" t="s">
        <v>22</v>
      </c>
      <c r="H2" s="73">
        <v>9.765659976E9</v>
      </c>
    </row>
    <row r="3">
      <c r="A3" s="44" t="s">
        <v>634</v>
      </c>
      <c r="B3" s="73" t="s">
        <v>27</v>
      </c>
      <c r="C3" s="73" t="s">
        <v>41</v>
      </c>
      <c r="D3" s="73" t="s">
        <v>42</v>
      </c>
      <c r="E3" s="73" t="s">
        <v>30</v>
      </c>
      <c r="F3" s="73" t="s">
        <v>31</v>
      </c>
      <c r="G3" s="73" t="s">
        <v>36</v>
      </c>
      <c r="H3" s="73">
        <v>8.305648321E9</v>
      </c>
    </row>
    <row r="4">
      <c r="A4" s="44" t="s">
        <v>635</v>
      </c>
      <c r="B4" s="73" t="s">
        <v>27</v>
      </c>
      <c r="C4" s="73" t="s">
        <v>61</v>
      </c>
      <c r="D4" s="73" t="s">
        <v>62</v>
      </c>
      <c r="E4" s="73" t="s">
        <v>63</v>
      </c>
      <c r="F4" s="73" t="s">
        <v>64</v>
      </c>
      <c r="G4" s="73" t="s">
        <v>55</v>
      </c>
      <c r="H4" s="73" t="s">
        <v>709</v>
      </c>
    </row>
    <row r="5">
      <c r="A5" s="44" t="s">
        <v>636</v>
      </c>
      <c r="B5" s="73" t="s">
        <v>27</v>
      </c>
      <c r="C5" s="73" t="s">
        <v>72</v>
      </c>
      <c r="D5" s="73" t="s">
        <v>72</v>
      </c>
      <c r="E5" s="73" t="s">
        <v>73</v>
      </c>
      <c r="F5" s="73" t="s">
        <v>31</v>
      </c>
      <c r="G5" s="73" t="s">
        <v>68</v>
      </c>
      <c r="H5" s="73">
        <v>6.268883482E9</v>
      </c>
    </row>
    <row r="6">
      <c r="A6" s="44" t="s">
        <v>637</v>
      </c>
      <c r="B6" s="73" t="s">
        <v>27</v>
      </c>
      <c r="C6" s="73" t="s">
        <v>80</v>
      </c>
      <c r="D6" s="73" t="s">
        <v>80</v>
      </c>
      <c r="E6" s="73" t="s">
        <v>81</v>
      </c>
      <c r="F6" s="73" t="s">
        <v>82</v>
      </c>
      <c r="G6" s="73" t="s">
        <v>79</v>
      </c>
      <c r="H6" s="73">
        <v>9.523706139E9</v>
      </c>
    </row>
    <row r="7">
      <c r="A7" s="44" t="s">
        <v>638</v>
      </c>
      <c r="B7" s="73" t="s">
        <v>88</v>
      </c>
      <c r="C7" s="73" t="s">
        <v>89</v>
      </c>
      <c r="D7" s="73" t="s">
        <v>90</v>
      </c>
      <c r="E7" s="73" t="s">
        <v>91</v>
      </c>
      <c r="F7" s="73" t="s">
        <v>92</v>
      </c>
      <c r="G7" s="73" t="s">
        <v>84</v>
      </c>
      <c r="H7" s="73">
        <v>9.89319101E9</v>
      </c>
    </row>
    <row r="8">
      <c r="A8" s="44" t="s">
        <v>639</v>
      </c>
      <c r="B8" s="73" t="s">
        <v>49</v>
      </c>
      <c r="C8" s="73" t="s">
        <v>98</v>
      </c>
      <c r="D8" s="73" t="s">
        <v>99</v>
      </c>
      <c r="E8" s="73" t="s">
        <v>100</v>
      </c>
      <c r="F8" s="73" t="s">
        <v>101</v>
      </c>
      <c r="G8" s="73" t="s">
        <v>94</v>
      </c>
      <c r="H8" s="73">
        <v>7.999603035E9</v>
      </c>
    </row>
    <row r="9">
      <c r="A9" s="44" t="s">
        <v>640</v>
      </c>
      <c r="B9" s="73" t="s">
        <v>49</v>
      </c>
      <c r="C9" s="73" t="s">
        <v>106</v>
      </c>
      <c r="D9" s="73" t="s">
        <v>107</v>
      </c>
      <c r="E9" s="73" t="s">
        <v>108</v>
      </c>
      <c r="F9" s="73" t="s">
        <v>92</v>
      </c>
      <c r="G9" s="73" t="s">
        <v>102</v>
      </c>
      <c r="H9" s="73">
        <v>9.039839565E9</v>
      </c>
    </row>
    <row r="10">
      <c r="A10" s="44" t="s">
        <v>641</v>
      </c>
      <c r="B10" s="73" t="s">
        <v>27</v>
      </c>
      <c r="C10" s="73" t="s">
        <v>114</v>
      </c>
      <c r="D10" s="73" t="s">
        <v>115</v>
      </c>
      <c r="E10" s="73" t="s">
        <v>116</v>
      </c>
      <c r="F10" s="73" t="s">
        <v>117</v>
      </c>
      <c r="G10" s="73" t="s">
        <v>109</v>
      </c>
      <c r="H10" s="73">
        <v>9.685350941E9</v>
      </c>
    </row>
    <row r="11">
      <c r="A11" s="44" t="s">
        <v>642</v>
      </c>
      <c r="B11" s="73" t="s">
        <v>88</v>
      </c>
      <c r="C11" s="73" t="s">
        <v>124</v>
      </c>
      <c r="D11" s="73" t="s">
        <v>124</v>
      </c>
      <c r="E11" s="73" t="s">
        <v>125</v>
      </c>
      <c r="F11" s="73" t="s">
        <v>92</v>
      </c>
      <c r="G11" s="73" t="s">
        <v>119</v>
      </c>
      <c r="H11" s="73">
        <v>8.269239371E9</v>
      </c>
    </row>
    <row r="12">
      <c r="A12" s="44" t="s">
        <v>643</v>
      </c>
      <c r="B12" s="73" t="s">
        <v>27</v>
      </c>
      <c r="C12" s="73" t="s">
        <v>133</v>
      </c>
      <c r="D12" s="73" t="s">
        <v>134</v>
      </c>
      <c r="E12" s="73" t="s">
        <v>30</v>
      </c>
      <c r="F12" s="73" t="s">
        <v>31</v>
      </c>
      <c r="G12" s="73" t="s">
        <v>128</v>
      </c>
      <c r="H12" s="73">
        <v>7.067690308E9</v>
      </c>
    </row>
    <row r="13">
      <c r="A13" s="44" t="s">
        <v>644</v>
      </c>
      <c r="B13" s="73" t="s">
        <v>142</v>
      </c>
      <c r="C13" s="73" t="s">
        <v>143</v>
      </c>
      <c r="D13" s="73" t="s">
        <v>144</v>
      </c>
      <c r="E13" s="73" t="s">
        <v>30</v>
      </c>
      <c r="F13" s="73" t="s">
        <v>31</v>
      </c>
      <c r="G13" s="73" t="s">
        <v>137</v>
      </c>
      <c r="H13" s="73">
        <v>9.893149232E9</v>
      </c>
    </row>
    <row r="14">
      <c r="A14" s="44" t="s">
        <v>645</v>
      </c>
      <c r="B14" s="73" t="s">
        <v>27</v>
      </c>
      <c r="C14" s="73" t="s">
        <v>750</v>
      </c>
      <c r="D14" s="73" t="s">
        <v>151</v>
      </c>
      <c r="E14" s="73" t="s">
        <v>152</v>
      </c>
      <c r="F14" s="73" t="s">
        <v>31</v>
      </c>
      <c r="G14" s="73" t="s">
        <v>145</v>
      </c>
      <c r="H14" s="73">
        <v>9.424392696E9</v>
      </c>
    </row>
    <row r="15">
      <c r="A15" s="44" t="s">
        <v>646</v>
      </c>
      <c r="B15" s="73" t="s">
        <v>49</v>
      </c>
      <c r="C15" s="73" t="s">
        <v>161</v>
      </c>
      <c r="D15" s="73" t="s">
        <v>162</v>
      </c>
      <c r="E15" s="73" t="s">
        <v>30</v>
      </c>
      <c r="F15" s="73" t="s">
        <v>155</v>
      </c>
      <c r="G15" s="73" t="s">
        <v>154</v>
      </c>
      <c r="H15" s="73">
        <v>9.669766972E9</v>
      </c>
    </row>
    <row r="16">
      <c r="A16" s="44" t="s">
        <v>647</v>
      </c>
      <c r="B16" s="73" t="s">
        <v>88</v>
      </c>
      <c r="C16" s="73" t="s">
        <v>169</v>
      </c>
      <c r="D16" s="73" t="s">
        <v>170</v>
      </c>
      <c r="E16" s="73" t="s">
        <v>108</v>
      </c>
      <c r="F16" s="73" t="s">
        <v>165</v>
      </c>
      <c r="G16" s="73" t="s">
        <v>164</v>
      </c>
      <c r="H16" s="73">
        <v>9.754177122E9</v>
      </c>
    </row>
    <row r="17">
      <c r="A17" s="44" t="s">
        <v>648</v>
      </c>
      <c r="B17" s="73" t="s">
        <v>27</v>
      </c>
      <c r="C17" s="73" t="s">
        <v>175</v>
      </c>
      <c r="D17" s="73" t="s">
        <v>176</v>
      </c>
      <c r="E17" s="73" t="s">
        <v>177</v>
      </c>
      <c r="F17" s="73" t="s">
        <v>101</v>
      </c>
      <c r="G17" s="73" t="s">
        <v>171</v>
      </c>
      <c r="H17" s="73">
        <v>9.165163497E9</v>
      </c>
    </row>
    <row r="18">
      <c r="A18" s="44" t="s">
        <v>649</v>
      </c>
      <c r="B18" s="73" t="s">
        <v>27</v>
      </c>
      <c r="C18" s="73" t="s">
        <v>182</v>
      </c>
      <c r="D18" s="73" t="s">
        <v>183</v>
      </c>
      <c r="E18" s="73" t="s">
        <v>184</v>
      </c>
      <c r="F18" s="73" t="s">
        <v>185</v>
      </c>
      <c r="G18" s="73" t="s">
        <v>178</v>
      </c>
      <c r="H18" s="73">
        <v>7.057590039E9</v>
      </c>
    </row>
    <row r="19">
      <c r="A19" s="44" t="s">
        <v>650</v>
      </c>
      <c r="B19" s="73" t="s">
        <v>49</v>
      </c>
      <c r="C19" s="73" t="s">
        <v>192</v>
      </c>
      <c r="D19" s="73" t="s">
        <v>193</v>
      </c>
      <c r="E19" s="73" t="s">
        <v>194</v>
      </c>
      <c r="F19" s="73" t="s">
        <v>195</v>
      </c>
      <c r="G19" s="73" t="s">
        <v>187</v>
      </c>
      <c r="H19" s="73">
        <v>9.960616538E9</v>
      </c>
    </row>
    <row r="20">
      <c r="A20" s="44" t="s">
        <v>651</v>
      </c>
      <c r="B20" s="73" t="s">
        <v>142</v>
      </c>
      <c r="C20" s="73" t="s">
        <v>212</v>
      </c>
      <c r="D20" s="73" t="s">
        <v>213</v>
      </c>
      <c r="E20" s="73" t="s">
        <v>214</v>
      </c>
      <c r="F20" s="73" t="s">
        <v>215</v>
      </c>
      <c r="G20" s="73" t="s">
        <v>211</v>
      </c>
      <c r="H20" s="73">
        <v>6.266679838E9</v>
      </c>
    </row>
    <row r="21">
      <c r="A21" s="44" t="s">
        <v>652</v>
      </c>
      <c r="B21" s="73" t="s">
        <v>27</v>
      </c>
      <c r="C21" s="73" t="s">
        <v>221</v>
      </c>
      <c r="D21" s="73" t="s">
        <v>222</v>
      </c>
      <c r="E21" s="73" t="s">
        <v>223</v>
      </c>
      <c r="F21" s="73" t="s">
        <v>92</v>
      </c>
      <c r="G21" s="73" t="s">
        <v>217</v>
      </c>
      <c r="H21" s="73">
        <v>6.266270538E9</v>
      </c>
    </row>
    <row r="22">
      <c r="A22" s="44" t="s">
        <v>653</v>
      </c>
      <c r="B22" s="73" t="s">
        <v>88</v>
      </c>
      <c r="C22" s="73" t="s">
        <v>229</v>
      </c>
      <c r="D22" s="73" t="s">
        <v>229</v>
      </c>
      <c r="E22" s="73" t="s">
        <v>230</v>
      </c>
      <c r="F22" s="73" t="s">
        <v>195</v>
      </c>
      <c r="G22" s="73" t="s">
        <v>224</v>
      </c>
      <c r="H22" s="73">
        <v>9.922929698E9</v>
      </c>
    </row>
    <row r="23">
      <c r="A23" s="44" t="s">
        <v>654</v>
      </c>
      <c r="B23" s="73" t="s">
        <v>27</v>
      </c>
      <c r="C23" s="73" t="s">
        <v>235</v>
      </c>
      <c r="D23" s="73" t="s">
        <v>236</v>
      </c>
      <c r="E23" s="73" t="s">
        <v>237</v>
      </c>
      <c r="F23" s="73" t="s">
        <v>117</v>
      </c>
      <c r="G23" s="73" t="s">
        <v>231</v>
      </c>
      <c r="H23" s="73">
        <v>9.874122017E9</v>
      </c>
    </row>
    <row r="24">
      <c r="A24" s="44" t="s">
        <v>655</v>
      </c>
      <c r="B24" s="73" t="s">
        <v>243</v>
      </c>
      <c r="C24" s="73" t="s">
        <v>797</v>
      </c>
      <c r="D24" s="73" t="s">
        <v>246</v>
      </c>
      <c r="E24" s="73" t="s">
        <v>247</v>
      </c>
      <c r="F24" s="73" t="s">
        <v>82</v>
      </c>
      <c r="G24" s="73" t="s">
        <v>239</v>
      </c>
      <c r="H24" s="73">
        <v>6.201535218E9</v>
      </c>
    </row>
    <row r="25">
      <c r="A25" s="44" t="s">
        <v>657</v>
      </c>
      <c r="B25" s="73" t="s">
        <v>88</v>
      </c>
      <c r="C25" s="73" t="s">
        <v>253</v>
      </c>
      <c r="D25" s="73" t="s">
        <v>254</v>
      </c>
      <c r="E25" s="73" t="s">
        <v>255</v>
      </c>
      <c r="F25" s="73" t="s">
        <v>256</v>
      </c>
      <c r="G25" s="73" t="s">
        <v>248</v>
      </c>
      <c r="H25" s="73">
        <v>8.827526308E9</v>
      </c>
    </row>
    <row r="26">
      <c r="A26" s="44" t="s">
        <v>658</v>
      </c>
      <c r="B26" s="73" t="s">
        <v>88</v>
      </c>
      <c r="C26" s="73" t="s">
        <v>264</v>
      </c>
      <c r="D26" s="73" t="s">
        <v>265</v>
      </c>
      <c r="E26" s="73" t="s">
        <v>266</v>
      </c>
      <c r="F26" s="73" t="s">
        <v>31</v>
      </c>
      <c r="G26" s="73" t="s">
        <v>258</v>
      </c>
      <c r="H26" s="73">
        <v>9.131811578E9</v>
      </c>
    </row>
    <row r="27">
      <c r="A27" s="44" t="s">
        <v>659</v>
      </c>
      <c r="B27" s="73" t="s">
        <v>88</v>
      </c>
      <c r="C27" s="73" t="s">
        <v>272</v>
      </c>
      <c r="D27" s="73" t="s">
        <v>272</v>
      </c>
      <c r="E27" s="73" t="s">
        <v>273</v>
      </c>
      <c r="F27" s="73" t="s">
        <v>31</v>
      </c>
      <c r="G27" s="73" t="s">
        <v>267</v>
      </c>
      <c r="H27" s="73">
        <v>9.165266477E9</v>
      </c>
    </row>
    <row r="28">
      <c r="A28" s="44" t="s">
        <v>660</v>
      </c>
      <c r="B28" s="73" t="s">
        <v>49</v>
      </c>
      <c r="C28" s="73" t="s">
        <v>279</v>
      </c>
      <c r="D28" s="73" t="s">
        <v>280</v>
      </c>
      <c r="E28" s="73" t="s">
        <v>281</v>
      </c>
      <c r="F28" s="73" t="s">
        <v>282</v>
      </c>
      <c r="G28" s="73" t="s">
        <v>274</v>
      </c>
      <c r="H28" s="73">
        <v>9.713359553E9</v>
      </c>
    </row>
    <row r="29">
      <c r="A29" s="44" t="s">
        <v>661</v>
      </c>
      <c r="B29" s="73" t="s">
        <v>289</v>
      </c>
      <c r="C29" s="73" t="s">
        <v>292</v>
      </c>
      <c r="D29" s="73" t="s">
        <v>293</v>
      </c>
      <c r="E29" s="73" t="s">
        <v>255</v>
      </c>
      <c r="F29" s="73" t="s">
        <v>31</v>
      </c>
      <c r="G29" s="73" t="s">
        <v>290</v>
      </c>
      <c r="H29" s="74" t="s">
        <v>291</v>
      </c>
    </row>
    <row r="30">
      <c r="A30" s="44" t="s">
        <v>662</v>
      </c>
      <c r="B30" s="73" t="s">
        <v>88</v>
      </c>
      <c r="C30" s="73" t="s">
        <v>299</v>
      </c>
      <c r="D30" s="73" t="s">
        <v>300</v>
      </c>
      <c r="E30" s="73" t="s">
        <v>301</v>
      </c>
      <c r="F30" s="73" t="s">
        <v>302</v>
      </c>
      <c r="G30" s="73" t="s">
        <v>295</v>
      </c>
      <c r="H30" s="73">
        <v>9.654181359E9</v>
      </c>
    </row>
    <row r="31">
      <c r="A31" s="44" t="s">
        <v>663</v>
      </c>
      <c r="B31" s="73" t="s">
        <v>309</v>
      </c>
      <c r="C31" s="73" t="s">
        <v>310</v>
      </c>
      <c r="D31" s="73" t="s">
        <v>311</v>
      </c>
      <c r="E31" s="73" t="s">
        <v>312</v>
      </c>
      <c r="F31" s="73" t="s">
        <v>313</v>
      </c>
      <c r="G31" s="73" t="s">
        <v>304</v>
      </c>
      <c r="H31" s="73">
        <v>7.050600222E9</v>
      </c>
    </row>
    <row r="32">
      <c r="A32" s="44" t="s">
        <v>664</v>
      </c>
      <c r="B32" s="73" t="s">
        <v>88</v>
      </c>
      <c r="C32" s="73" t="s">
        <v>319</v>
      </c>
      <c r="D32" s="73" t="s">
        <v>320</v>
      </c>
      <c r="E32" s="73" t="s">
        <v>321</v>
      </c>
      <c r="F32" s="73" t="s">
        <v>31</v>
      </c>
      <c r="G32" s="73" t="s">
        <v>315</v>
      </c>
      <c r="H32" s="74" t="s">
        <v>318</v>
      </c>
    </row>
    <row r="33">
      <c r="A33" s="44" t="s">
        <v>665</v>
      </c>
      <c r="B33" s="73" t="s">
        <v>88</v>
      </c>
      <c r="C33" s="73" t="s">
        <v>328</v>
      </c>
      <c r="D33" s="73" t="s">
        <v>329</v>
      </c>
      <c r="E33" s="73" t="s">
        <v>330</v>
      </c>
      <c r="F33" s="73" t="s">
        <v>331</v>
      </c>
      <c r="G33" s="73" t="s">
        <v>323</v>
      </c>
      <c r="H33" s="73">
        <v>6.202224037E9</v>
      </c>
    </row>
    <row r="34">
      <c r="A34" s="44" t="s">
        <v>666</v>
      </c>
      <c r="B34" s="73" t="s">
        <v>27</v>
      </c>
      <c r="C34" s="73" t="s">
        <v>337</v>
      </c>
      <c r="D34" s="73" t="s">
        <v>338</v>
      </c>
      <c r="E34" s="73" t="s">
        <v>30</v>
      </c>
      <c r="F34" s="73" t="s">
        <v>31</v>
      </c>
      <c r="G34" s="73" t="s">
        <v>333</v>
      </c>
      <c r="H34" s="73">
        <v>9.009187187E9</v>
      </c>
    </row>
    <row r="35">
      <c r="A35" s="44" t="s">
        <v>667</v>
      </c>
      <c r="B35" s="73" t="s">
        <v>49</v>
      </c>
      <c r="C35" s="73" t="s">
        <v>345</v>
      </c>
      <c r="D35" s="73" t="s">
        <v>346</v>
      </c>
      <c r="E35" s="73" t="s">
        <v>30</v>
      </c>
      <c r="F35" s="73" t="s">
        <v>31</v>
      </c>
      <c r="G35" s="73" t="s">
        <v>340</v>
      </c>
      <c r="H35" s="73">
        <v>9.754088394E9</v>
      </c>
    </row>
    <row r="36">
      <c r="A36" s="44" t="s">
        <v>668</v>
      </c>
      <c r="B36" s="73" t="s">
        <v>353</v>
      </c>
      <c r="C36" s="73" t="s">
        <v>354</v>
      </c>
      <c r="D36" s="73" t="s">
        <v>355</v>
      </c>
      <c r="E36" s="73" t="s">
        <v>356</v>
      </c>
      <c r="F36" s="73" t="s">
        <v>31</v>
      </c>
      <c r="G36" s="73" t="s">
        <v>348</v>
      </c>
      <c r="H36" s="73">
        <v>9.770266393E9</v>
      </c>
    </row>
    <row r="37">
      <c r="A37" s="44" t="s">
        <v>669</v>
      </c>
      <c r="B37" s="73" t="s">
        <v>27</v>
      </c>
      <c r="C37" s="73" t="s">
        <v>363</v>
      </c>
      <c r="D37" s="73" t="s">
        <v>364</v>
      </c>
      <c r="E37" s="73" t="s">
        <v>365</v>
      </c>
      <c r="F37" s="73" t="s">
        <v>31</v>
      </c>
      <c r="G37" s="73" t="s">
        <v>358</v>
      </c>
      <c r="H37" s="73">
        <v>8.839663247E9</v>
      </c>
    </row>
    <row r="38">
      <c r="A38" s="44" t="s">
        <v>670</v>
      </c>
      <c r="B38" s="73" t="s">
        <v>49</v>
      </c>
      <c r="C38" s="73" t="s">
        <v>372</v>
      </c>
      <c r="D38" s="73" t="s">
        <v>373</v>
      </c>
      <c r="E38" s="73" t="s">
        <v>374</v>
      </c>
      <c r="F38" s="73" t="s">
        <v>92</v>
      </c>
      <c r="G38" s="73" t="s">
        <v>367</v>
      </c>
      <c r="H38" s="73">
        <v>9.630723057E9</v>
      </c>
    </row>
    <row r="39">
      <c r="A39" s="44" t="s">
        <v>671</v>
      </c>
      <c r="B39" s="73" t="s">
        <v>27</v>
      </c>
      <c r="C39" s="73" t="s">
        <v>381</v>
      </c>
      <c r="D39" s="73" t="s">
        <v>382</v>
      </c>
      <c r="E39" s="73" t="s">
        <v>30</v>
      </c>
      <c r="F39" s="73" t="s">
        <v>31</v>
      </c>
      <c r="G39" s="73" t="s">
        <v>376</v>
      </c>
      <c r="H39" s="73">
        <v>7.747845136E9</v>
      </c>
    </row>
    <row r="40">
      <c r="A40" s="44" t="s">
        <v>672</v>
      </c>
      <c r="B40" s="73" t="s">
        <v>27</v>
      </c>
      <c r="C40" s="73" t="s">
        <v>389</v>
      </c>
      <c r="D40" s="73" t="s">
        <v>390</v>
      </c>
      <c r="E40" s="73" t="s">
        <v>391</v>
      </c>
      <c r="F40" s="73" t="s">
        <v>31</v>
      </c>
      <c r="G40" s="73" t="s">
        <v>384</v>
      </c>
      <c r="H40" s="73">
        <v>9.977985066E9</v>
      </c>
    </row>
    <row r="41">
      <c r="A41" s="44" t="s">
        <v>672</v>
      </c>
      <c r="B41" s="73" t="s">
        <v>27</v>
      </c>
      <c r="C41" s="73" t="s">
        <v>389</v>
      </c>
      <c r="D41" s="73" t="s">
        <v>390</v>
      </c>
      <c r="E41" s="73" t="s">
        <v>391</v>
      </c>
      <c r="F41" s="73" t="s">
        <v>31</v>
      </c>
      <c r="G41" s="73" t="s">
        <v>384</v>
      </c>
      <c r="H41" s="73">
        <v>9.977985066E9</v>
      </c>
    </row>
    <row r="42">
      <c r="A42" s="44" t="s">
        <v>673</v>
      </c>
      <c r="B42" s="73" t="s">
        <v>49</v>
      </c>
      <c r="C42" s="73" t="s">
        <v>399</v>
      </c>
      <c r="D42" s="73" t="s">
        <v>400</v>
      </c>
      <c r="E42" s="73" t="s">
        <v>391</v>
      </c>
      <c r="F42" s="73" t="s">
        <v>31</v>
      </c>
      <c r="G42" s="73" t="s">
        <v>393</v>
      </c>
      <c r="H42" s="74" t="s">
        <v>398</v>
      </c>
    </row>
    <row r="43">
      <c r="A43" s="44" t="s">
        <v>674</v>
      </c>
      <c r="B43" s="73" t="s">
        <v>88</v>
      </c>
      <c r="C43" s="73" t="s">
        <v>407</v>
      </c>
      <c r="D43" s="73" t="s">
        <v>408</v>
      </c>
      <c r="E43" s="73" t="s">
        <v>409</v>
      </c>
      <c r="F43" s="73" t="s">
        <v>302</v>
      </c>
      <c r="G43" s="73" t="s">
        <v>402</v>
      </c>
      <c r="H43" s="73">
        <v>8.889803228E9</v>
      </c>
    </row>
    <row r="44">
      <c r="A44" s="44" t="s">
        <v>675</v>
      </c>
      <c r="B44" s="73" t="s">
        <v>49</v>
      </c>
      <c r="C44" s="73" t="s">
        <v>414</v>
      </c>
      <c r="D44" s="73" t="s">
        <v>415</v>
      </c>
      <c r="E44" s="73" t="s">
        <v>52</v>
      </c>
      <c r="F44" s="73" t="s">
        <v>92</v>
      </c>
      <c r="G44" s="73" t="s">
        <v>410</v>
      </c>
      <c r="H44" s="73">
        <v>9.993474382E9</v>
      </c>
    </row>
    <row r="45">
      <c r="A45" s="44" t="s">
        <v>676</v>
      </c>
      <c r="B45" s="73" t="s">
        <v>142</v>
      </c>
      <c r="C45" s="73" t="s">
        <v>422</v>
      </c>
      <c r="D45" s="73" t="s">
        <v>423</v>
      </c>
      <c r="E45" s="73" t="s">
        <v>424</v>
      </c>
      <c r="F45" s="73" t="s">
        <v>31</v>
      </c>
      <c r="G45" s="73" t="s">
        <v>417</v>
      </c>
      <c r="H45" s="73">
        <v>9.424445112E9</v>
      </c>
    </row>
    <row r="46">
      <c r="A46" s="44" t="s">
        <v>677</v>
      </c>
      <c r="B46" s="73" t="s">
        <v>88</v>
      </c>
      <c r="C46" s="73" t="s">
        <v>430</v>
      </c>
      <c r="D46" s="73" t="s">
        <v>431</v>
      </c>
      <c r="E46" s="73" t="s">
        <v>432</v>
      </c>
      <c r="F46" s="73" t="s">
        <v>195</v>
      </c>
      <c r="G46" s="73" t="s">
        <v>426</v>
      </c>
      <c r="H46" s="73">
        <v>8.80608709E9</v>
      </c>
    </row>
    <row r="47">
      <c r="A47" s="44" t="s">
        <v>678</v>
      </c>
      <c r="B47" s="73" t="s">
        <v>88</v>
      </c>
      <c r="C47" s="73" t="s">
        <v>437</v>
      </c>
      <c r="D47" s="73" t="s">
        <v>438</v>
      </c>
      <c r="E47" s="73" t="s">
        <v>439</v>
      </c>
      <c r="F47" s="73" t="s">
        <v>92</v>
      </c>
      <c r="G47" s="73" t="s">
        <v>433</v>
      </c>
      <c r="H47" s="73">
        <v>9.009267538E9</v>
      </c>
    </row>
    <row r="48">
      <c r="A48" s="44" t="s">
        <v>679</v>
      </c>
      <c r="B48" s="73" t="s">
        <v>49</v>
      </c>
      <c r="C48" s="73" t="s">
        <v>445</v>
      </c>
      <c r="D48" s="73" t="s">
        <v>446</v>
      </c>
      <c r="E48" s="73" t="s">
        <v>447</v>
      </c>
      <c r="F48" s="73" t="s">
        <v>92</v>
      </c>
      <c r="G48" s="73" t="s">
        <v>440</v>
      </c>
      <c r="H48" s="73">
        <v>8.269481323E9</v>
      </c>
    </row>
    <row r="49">
      <c r="A49" s="44" t="s">
        <v>680</v>
      </c>
      <c r="B49" s="73" t="s">
        <v>27</v>
      </c>
      <c r="C49" s="73" t="s">
        <v>454</v>
      </c>
      <c r="D49" s="73" t="s">
        <v>455</v>
      </c>
      <c r="E49" s="73" t="s">
        <v>456</v>
      </c>
      <c r="F49" s="73" t="s">
        <v>457</v>
      </c>
      <c r="G49" s="73" t="s">
        <v>449</v>
      </c>
      <c r="H49" s="73">
        <v>9.72512935E9</v>
      </c>
    </row>
    <row r="50">
      <c r="A50" s="44" t="s">
        <v>681</v>
      </c>
      <c r="B50" s="73" t="s">
        <v>353</v>
      </c>
      <c r="C50" s="73" t="s">
        <v>463</v>
      </c>
      <c r="D50" s="73" t="s">
        <v>464</v>
      </c>
      <c r="E50" s="73" t="s">
        <v>465</v>
      </c>
      <c r="F50" s="73" t="s">
        <v>282</v>
      </c>
      <c r="G50" s="73" t="s">
        <v>459</v>
      </c>
      <c r="H50" s="73">
        <v>6.387200676E9</v>
      </c>
    </row>
    <row r="51">
      <c r="A51" s="44" t="s">
        <v>682</v>
      </c>
      <c r="B51" s="73" t="s">
        <v>27</v>
      </c>
      <c r="C51" s="73" t="s">
        <v>470</v>
      </c>
      <c r="D51" s="73" t="s">
        <v>471</v>
      </c>
      <c r="E51" s="73" t="s">
        <v>472</v>
      </c>
      <c r="F51" s="73" t="s">
        <v>185</v>
      </c>
      <c r="G51" s="73" t="s">
        <v>466</v>
      </c>
      <c r="H51" s="73">
        <v>8.08745954E9</v>
      </c>
    </row>
    <row r="52">
      <c r="A52" s="44" t="s">
        <v>637</v>
      </c>
      <c r="B52" s="73" t="s">
        <v>27</v>
      </c>
      <c r="C52" s="73" t="s">
        <v>80</v>
      </c>
      <c r="D52" s="73" t="s">
        <v>80</v>
      </c>
      <c r="E52" s="73" t="s">
        <v>81</v>
      </c>
      <c r="F52" s="73" t="s">
        <v>82</v>
      </c>
      <c r="G52" s="73" t="s">
        <v>75</v>
      </c>
      <c r="H52" s="73">
        <v>9.523706139E9</v>
      </c>
    </row>
    <row r="53">
      <c r="A53" s="44" t="s">
        <v>683</v>
      </c>
      <c r="B53" s="73" t="s">
        <v>49</v>
      </c>
      <c r="C53" s="73" t="s">
        <v>478</v>
      </c>
      <c r="D53" s="73" t="s">
        <v>479</v>
      </c>
      <c r="E53" s="73" t="s">
        <v>30</v>
      </c>
      <c r="F53" s="73" t="s">
        <v>31</v>
      </c>
      <c r="G53" s="73" t="s">
        <v>474</v>
      </c>
      <c r="H53" s="73">
        <v>9.522881177E9</v>
      </c>
    </row>
    <row r="54">
      <c r="A54" s="73" t="s">
        <v>684</v>
      </c>
      <c r="B54" s="73" t="s">
        <v>27</v>
      </c>
      <c r="C54" s="73" t="s">
        <v>485</v>
      </c>
      <c r="D54" s="73" t="s">
        <v>486</v>
      </c>
      <c r="E54" s="73" t="s">
        <v>30</v>
      </c>
      <c r="F54" s="73" t="s">
        <v>31</v>
      </c>
      <c r="G54" s="73" t="s">
        <v>481</v>
      </c>
      <c r="H54" s="73">
        <v>8.989736133E9</v>
      </c>
    </row>
    <row r="55">
      <c r="A55" s="44" t="s">
        <v>685</v>
      </c>
      <c r="B55" s="73" t="s">
        <v>27</v>
      </c>
      <c r="C55" s="73" t="s">
        <v>491</v>
      </c>
      <c r="D55" s="73" t="s">
        <v>492</v>
      </c>
      <c r="E55" s="73" t="s">
        <v>493</v>
      </c>
      <c r="F55" s="73" t="s">
        <v>403</v>
      </c>
      <c r="G55" s="73" t="s">
        <v>487</v>
      </c>
      <c r="H55" s="73">
        <v>7.58742687E9</v>
      </c>
    </row>
    <row r="56">
      <c r="A56" s="44" t="s">
        <v>686</v>
      </c>
      <c r="B56" s="73" t="s">
        <v>27</v>
      </c>
      <c r="C56" s="73" t="s">
        <v>499</v>
      </c>
      <c r="D56" s="73" t="s">
        <v>500</v>
      </c>
      <c r="E56" s="73" t="s">
        <v>501</v>
      </c>
      <c r="F56" s="73" t="s">
        <v>117</v>
      </c>
      <c r="G56" s="73" t="s">
        <v>494</v>
      </c>
      <c r="H56" s="73">
        <v>9.231507184E9</v>
      </c>
    </row>
    <row r="57">
      <c r="A57" s="44" t="s">
        <v>687</v>
      </c>
      <c r="B57" s="73" t="s">
        <v>508</v>
      </c>
      <c r="C57" s="73" t="s">
        <v>509</v>
      </c>
      <c r="D57" s="73" t="s">
        <v>510</v>
      </c>
      <c r="E57" s="73" t="s">
        <v>511</v>
      </c>
      <c r="F57" s="73" t="s">
        <v>92</v>
      </c>
      <c r="G57" s="73" t="s">
        <v>503</v>
      </c>
      <c r="H57" s="73">
        <v>8.085622213E9</v>
      </c>
    </row>
    <row r="58">
      <c r="A58" s="44" t="s">
        <v>932</v>
      </c>
      <c r="B58" s="73" t="s">
        <v>27</v>
      </c>
      <c r="C58" s="73" t="s">
        <v>517</v>
      </c>
      <c r="D58" s="73" t="s">
        <v>518</v>
      </c>
      <c r="E58" s="73" t="s">
        <v>30</v>
      </c>
      <c r="F58" s="73" t="s">
        <v>31</v>
      </c>
      <c r="G58" s="73" t="s">
        <v>513</v>
      </c>
      <c r="H58" s="73">
        <v>9.97790733E9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42.88"/>
    <col customWidth="1" min="4" max="4" width="27.5"/>
  </cols>
  <sheetData>
    <row r="2">
      <c r="A2" s="4" t="s">
        <v>701</v>
      </c>
      <c r="B2" s="1" t="s">
        <v>633</v>
      </c>
      <c r="C2" s="44" t="str">
        <f t="shared" ref="C2:C58" si="1">CONCATENATE(A2," ",B2)</f>
        <v>FIP-VII/HRDC/01 Dr. Dnyaneshwar Tikhe</v>
      </c>
      <c r="D2" s="51">
        <v>9.765659976E9</v>
      </c>
    </row>
    <row r="3">
      <c r="A3" s="4" t="s">
        <v>705</v>
      </c>
      <c r="B3" s="1" t="s">
        <v>634</v>
      </c>
      <c r="C3" s="44" t="str">
        <f t="shared" si="1"/>
        <v>FIP-VII/HRDC/02 Mr. Arun Kumar Arya</v>
      </c>
      <c r="D3" s="51">
        <v>8.305648321E9</v>
      </c>
    </row>
    <row r="4">
      <c r="A4" s="4" t="s">
        <v>710</v>
      </c>
      <c r="B4" s="1" t="s">
        <v>635</v>
      </c>
      <c r="C4" s="44" t="str">
        <f t="shared" si="1"/>
        <v>FIP-VII/HRDC/03 Mrs. MALVI VISHWAKARMA</v>
      </c>
      <c r="D4" s="4">
        <v>9.934521311E9</v>
      </c>
      <c r="E4" s="75">
        <v>9.431530033E9</v>
      </c>
    </row>
    <row r="5">
      <c r="A5" s="4" t="s">
        <v>714</v>
      </c>
      <c r="B5" s="1" t="s">
        <v>636</v>
      </c>
      <c r="C5" s="44" t="str">
        <f t="shared" si="1"/>
        <v>FIP-VII/HRDC/04 Mr. RAJESH KUMAR  GAUTAM</v>
      </c>
      <c r="D5" s="51">
        <v>6.268883482E9</v>
      </c>
    </row>
    <row r="6">
      <c r="A6" s="4" t="s">
        <v>718</v>
      </c>
      <c r="B6" s="1" t="s">
        <v>637</v>
      </c>
      <c r="C6" s="44" t="str">
        <f t="shared" si="1"/>
        <v>FIP-VII/HRDC/05 Mr. Jibhawani kumar  Rajak</v>
      </c>
      <c r="D6" s="51">
        <v>9.523706139E9</v>
      </c>
    </row>
    <row r="7">
      <c r="A7" s="4" t="s">
        <v>722</v>
      </c>
      <c r="B7" s="1" t="s">
        <v>638</v>
      </c>
      <c r="C7" s="44" t="str">
        <f t="shared" si="1"/>
        <v>FIP-VII/HRDC/06 Dr. Yogesh Khandelwal </v>
      </c>
      <c r="D7" s="51">
        <v>9.89319101E9</v>
      </c>
    </row>
    <row r="8">
      <c r="A8" s="4" t="s">
        <v>726</v>
      </c>
      <c r="B8" s="1" t="s">
        <v>639</v>
      </c>
      <c r="C8" s="44" t="str">
        <f t="shared" si="1"/>
        <v>FIP-VII/HRDC/07 Mrs. Vijayshree  Malviya </v>
      </c>
      <c r="D8" s="51">
        <v>7.999603035E9</v>
      </c>
    </row>
    <row r="9">
      <c r="A9" s="4" t="s">
        <v>730</v>
      </c>
      <c r="B9" s="1" t="s">
        <v>640</v>
      </c>
      <c r="C9" s="44" t="str">
        <f t="shared" si="1"/>
        <v>FIP-VII/HRDC/08 Dr. Arti  Padiyar </v>
      </c>
      <c r="D9" s="51">
        <v>9.039839565E9</v>
      </c>
    </row>
    <row r="10">
      <c r="A10" s="4" t="s">
        <v>734</v>
      </c>
      <c r="B10" s="1" t="s">
        <v>641</v>
      </c>
      <c r="C10" s="44" t="str">
        <f t="shared" si="1"/>
        <v>FIP-VII/HRDC/09 Dr. Suman Sardar</v>
      </c>
      <c r="D10" s="51">
        <v>9.685350941E9</v>
      </c>
    </row>
    <row r="11">
      <c r="A11" s="4" t="s">
        <v>738</v>
      </c>
      <c r="B11" s="1" t="s">
        <v>642</v>
      </c>
      <c r="C11" s="44" t="str">
        <f t="shared" si="1"/>
        <v>FIP-VII/HRDC/10 Mrs. Shweta  Bhawdiya </v>
      </c>
      <c r="D11" s="51">
        <v>8.269239371E9</v>
      </c>
    </row>
    <row r="12">
      <c r="A12" s="4" t="s">
        <v>742</v>
      </c>
      <c r="B12" s="1" t="s">
        <v>643</v>
      </c>
      <c r="C12" s="44" t="str">
        <f t="shared" si="1"/>
        <v>FIP-VII/HRDC/11 Mr. Shubham Sharma</v>
      </c>
      <c r="D12" s="51">
        <v>7.067690308E9</v>
      </c>
    </row>
    <row r="13">
      <c r="A13" s="4" t="s">
        <v>746</v>
      </c>
      <c r="B13" s="1" t="s">
        <v>644</v>
      </c>
      <c r="C13" s="44" t="str">
        <f t="shared" si="1"/>
        <v>FIP-VII/HRDC/12 Dr. Rakesh Sagar</v>
      </c>
      <c r="D13" s="51">
        <v>9.893149232E9</v>
      </c>
    </row>
    <row r="14">
      <c r="A14" s="4" t="s">
        <v>751</v>
      </c>
      <c r="B14" s="1" t="s">
        <v>645</v>
      </c>
      <c r="C14" s="44" t="str">
        <f t="shared" si="1"/>
        <v>FIP-VII/HRDC/13 Mr. Geh  Chandra Patel</v>
      </c>
      <c r="D14" s="51">
        <v>9.424392696E9</v>
      </c>
    </row>
    <row r="15">
      <c r="A15" s="4" t="s">
        <v>755</v>
      </c>
      <c r="B15" s="1" t="s">
        <v>646</v>
      </c>
      <c r="C15" s="44" t="str">
        <f t="shared" si="1"/>
        <v>FIP-VII/HRDC/14 Miss Shanta Chouhan</v>
      </c>
      <c r="D15" s="51">
        <v>9.669766972E9</v>
      </c>
    </row>
    <row r="16">
      <c r="A16" s="4" t="s">
        <v>759</v>
      </c>
      <c r="B16" s="1" t="s">
        <v>647</v>
      </c>
      <c r="C16" s="44" t="str">
        <f t="shared" si="1"/>
        <v>FIP-VII/HRDC/15 Dr. JAYA KAITHWAS</v>
      </c>
      <c r="D16" s="51">
        <v>9.754177122E9</v>
      </c>
    </row>
    <row r="17">
      <c r="A17" s="4" t="s">
        <v>763</v>
      </c>
      <c r="B17" s="1" t="s">
        <v>648</v>
      </c>
      <c r="C17" s="44" t="str">
        <f t="shared" si="1"/>
        <v>FIP-VII/HRDC/16 Dr. Sunita Yadav</v>
      </c>
      <c r="D17" s="51">
        <v>9.165163497E9</v>
      </c>
    </row>
    <row r="18">
      <c r="A18" s="4" t="s">
        <v>767</v>
      </c>
      <c r="B18" s="1" t="s">
        <v>649</v>
      </c>
      <c r="C18" s="44" t="str">
        <f t="shared" si="1"/>
        <v>FIP-VII/HRDC/17 Mr. Virendra Chouhan</v>
      </c>
      <c r="D18" s="51">
        <v>7.057590039E9</v>
      </c>
    </row>
    <row r="19">
      <c r="A19" s="4" t="s">
        <v>771</v>
      </c>
      <c r="B19" s="1" t="s">
        <v>650</v>
      </c>
      <c r="C19" s="44" t="str">
        <f t="shared" si="1"/>
        <v>FIP-VII/HRDC/18 Dr. Dinesh Anandrao  Pund</v>
      </c>
      <c r="D19" s="51">
        <v>9.960616538E9</v>
      </c>
    </row>
    <row r="20">
      <c r="A20" s="4" t="s">
        <v>781</v>
      </c>
      <c r="B20" s="1" t="s">
        <v>651</v>
      </c>
      <c r="C20" s="44" t="str">
        <f t="shared" si="1"/>
        <v>FIP-VII/HRDC/20 Dr. SHANKAR  BHURIA</v>
      </c>
      <c r="D20" s="51">
        <v>6.266679838E9</v>
      </c>
    </row>
    <row r="21">
      <c r="A21" s="4" t="s">
        <v>785</v>
      </c>
      <c r="B21" s="1" t="s">
        <v>652</v>
      </c>
      <c r="C21" s="44" t="str">
        <f t="shared" si="1"/>
        <v>FIP-VII/HRDC/21 Mr. Yajuvendra Singh</v>
      </c>
      <c r="D21" s="51">
        <v>6.266270538E9</v>
      </c>
    </row>
    <row r="22">
      <c r="A22" s="4" t="s">
        <v>789</v>
      </c>
      <c r="B22" s="1" t="s">
        <v>653</v>
      </c>
      <c r="C22" s="44" t="str">
        <f t="shared" si="1"/>
        <v>FIP-VII/HRDC/22 Dr. Shashikant  Ikhe</v>
      </c>
      <c r="D22" s="51">
        <v>9.922929698E9</v>
      </c>
    </row>
    <row r="23">
      <c r="A23" s="4" t="s">
        <v>793</v>
      </c>
      <c r="B23" s="1" t="s">
        <v>654</v>
      </c>
      <c r="C23" s="44" t="str">
        <f t="shared" si="1"/>
        <v>FIP-VII/HRDC/23 Dr. SUMAN SARKAR</v>
      </c>
      <c r="D23" s="51">
        <v>9.874122017E9</v>
      </c>
    </row>
    <row r="24">
      <c r="A24" s="4" t="s">
        <v>798</v>
      </c>
      <c r="B24" s="1" t="s">
        <v>655</v>
      </c>
      <c r="C24" s="44" t="str">
        <f t="shared" si="1"/>
        <v>FIP-VII/HRDC/24 Mrs. Nimisha Sinha</v>
      </c>
      <c r="D24" s="51">
        <v>6.201535218E9</v>
      </c>
    </row>
    <row r="25">
      <c r="A25" s="4" t="s">
        <v>802</v>
      </c>
      <c r="B25" s="1" t="s">
        <v>657</v>
      </c>
      <c r="C25" s="44" t="str">
        <f t="shared" si="1"/>
        <v>FIP-VII/HRDC/25 Mr. AJAY  PARMAR</v>
      </c>
      <c r="D25" s="51">
        <v>8.827526308E9</v>
      </c>
    </row>
    <row r="26">
      <c r="A26" s="4" t="s">
        <v>806</v>
      </c>
      <c r="B26" s="1" t="s">
        <v>658</v>
      </c>
      <c r="C26" s="44" t="str">
        <f t="shared" si="1"/>
        <v>FIP-VII/HRDC/26 Dr. Mamta  Kushgotiya </v>
      </c>
      <c r="D26" s="51">
        <v>9.131811578E9</v>
      </c>
    </row>
    <row r="27">
      <c r="A27" s="4" t="s">
        <v>810</v>
      </c>
      <c r="B27" s="1" t="s">
        <v>659</v>
      </c>
      <c r="C27" s="44" t="str">
        <f t="shared" si="1"/>
        <v>FIP-VII/HRDC/27 Mrs. Sunita kumawat  Kumawat </v>
      </c>
      <c r="D27" s="51">
        <v>9.165266477E9</v>
      </c>
    </row>
    <row r="28">
      <c r="A28" s="4" t="s">
        <v>814</v>
      </c>
      <c r="B28" s="1" t="s">
        <v>660</v>
      </c>
      <c r="C28" s="44" t="str">
        <f t="shared" si="1"/>
        <v>FIP-VII/HRDC/28 Miss JAGRATI  KATARA </v>
      </c>
      <c r="D28" s="51">
        <v>9.713359553E9</v>
      </c>
    </row>
    <row r="29">
      <c r="A29" s="4" t="s">
        <v>818</v>
      </c>
      <c r="B29" s="1" t="s">
        <v>661</v>
      </c>
      <c r="C29" s="44" t="str">
        <f t="shared" si="1"/>
        <v>FIP-VII/HRDC/29 Mrs. jaya dipti  lal</v>
      </c>
      <c r="D29" s="4">
        <v>8.878715021E9</v>
      </c>
    </row>
    <row r="30">
      <c r="A30" s="4" t="s">
        <v>822</v>
      </c>
      <c r="B30" s="1" t="s">
        <v>662</v>
      </c>
      <c r="C30" s="44" t="str">
        <f t="shared" si="1"/>
        <v>FIP-VII/HRDC/30 Dr. Anubhuti Jha</v>
      </c>
      <c r="D30" s="4">
        <v>9.654181359E9</v>
      </c>
    </row>
    <row r="31">
      <c r="A31" s="4" t="s">
        <v>826</v>
      </c>
      <c r="B31" s="1" t="s">
        <v>663</v>
      </c>
      <c r="C31" s="44" t="str">
        <f t="shared" si="1"/>
        <v>FIP-VII/HRDC/31 Dr. SANDHYA   BAXLA</v>
      </c>
      <c r="D31" s="4">
        <v>7.050600222E9</v>
      </c>
    </row>
    <row r="32">
      <c r="A32" s="4" t="s">
        <v>830</v>
      </c>
      <c r="B32" s="1" t="s">
        <v>664</v>
      </c>
      <c r="C32" s="44" t="str">
        <f t="shared" si="1"/>
        <v>FIP-VII/HRDC/32 Mr. Satyendra Singh  Patel</v>
      </c>
      <c r="D32" s="4">
        <v>9.981726836E9</v>
      </c>
    </row>
    <row r="33">
      <c r="A33" s="4" t="s">
        <v>834</v>
      </c>
      <c r="B33" s="1" t="s">
        <v>665</v>
      </c>
      <c r="C33" s="44" t="str">
        <f t="shared" si="1"/>
        <v>FIP-VII/HRDC/33 Mr. MD.KASMUDDIN  ANSARI </v>
      </c>
      <c r="D33" s="4">
        <v>6.202224037E9</v>
      </c>
    </row>
    <row r="34">
      <c r="A34" s="4" t="s">
        <v>838</v>
      </c>
      <c r="B34" s="1" t="s">
        <v>666</v>
      </c>
      <c r="C34" s="44" t="str">
        <f t="shared" si="1"/>
        <v>FIP-VII/HRDC/34 Mrs. Jyoti Tiwari</v>
      </c>
      <c r="D34" s="4">
        <v>9.009187187E9</v>
      </c>
    </row>
    <row r="35">
      <c r="A35" s="4" t="s">
        <v>842</v>
      </c>
      <c r="B35" s="1" t="s">
        <v>667</v>
      </c>
      <c r="C35" s="44" t="str">
        <f t="shared" si="1"/>
        <v>FIP-VII/HRDC/35 Mrs. Neha  Mehra</v>
      </c>
      <c r="D35" s="4">
        <v>9.754088394E9</v>
      </c>
    </row>
    <row r="36">
      <c r="A36" s="4" t="s">
        <v>846</v>
      </c>
      <c r="B36" s="1" t="s">
        <v>668</v>
      </c>
      <c r="C36" s="44" t="str">
        <f t="shared" si="1"/>
        <v>FIP-VII/HRDC/36 Dr. Vijay Singh Rawat</v>
      </c>
      <c r="D36" s="4">
        <v>9.770266393E9</v>
      </c>
    </row>
    <row r="37">
      <c r="A37" s="4" t="s">
        <v>850</v>
      </c>
      <c r="B37" s="1" t="s">
        <v>669</v>
      </c>
      <c r="C37" s="44" t="str">
        <f t="shared" si="1"/>
        <v>FIP-VII/HRDC/37 Dr. Mukesh Sastya</v>
      </c>
      <c r="D37" s="4">
        <v>8.839663247E9</v>
      </c>
    </row>
    <row r="38">
      <c r="A38" s="4" t="s">
        <v>854</v>
      </c>
      <c r="B38" s="1" t="s">
        <v>670</v>
      </c>
      <c r="C38" s="44" t="str">
        <f t="shared" si="1"/>
        <v>FIP-VII/HRDC/38 Dr.  Vimal  Lodwal </v>
      </c>
      <c r="D38" s="4">
        <v>9.630723057E9</v>
      </c>
    </row>
    <row r="39">
      <c r="A39" s="4" t="s">
        <v>858</v>
      </c>
      <c r="B39" s="1" t="s">
        <v>671</v>
      </c>
      <c r="C39" s="44" t="str">
        <f t="shared" si="1"/>
        <v>FIP-VII/HRDC/39 Mrs. Priyanka Bamne</v>
      </c>
      <c r="D39" s="4">
        <v>7.747845136E9</v>
      </c>
    </row>
    <row r="40">
      <c r="A40" s="4" t="s">
        <v>862</v>
      </c>
      <c r="B40" s="1" t="s">
        <v>672</v>
      </c>
      <c r="C40" s="44" t="str">
        <f t="shared" si="1"/>
        <v>FIP-VII/HRDC/40 Mr. Vikas Upadhyay</v>
      </c>
      <c r="D40" s="4">
        <v>9.977985066E9</v>
      </c>
    </row>
    <row r="41">
      <c r="A41" s="4" t="s">
        <v>862</v>
      </c>
      <c r="B41" s="1" t="s">
        <v>672</v>
      </c>
      <c r="C41" s="44" t="str">
        <f t="shared" si="1"/>
        <v>FIP-VII/HRDC/40 Mr. Vikas Upadhyay</v>
      </c>
      <c r="D41" s="4">
        <v>9.977985066E9</v>
      </c>
    </row>
    <row r="42">
      <c r="A42" s="4" t="s">
        <v>869</v>
      </c>
      <c r="B42" s="1" t="s">
        <v>673</v>
      </c>
      <c r="C42" s="44" t="str">
        <f t="shared" si="1"/>
        <v>FIP-VII/HRDC/41 Mr. Mahendra  Patil </v>
      </c>
      <c r="D42" s="50">
        <v>9.406534852E9</v>
      </c>
    </row>
    <row r="43">
      <c r="A43" s="4" t="s">
        <v>873</v>
      </c>
      <c r="B43" s="1" t="s">
        <v>674</v>
      </c>
      <c r="C43" s="44" t="str">
        <f t="shared" si="1"/>
        <v>FIP-VII/HRDC/42 Miss LUKESHWARI  UIKE</v>
      </c>
      <c r="D43" s="4">
        <v>8.889803228E9</v>
      </c>
    </row>
    <row r="44">
      <c r="A44" s="4" t="s">
        <v>877</v>
      </c>
      <c r="B44" s="1" t="s">
        <v>675</v>
      </c>
      <c r="C44" s="44" t="str">
        <f t="shared" si="1"/>
        <v>FIP-VII/HRDC/43 Dr. Rakesh  KAVCHE </v>
      </c>
      <c r="D44" s="4">
        <v>9.993474382E9</v>
      </c>
    </row>
    <row r="45">
      <c r="A45" s="4" t="s">
        <v>881</v>
      </c>
      <c r="B45" s="1" t="s">
        <v>676</v>
      </c>
      <c r="C45" s="44" t="str">
        <f t="shared" si="1"/>
        <v>FIP-VII/HRDC/44 Dr. Rajendra  Kumar</v>
      </c>
      <c r="D45" s="4">
        <v>9.424445112E9</v>
      </c>
    </row>
    <row r="46">
      <c r="A46" s="4" t="s">
        <v>885</v>
      </c>
      <c r="B46" s="1" t="s">
        <v>677</v>
      </c>
      <c r="C46" s="44" t="str">
        <f t="shared" si="1"/>
        <v>FIP-VII/HRDC/45 Mr. Krishnath  Chaure </v>
      </c>
      <c r="D46" s="4">
        <v>8.80608709E9</v>
      </c>
    </row>
    <row r="47">
      <c r="A47" s="4" t="s">
        <v>889</v>
      </c>
      <c r="B47" s="1" t="s">
        <v>678</v>
      </c>
      <c r="C47" s="44" t="str">
        <f t="shared" si="1"/>
        <v>FIP-VII/HRDC/46 Dr. PRAMILA  KABIR  KURETHIYA </v>
      </c>
      <c r="D47" s="51">
        <v>9.009267538E9</v>
      </c>
    </row>
    <row r="48">
      <c r="A48" s="4" t="s">
        <v>893</v>
      </c>
      <c r="B48" s="1" t="s">
        <v>679</v>
      </c>
      <c r="C48" s="44" t="str">
        <f t="shared" si="1"/>
        <v>FIP-VII/HRDC/47 Mr. Pradeep  Bairagi </v>
      </c>
      <c r="D48" s="4">
        <v>8.269481323E9</v>
      </c>
    </row>
    <row r="49">
      <c r="A49" s="4" t="s">
        <v>897</v>
      </c>
      <c r="B49" s="1" t="s">
        <v>680</v>
      </c>
      <c r="C49" s="44" t="str">
        <f t="shared" si="1"/>
        <v>FIP-VII/HRDC/48 Mr. VIJAYSINH MANEKSINH THAKOR</v>
      </c>
      <c r="D49" s="4">
        <v>9.72512935E9</v>
      </c>
    </row>
    <row r="50">
      <c r="A50" s="4" t="s">
        <v>901</v>
      </c>
      <c r="B50" s="1" t="s">
        <v>681</v>
      </c>
      <c r="C50" s="44" t="str">
        <f t="shared" si="1"/>
        <v>FIP-VII/HRDC/49 Mrs. NAHID  AKHTAR</v>
      </c>
      <c r="D50" s="4">
        <v>6.387200676E9</v>
      </c>
    </row>
    <row r="51">
      <c r="A51" s="4" t="s">
        <v>905</v>
      </c>
      <c r="B51" s="1" t="s">
        <v>682</v>
      </c>
      <c r="C51" s="44" t="str">
        <f t="shared" si="1"/>
        <v>FIP-VII/HRDC/50 Dr. Smita Choudhari</v>
      </c>
      <c r="D51" s="4">
        <v>8.08745954E9</v>
      </c>
    </row>
    <row r="52">
      <c r="A52" s="4" t="s">
        <v>718</v>
      </c>
      <c r="B52" s="1" t="s">
        <v>637</v>
      </c>
      <c r="C52" s="44" t="str">
        <f t="shared" si="1"/>
        <v>FIP-VII/HRDC/05 Mr. Jibhawani kumar  Rajak</v>
      </c>
      <c r="D52" s="51">
        <v>9.523706139E9</v>
      </c>
    </row>
    <row r="53">
      <c r="A53" s="4" t="s">
        <v>912</v>
      </c>
      <c r="B53" s="1" t="s">
        <v>683</v>
      </c>
      <c r="C53" s="44" t="str">
        <f t="shared" si="1"/>
        <v>FIP-VII/HRDC/51 Dr. Sharad Singh Lodhi</v>
      </c>
      <c r="D53" s="4">
        <v>9.522881177E9</v>
      </c>
    </row>
    <row r="54">
      <c r="A54" s="4" t="s">
        <v>916</v>
      </c>
      <c r="B54" s="4" t="s">
        <v>684</v>
      </c>
      <c r="C54" s="44" t="str">
        <f t="shared" si="1"/>
        <v>FIP-VII/HRDC/52 Dr. Pratibha Yadav</v>
      </c>
      <c r="D54" s="50">
        <v>8.989736133E9</v>
      </c>
    </row>
    <row r="55">
      <c r="A55" s="4" t="s">
        <v>920</v>
      </c>
      <c r="B55" s="1" t="s">
        <v>685</v>
      </c>
      <c r="C55" s="44" t="str">
        <f t="shared" si="1"/>
        <v>FIP-VII/HRDC/53 Mr. MAHESH  KATLAM</v>
      </c>
      <c r="D55" s="4">
        <v>7.58742687E9</v>
      </c>
    </row>
    <row r="56">
      <c r="A56" s="4" t="s">
        <v>924</v>
      </c>
      <c r="B56" s="1" t="s">
        <v>686</v>
      </c>
      <c r="C56" s="44" t="str">
        <f t="shared" si="1"/>
        <v>FIP-VII/HRDC/54 Dr. Ankhi  Haldar</v>
      </c>
      <c r="D56" s="4">
        <v>9.231507184E9</v>
      </c>
    </row>
    <row r="57">
      <c r="A57" s="4" t="s">
        <v>928</v>
      </c>
      <c r="B57" s="1" t="s">
        <v>687</v>
      </c>
      <c r="C57" s="44" t="str">
        <f t="shared" si="1"/>
        <v>FIP-VII/HRDC/55 Mr. NAVEEN  MAGRAIYA </v>
      </c>
      <c r="D57" s="51">
        <v>8.085622213E9</v>
      </c>
    </row>
    <row r="58">
      <c r="A58" s="4" t="s">
        <v>933</v>
      </c>
      <c r="B58" s="1" t="s">
        <v>932</v>
      </c>
      <c r="C58" s="44" t="str">
        <f t="shared" si="1"/>
        <v>FIP-VII/HRDC/56 Mr. Sunny Ganavdiya</v>
      </c>
      <c r="D58" s="45">
        <v>9.97790733E9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679</v>
      </c>
      <c r="B1" s="73">
        <v>8.269481323E9</v>
      </c>
    </row>
    <row r="2">
      <c r="A2" s="44" t="s">
        <v>662</v>
      </c>
      <c r="B2" s="73">
        <v>9.654181359E9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</cols>
  <sheetData>
    <row r="1">
      <c r="A1" s="44" t="s">
        <v>670</v>
      </c>
    </row>
    <row r="2">
      <c r="A2" s="44" t="s">
        <v>686</v>
      </c>
    </row>
    <row r="3">
      <c r="A3" s="44" t="s">
        <v>662</v>
      </c>
    </row>
    <row r="4">
      <c r="A4" s="44" t="s">
        <v>640</v>
      </c>
    </row>
    <row r="5">
      <c r="A5" s="44" t="s">
        <v>650</v>
      </c>
    </row>
    <row r="6">
      <c r="A6" s="44" t="s">
        <v>633</v>
      </c>
    </row>
    <row r="7">
      <c r="A7" s="44" t="s">
        <v>647</v>
      </c>
    </row>
    <row r="8">
      <c r="A8" s="44" t="s">
        <v>658</v>
      </c>
    </row>
    <row r="9">
      <c r="A9" s="44" t="s">
        <v>669</v>
      </c>
    </row>
    <row r="10">
      <c r="A10" s="44" t="s">
        <v>678</v>
      </c>
    </row>
    <row r="11">
      <c r="A11" s="73" t="s">
        <v>684</v>
      </c>
    </row>
    <row r="12">
      <c r="A12" s="44" t="s">
        <v>676</v>
      </c>
    </row>
    <row r="13">
      <c r="A13" s="44" t="s">
        <v>675</v>
      </c>
    </row>
    <row r="14">
      <c r="A14" s="44" t="s">
        <v>644</v>
      </c>
    </row>
    <row r="15">
      <c r="A15" s="44" t="s">
        <v>663</v>
      </c>
    </row>
    <row r="16">
      <c r="A16" s="44" t="s">
        <v>651</v>
      </c>
    </row>
    <row r="17">
      <c r="A17" s="44" t="s">
        <v>683</v>
      </c>
    </row>
    <row r="18">
      <c r="A18" s="44" t="s">
        <v>653</v>
      </c>
    </row>
    <row r="19">
      <c r="A19" s="44" t="s">
        <v>682</v>
      </c>
    </row>
    <row r="20">
      <c r="A20" s="44" t="s">
        <v>641</v>
      </c>
    </row>
    <row r="21">
      <c r="A21" s="44" t="s">
        <v>654</v>
      </c>
    </row>
    <row r="22">
      <c r="A22" s="44" t="s">
        <v>648</v>
      </c>
    </row>
    <row r="23">
      <c r="A23" s="44" t="s">
        <v>668</v>
      </c>
    </row>
    <row r="24">
      <c r="A24" s="44" t="s">
        <v>638</v>
      </c>
    </row>
    <row r="25">
      <c r="A25" s="44" t="s">
        <v>660</v>
      </c>
    </row>
    <row r="26">
      <c r="A26" s="44" t="s">
        <v>674</v>
      </c>
    </row>
    <row r="27">
      <c r="A27" s="44" t="s">
        <v>646</v>
      </c>
    </row>
    <row r="28">
      <c r="A28" s="44" t="s">
        <v>657</v>
      </c>
    </row>
    <row r="29">
      <c r="A29" s="44" t="s">
        <v>634</v>
      </c>
    </row>
    <row r="30">
      <c r="A30" s="44" t="s">
        <v>645</v>
      </c>
    </row>
    <row r="31">
      <c r="A31" s="44" t="s">
        <v>637</v>
      </c>
    </row>
    <row r="32">
      <c r="A32" s="44" t="s">
        <v>637</v>
      </c>
    </row>
    <row r="33">
      <c r="A33" s="44" t="s">
        <v>677</v>
      </c>
    </row>
    <row r="34">
      <c r="A34" s="44" t="s">
        <v>673</v>
      </c>
    </row>
    <row r="35">
      <c r="A35" s="44" t="s">
        <v>685</v>
      </c>
    </row>
    <row r="36">
      <c r="A36" s="44" t="s">
        <v>665</v>
      </c>
    </row>
    <row r="37">
      <c r="A37" s="44" t="s">
        <v>687</v>
      </c>
    </row>
    <row r="38">
      <c r="A38" s="44" t="s">
        <v>679</v>
      </c>
    </row>
    <row r="39">
      <c r="A39" s="44" t="s">
        <v>636</v>
      </c>
    </row>
    <row r="40">
      <c r="A40" s="44" t="s">
        <v>664</v>
      </c>
    </row>
    <row r="41">
      <c r="A41" s="44" t="s">
        <v>643</v>
      </c>
    </row>
    <row r="42">
      <c r="A42" s="44" t="s">
        <v>932</v>
      </c>
    </row>
    <row r="43">
      <c r="A43" s="44" t="s">
        <v>680</v>
      </c>
    </row>
    <row r="44">
      <c r="A44" s="44" t="s">
        <v>672</v>
      </c>
    </row>
    <row r="45">
      <c r="A45" s="44" t="s">
        <v>672</v>
      </c>
    </row>
    <row r="46">
      <c r="A46" s="44" t="s">
        <v>649</v>
      </c>
    </row>
    <row r="47">
      <c r="A47" s="44" t="s">
        <v>652</v>
      </c>
    </row>
    <row r="48">
      <c r="A48" s="44" t="s">
        <v>661</v>
      </c>
    </row>
    <row r="49">
      <c r="A49" s="44" t="s">
        <v>666</v>
      </c>
    </row>
    <row r="50">
      <c r="A50" s="44" t="s">
        <v>635</v>
      </c>
    </row>
    <row r="51">
      <c r="A51" s="44" t="s">
        <v>681</v>
      </c>
    </row>
    <row r="52">
      <c r="A52" s="44" t="s">
        <v>667</v>
      </c>
    </row>
    <row r="53">
      <c r="A53" s="44" t="s">
        <v>655</v>
      </c>
    </row>
    <row r="54">
      <c r="A54" s="44" t="s">
        <v>671</v>
      </c>
    </row>
    <row r="55">
      <c r="A55" s="44" t="s">
        <v>642</v>
      </c>
    </row>
    <row r="56">
      <c r="A56" s="44" t="s">
        <v>659</v>
      </c>
    </row>
    <row r="57">
      <c r="A57" s="44" t="s">
        <v>639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957</v>
      </c>
      <c r="B1" s="45" t="s">
        <v>958</v>
      </c>
      <c r="C1" s="45" t="s">
        <v>959</v>
      </c>
      <c r="D1" s="45" t="s">
        <v>960</v>
      </c>
      <c r="E1" s="45" t="s">
        <v>961</v>
      </c>
      <c r="F1" s="45" t="s">
        <v>962</v>
      </c>
      <c r="G1" s="45" t="s">
        <v>963</v>
      </c>
      <c r="H1" s="45" t="s">
        <v>964</v>
      </c>
      <c r="I1" s="45" t="s">
        <v>965</v>
      </c>
      <c r="J1" s="45" t="s">
        <v>966</v>
      </c>
      <c r="K1" s="45" t="s">
        <v>967</v>
      </c>
      <c r="L1" s="45" t="s">
        <v>968</v>
      </c>
      <c r="M1" s="45" t="s">
        <v>969</v>
      </c>
      <c r="N1" s="45" t="s">
        <v>970</v>
      </c>
      <c r="O1" s="45" t="s">
        <v>971</v>
      </c>
      <c r="P1" s="45" t="s">
        <v>972</v>
      </c>
      <c r="Q1" s="45" t="s">
        <v>973</v>
      </c>
      <c r="R1" s="45" t="s">
        <v>974</v>
      </c>
      <c r="S1" s="45" t="s">
        <v>975</v>
      </c>
      <c r="T1" s="45" t="s">
        <v>976</v>
      </c>
      <c r="U1" s="45" t="s">
        <v>977</v>
      </c>
      <c r="V1" s="45" t="s">
        <v>978</v>
      </c>
      <c r="W1" s="45" t="s">
        <v>979</v>
      </c>
      <c r="X1" s="45" t="s">
        <v>980</v>
      </c>
      <c r="Y1" s="45" t="s">
        <v>981</v>
      </c>
      <c r="Z1" s="45" t="s">
        <v>982</v>
      </c>
      <c r="AA1" s="45" t="s">
        <v>983</v>
      </c>
      <c r="AB1" s="45" t="s">
        <v>984</v>
      </c>
      <c r="AC1" s="45" t="s">
        <v>985</v>
      </c>
    </row>
    <row r="2">
      <c r="A2" s="45" t="s">
        <v>986</v>
      </c>
      <c r="B2" s="45" t="s">
        <v>987</v>
      </c>
      <c r="C2" s="45" t="s">
        <v>988</v>
      </c>
      <c r="D2" s="73">
        <v>2.011197874E9</v>
      </c>
      <c r="E2" s="73">
        <v>1.0</v>
      </c>
      <c r="F2" s="73">
        <v>2.0</v>
      </c>
      <c r="G2" s="45" t="s">
        <v>989</v>
      </c>
      <c r="H2" s="45" t="s">
        <v>990</v>
      </c>
      <c r="I2" s="45" t="s">
        <v>990</v>
      </c>
      <c r="J2" s="45" t="s">
        <v>991</v>
      </c>
      <c r="K2" s="45" t="s">
        <v>992</v>
      </c>
      <c r="L2" s="45" t="s">
        <v>992</v>
      </c>
      <c r="M2" s="45" t="s">
        <v>993</v>
      </c>
      <c r="N2" s="45" t="b">
        <v>1</v>
      </c>
      <c r="O2" s="45" t="s">
        <v>994</v>
      </c>
      <c r="P2" s="45" t="b">
        <v>0</v>
      </c>
      <c r="R2" s="45" t="b">
        <v>0</v>
      </c>
      <c r="S2" s="45" t="b">
        <v>1</v>
      </c>
      <c r="T2" s="45" t="s">
        <v>995</v>
      </c>
      <c r="X2" s="45" t="b">
        <v>0</v>
      </c>
      <c r="Y2" s="45" t="s">
        <v>630</v>
      </c>
      <c r="Z2" s="45" t="s">
        <v>996</v>
      </c>
      <c r="AA2" s="45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44950.31148211806</v>
      </c>
      <c r="B1" s="4" t="s">
        <v>417</v>
      </c>
      <c r="C1" s="4" t="s">
        <v>418</v>
      </c>
      <c r="D1" s="29" t="s">
        <v>419</v>
      </c>
      <c r="E1" s="6">
        <v>44949.0</v>
      </c>
      <c r="F1" s="4" t="b">
        <v>1</v>
      </c>
      <c r="G1" s="4" t="s">
        <v>24</v>
      </c>
      <c r="H1" s="4" t="s">
        <v>420</v>
      </c>
      <c r="I1" s="4" t="s">
        <v>421</v>
      </c>
      <c r="J1" s="4" t="s">
        <v>142</v>
      </c>
      <c r="K1" s="4" t="s">
        <v>417</v>
      </c>
      <c r="L1" s="4">
        <v>9.424445112E9</v>
      </c>
      <c r="M1" s="4" t="s">
        <v>422</v>
      </c>
      <c r="N1" s="4" t="s">
        <v>423</v>
      </c>
      <c r="O1" s="4" t="s">
        <v>424</v>
      </c>
      <c r="P1" s="4" t="s">
        <v>31</v>
      </c>
      <c r="Q1" s="4" t="s">
        <v>425</v>
      </c>
      <c r="R1" s="6">
        <v>29348.0</v>
      </c>
      <c r="S1" s="4" t="s">
        <v>33</v>
      </c>
      <c r="T1" s="4" t="s">
        <v>34</v>
      </c>
      <c r="U1" s="4" t="s">
        <v>45</v>
      </c>
      <c r="V1" s="6">
        <v>43815.0</v>
      </c>
      <c r="W1" s="1"/>
    </row>
    <row r="2">
      <c r="A2" s="3">
        <v>44877.61439834491</v>
      </c>
      <c r="B2" s="4" t="s">
        <v>68</v>
      </c>
      <c r="C2" s="4">
        <v>2.31660355206E11</v>
      </c>
      <c r="D2" s="29" t="s">
        <v>69</v>
      </c>
      <c r="E2" s="6">
        <v>44906.0</v>
      </c>
      <c r="F2" s="4" t="b">
        <v>1</v>
      </c>
      <c r="G2" s="4" t="s">
        <v>38</v>
      </c>
      <c r="H2" s="4" t="s">
        <v>70</v>
      </c>
      <c r="I2" s="4" t="s">
        <v>71</v>
      </c>
      <c r="J2" s="4" t="s">
        <v>60</v>
      </c>
      <c r="K2" s="4" t="s">
        <v>68</v>
      </c>
      <c r="L2" s="4">
        <v>6.268883482E9</v>
      </c>
      <c r="M2" s="4" t="s">
        <v>72</v>
      </c>
      <c r="N2" s="4" t="s">
        <v>72</v>
      </c>
      <c r="O2" s="4" t="s">
        <v>73</v>
      </c>
      <c r="P2" s="4" t="s">
        <v>31</v>
      </c>
      <c r="Q2" s="4" t="s">
        <v>74</v>
      </c>
      <c r="R2" s="6">
        <v>29968.0</v>
      </c>
      <c r="S2" s="4" t="s">
        <v>33</v>
      </c>
      <c r="T2" s="4" t="s">
        <v>34</v>
      </c>
      <c r="U2" s="4" t="s">
        <v>67</v>
      </c>
      <c r="V2" s="6">
        <v>43815.0</v>
      </c>
      <c r="W2" s="1"/>
    </row>
    <row r="3">
      <c r="A3" s="3">
        <v>44922.65284285879</v>
      </c>
      <c r="B3" s="4" t="s">
        <v>267</v>
      </c>
      <c r="C3" s="4" t="s">
        <v>31</v>
      </c>
      <c r="D3" s="29" t="s">
        <v>268</v>
      </c>
      <c r="E3" s="6">
        <v>44922.0</v>
      </c>
      <c r="F3" s="4" t="b">
        <v>1</v>
      </c>
      <c r="G3" s="4" t="s">
        <v>57</v>
      </c>
      <c r="H3" s="4" t="s">
        <v>269</v>
      </c>
      <c r="I3" s="4" t="s">
        <v>270</v>
      </c>
      <c r="J3" s="4" t="s">
        <v>88</v>
      </c>
      <c r="K3" s="4" t="s">
        <v>267</v>
      </c>
      <c r="L3" s="20" t="s">
        <v>271</v>
      </c>
      <c r="M3" s="4" t="s">
        <v>272</v>
      </c>
      <c r="N3" s="4" t="s">
        <v>272</v>
      </c>
      <c r="O3" s="4" t="s">
        <v>273</v>
      </c>
      <c r="P3" s="4" t="s">
        <v>31</v>
      </c>
      <c r="Q3" s="4" t="s">
        <v>83</v>
      </c>
      <c r="R3" s="6">
        <v>32006.0</v>
      </c>
      <c r="S3" s="4" t="s">
        <v>66</v>
      </c>
      <c r="T3" s="4" t="s">
        <v>34</v>
      </c>
      <c r="U3" s="4" t="s">
        <v>67</v>
      </c>
      <c r="V3" s="6">
        <v>44022.0</v>
      </c>
      <c r="W3" s="1"/>
    </row>
    <row r="4">
      <c r="A4" s="3">
        <v>44938.68343172454</v>
      </c>
      <c r="B4" s="4" t="s">
        <v>358</v>
      </c>
      <c r="C4" s="4" t="s">
        <v>359</v>
      </c>
      <c r="D4" s="29" t="s">
        <v>360</v>
      </c>
      <c r="E4" s="6">
        <v>44938.0</v>
      </c>
      <c r="F4" s="4" t="b">
        <v>1</v>
      </c>
      <c r="G4" s="4" t="s">
        <v>24</v>
      </c>
      <c r="H4" s="4" t="s">
        <v>361</v>
      </c>
      <c r="I4" s="4" t="s">
        <v>362</v>
      </c>
      <c r="J4" s="4" t="s">
        <v>27</v>
      </c>
      <c r="K4" s="4" t="s">
        <v>358</v>
      </c>
      <c r="L4" s="4">
        <v>8.839663247E9</v>
      </c>
      <c r="M4" s="4" t="s">
        <v>363</v>
      </c>
      <c r="N4" s="4" t="s">
        <v>364</v>
      </c>
      <c r="O4" s="4" t="s">
        <v>365</v>
      </c>
      <c r="P4" s="4" t="s">
        <v>31</v>
      </c>
      <c r="Q4" s="4" t="s">
        <v>366</v>
      </c>
      <c r="R4" s="6">
        <v>31933.0</v>
      </c>
      <c r="S4" s="4" t="s">
        <v>33</v>
      </c>
      <c r="T4" s="4" t="s">
        <v>34</v>
      </c>
      <c r="U4" s="4" t="s">
        <v>127</v>
      </c>
      <c r="V4" s="6">
        <v>43819.0</v>
      </c>
      <c r="W4" s="1"/>
    </row>
    <row r="5">
      <c r="A5" s="3">
        <v>44931.54071547453</v>
      </c>
      <c r="B5" s="4" t="s">
        <v>295</v>
      </c>
      <c r="C5" s="4">
        <v>3.005577910916E12</v>
      </c>
      <c r="D5" s="29" t="s">
        <v>296</v>
      </c>
      <c r="E5" s="6">
        <v>44931.0</v>
      </c>
      <c r="F5" s="4" t="b">
        <v>1</v>
      </c>
      <c r="G5" s="4" t="s">
        <v>24</v>
      </c>
      <c r="H5" s="4" t="s">
        <v>297</v>
      </c>
      <c r="I5" s="4" t="s">
        <v>298</v>
      </c>
      <c r="J5" s="4" t="s">
        <v>88</v>
      </c>
      <c r="K5" s="4" t="s">
        <v>295</v>
      </c>
      <c r="L5" s="4">
        <v>9.654181359E9</v>
      </c>
      <c r="M5" s="4" t="s">
        <v>299</v>
      </c>
      <c r="N5" s="4" t="s">
        <v>300</v>
      </c>
      <c r="O5" s="4" t="s">
        <v>301</v>
      </c>
      <c r="P5" s="4" t="s">
        <v>302</v>
      </c>
      <c r="Q5" s="4" t="s">
        <v>303</v>
      </c>
      <c r="R5" s="6">
        <v>33228.0</v>
      </c>
      <c r="S5" s="4" t="s">
        <v>66</v>
      </c>
      <c r="T5" s="4" t="s">
        <v>34</v>
      </c>
      <c r="U5" s="4" t="s">
        <v>35</v>
      </c>
      <c r="V5" s="6">
        <v>44287.0</v>
      </c>
      <c r="W5" s="1"/>
    </row>
    <row r="6">
      <c r="A6" s="3">
        <v>44911.86280636574</v>
      </c>
      <c r="B6" s="4" t="s">
        <v>217</v>
      </c>
      <c r="C6" s="4" t="s">
        <v>31</v>
      </c>
      <c r="D6" s="29" t="s">
        <v>218</v>
      </c>
      <c r="E6" s="6">
        <v>44911.0</v>
      </c>
      <c r="F6" s="4" t="b">
        <v>1</v>
      </c>
      <c r="G6" s="4" t="s">
        <v>38</v>
      </c>
      <c r="H6" s="4" t="s">
        <v>219</v>
      </c>
      <c r="I6" s="4" t="s">
        <v>220</v>
      </c>
      <c r="J6" s="4" t="s">
        <v>27</v>
      </c>
      <c r="K6" s="4" t="s">
        <v>217</v>
      </c>
      <c r="L6" s="4">
        <v>6.266270538E9</v>
      </c>
      <c r="M6" s="4" t="s">
        <v>221</v>
      </c>
      <c r="N6" s="4" t="s">
        <v>222</v>
      </c>
      <c r="O6" s="4" t="s">
        <v>223</v>
      </c>
      <c r="P6" s="4" t="s">
        <v>92</v>
      </c>
      <c r="Q6" s="4" t="s">
        <v>186</v>
      </c>
      <c r="R6" s="6">
        <v>33006.0</v>
      </c>
      <c r="S6" s="4" t="s">
        <v>33</v>
      </c>
      <c r="T6" s="4" t="s">
        <v>44</v>
      </c>
      <c r="U6" s="4" t="s">
        <v>127</v>
      </c>
      <c r="V6" s="6">
        <v>43819.0</v>
      </c>
      <c r="W6" s="1"/>
    </row>
    <row r="7">
      <c r="A7" s="3">
        <v>44963.66653540509</v>
      </c>
      <c r="B7" s="4" t="s">
        <v>487</v>
      </c>
      <c r="C7" s="4">
        <v>3.40330270949E11</v>
      </c>
      <c r="D7" s="29" t="s">
        <v>488</v>
      </c>
      <c r="E7" s="6">
        <v>44963.0</v>
      </c>
      <c r="F7" s="4" t="b">
        <v>1</v>
      </c>
      <c r="G7" s="4" t="s">
        <v>38</v>
      </c>
      <c r="H7" s="4" t="s">
        <v>489</v>
      </c>
      <c r="I7" s="4" t="s">
        <v>490</v>
      </c>
      <c r="J7" s="4" t="s">
        <v>27</v>
      </c>
      <c r="K7" s="4" t="s">
        <v>487</v>
      </c>
      <c r="L7" s="4">
        <v>7.58742687E9</v>
      </c>
      <c r="M7" s="4" t="s">
        <v>491</v>
      </c>
      <c r="N7" s="4" t="s">
        <v>492</v>
      </c>
      <c r="O7" s="4" t="s">
        <v>493</v>
      </c>
      <c r="P7" s="4" t="s">
        <v>403</v>
      </c>
      <c r="Q7" s="4" t="s">
        <v>153</v>
      </c>
      <c r="R7" s="6">
        <v>32910.0</v>
      </c>
      <c r="S7" s="4" t="s">
        <v>33</v>
      </c>
      <c r="T7" s="4" t="s">
        <v>34</v>
      </c>
      <c r="U7" s="4" t="s">
        <v>127</v>
      </c>
      <c r="V7" s="6">
        <v>44643.0</v>
      </c>
      <c r="W7" s="1"/>
    </row>
    <row r="8">
      <c r="A8" s="3">
        <v>44948.82161668982</v>
      </c>
      <c r="B8" s="4" t="s">
        <v>402</v>
      </c>
      <c r="C8" s="4" t="s">
        <v>403</v>
      </c>
      <c r="D8" s="29" t="s">
        <v>404</v>
      </c>
      <c r="E8" s="6">
        <v>44948.0</v>
      </c>
      <c r="F8" s="4" t="b">
        <v>1</v>
      </c>
      <c r="G8" s="4" t="s">
        <v>157</v>
      </c>
      <c r="H8" s="4" t="s">
        <v>405</v>
      </c>
      <c r="I8" s="4" t="s">
        <v>406</v>
      </c>
      <c r="J8" s="4" t="s">
        <v>88</v>
      </c>
      <c r="K8" s="4" t="s">
        <v>402</v>
      </c>
      <c r="L8" s="4">
        <v>8.889803228E9</v>
      </c>
      <c r="M8" s="4" t="s">
        <v>407</v>
      </c>
      <c r="N8" s="4" t="s">
        <v>408</v>
      </c>
      <c r="O8" s="4" t="s">
        <v>409</v>
      </c>
      <c r="P8" s="4" t="s">
        <v>302</v>
      </c>
      <c r="Q8" s="4" t="s">
        <v>93</v>
      </c>
      <c r="R8" s="6">
        <v>34092.0</v>
      </c>
      <c r="S8" s="4" t="s">
        <v>66</v>
      </c>
      <c r="T8" s="4" t="s">
        <v>44</v>
      </c>
      <c r="U8" s="4" t="s">
        <v>127</v>
      </c>
      <c r="V8" s="6">
        <v>44650.0</v>
      </c>
      <c r="W8" s="1"/>
    </row>
    <row r="9">
      <c r="A9" s="3">
        <v>44956.85512296297</v>
      </c>
      <c r="B9" s="4" t="s">
        <v>449</v>
      </c>
      <c r="C9" s="4" t="s">
        <v>450</v>
      </c>
      <c r="D9" s="29" t="s">
        <v>451</v>
      </c>
      <c r="E9" s="6">
        <v>44956.0</v>
      </c>
      <c r="F9" s="4" t="b">
        <v>1</v>
      </c>
      <c r="G9" s="4" t="s">
        <v>38</v>
      </c>
      <c r="H9" s="4" t="s">
        <v>452</v>
      </c>
      <c r="I9" s="4" t="s">
        <v>453</v>
      </c>
      <c r="J9" s="4" t="s">
        <v>27</v>
      </c>
      <c r="K9" s="4" t="s">
        <v>449</v>
      </c>
      <c r="L9" s="4">
        <v>9.72512935E9</v>
      </c>
      <c r="M9" s="4" t="s">
        <v>454</v>
      </c>
      <c r="N9" s="4" t="s">
        <v>455</v>
      </c>
      <c r="O9" s="4" t="s">
        <v>456</v>
      </c>
      <c r="P9" s="4" t="s">
        <v>457</v>
      </c>
      <c r="Q9" s="4" t="s">
        <v>458</v>
      </c>
      <c r="R9" s="6">
        <v>32498.0</v>
      </c>
      <c r="S9" s="4" t="s">
        <v>33</v>
      </c>
      <c r="T9" s="4" t="s">
        <v>34</v>
      </c>
      <c r="U9" s="4" t="s">
        <v>35</v>
      </c>
      <c r="V9" s="6">
        <v>43213.0</v>
      </c>
      <c r="W9" s="1"/>
    </row>
    <row r="10">
      <c r="A10" s="3">
        <v>44938.44482959491</v>
      </c>
      <c r="B10" s="4" t="s">
        <v>348</v>
      </c>
      <c r="C10" s="4" t="s">
        <v>349</v>
      </c>
      <c r="D10" s="29" t="s">
        <v>350</v>
      </c>
      <c r="E10" s="6">
        <v>44938.0</v>
      </c>
      <c r="F10" s="4" t="b">
        <v>1</v>
      </c>
      <c r="G10" s="4" t="s">
        <v>24</v>
      </c>
      <c r="H10" s="4" t="s">
        <v>351</v>
      </c>
      <c r="I10" s="4" t="s">
        <v>352</v>
      </c>
      <c r="J10" s="4" t="s">
        <v>353</v>
      </c>
      <c r="K10" s="4" t="s">
        <v>348</v>
      </c>
      <c r="L10" s="4">
        <v>9.770266393E9</v>
      </c>
      <c r="M10" s="4" t="s">
        <v>354</v>
      </c>
      <c r="N10" s="4" t="s">
        <v>355</v>
      </c>
      <c r="O10" s="4" t="s">
        <v>356</v>
      </c>
      <c r="P10" s="4" t="s">
        <v>31</v>
      </c>
      <c r="Q10" s="4" t="s">
        <v>357</v>
      </c>
      <c r="R10" s="6">
        <v>34524.0</v>
      </c>
      <c r="S10" s="4" t="s">
        <v>33</v>
      </c>
      <c r="T10" s="4" t="s">
        <v>44</v>
      </c>
      <c r="U10" s="4" t="s">
        <v>35</v>
      </c>
      <c r="V10" s="6">
        <v>43815.0</v>
      </c>
      <c r="W10" s="1"/>
    </row>
    <row r="11">
      <c r="A11" s="3">
        <v>44956.80216730324</v>
      </c>
      <c r="B11" s="4" t="s">
        <v>440</v>
      </c>
      <c r="C11" s="4" t="s">
        <v>441</v>
      </c>
      <c r="D11" s="29" t="s">
        <v>442</v>
      </c>
      <c r="E11" s="6">
        <v>44956.0</v>
      </c>
      <c r="F11" s="4" t="b">
        <v>1</v>
      </c>
      <c r="G11" s="4" t="s">
        <v>38</v>
      </c>
      <c r="H11" s="4" t="s">
        <v>443</v>
      </c>
      <c r="I11" s="4" t="s">
        <v>444</v>
      </c>
      <c r="J11" s="4" t="s">
        <v>49</v>
      </c>
      <c r="K11" s="4" t="s">
        <v>440</v>
      </c>
      <c r="L11" s="4">
        <v>8.269481323E9</v>
      </c>
      <c r="M11" s="4" t="s">
        <v>445</v>
      </c>
      <c r="N11" s="4" t="s">
        <v>446</v>
      </c>
      <c r="O11" s="4" t="s">
        <v>447</v>
      </c>
      <c r="P11" s="4" t="s">
        <v>92</v>
      </c>
      <c r="Q11" s="4" t="s">
        <v>448</v>
      </c>
      <c r="R11" s="6">
        <v>33671.0</v>
      </c>
      <c r="S11" s="4" t="s">
        <v>33</v>
      </c>
      <c r="T11" s="4" t="s">
        <v>34</v>
      </c>
      <c r="U11" s="4" t="s">
        <v>67</v>
      </c>
      <c r="V11" s="6">
        <v>43813.0</v>
      </c>
      <c r="W11" s="1"/>
    </row>
    <row r="12">
      <c r="A12" s="3">
        <v>44922.551913055555</v>
      </c>
      <c r="B12" s="4" t="s">
        <v>258</v>
      </c>
      <c r="C12" s="4" t="s">
        <v>259</v>
      </c>
      <c r="D12" s="29" t="s">
        <v>260</v>
      </c>
      <c r="E12" s="6">
        <v>44922.0</v>
      </c>
      <c r="F12" s="4" t="b">
        <v>1</v>
      </c>
      <c r="G12" s="4" t="s">
        <v>24</v>
      </c>
      <c r="H12" s="4" t="s">
        <v>261</v>
      </c>
      <c r="I12" s="4" t="s">
        <v>262</v>
      </c>
      <c r="J12" s="4" t="s">
        <v>263</v>
      </c>
      <c r="K12" s="4" t="s">
        <v>258</v>
      </c>
      <c r="L12" s="4">
        <v>9.131811578E9</v>
      </c>
      <c r="M12" s="4" t="s">
        <v>264</v>
      </c>
      <c r="N12" s="4" t="s">
        <v>265</v>
      </c>
      <c r="O12" s="4" t="s">
        <v>266</v>
      </c>
      <c r="P12" s="4" t="s">
        <v>31</v>
      </c>
      <c r="Q12" s="4" t="s">
        <v>93</v>
      </c>
      <c r="R12" s="6">
        <v>30106.0</v>
      </c>
      <c r="S12" s="4" t="s">
        <v>66</v>
      </c>
      <c r="T12" s="4" t="s">
        <v>34</v>
      </c>
      <c r="U12" s="4" t="s">
        <v>45</v>
      </c>
      <c r="V12" s="6">
        <v>44968.0</v>
      </c>
      <c r="W12" s="1"/>
    </row>
    <row r="13">
      <c r="A13" s="3">
        <v>44902.56414365741</v>
      </c>
      <c r="B13" s="4" t="s">
        <v>171</v>
      </c>
      <c r="C13" s="4">
        <v>7.024327509E9</v>
      </c>
      <c r="D13" s="29" t="s">
        <v>172</v>
      </c>
      <c r="E13" s="6">
        <v>44902.0</v>
      </c>
      <c r="F13" s="4" t="b">
        <v>1</v>
      </c>
      <c r="G13" s="4" t="s">
        <v>24</v>
      </c>
      <c r="H13" s="4" t="s">
        <v>173</v>
      </c>
      <c r="I13" s="4" t="s">
        <v>174</v>
      </c>
      <c r="J13" s="4" t="s">
        <v>27</v>
      </c>
      <c r="K13" s="4" t="s">
        <v>171</v>
      </c>
      <c r="L13" s="4">
        <v>9.165163497E9</v>
      </c>
      <c r="M13" s="4" t="s">
        <v>175</v>
      </c>
      <c r="N13" s="4" t="s">
        <v>176</v>
      </c>
      <c r="O13" s="4" t="s">
        <v>177</v>
      </c>
      <c r="P13" s="4" t="s">
        <v>101</v>
      </c>
      <c r="Q13" s="4" t="s">
        <v>83</v>
      </c>
      <c r="R13" s="6">
        <v>25081.0</v>
      </c>
      <c r="S13" s="4" t="s">
        <v>66</v>
      </c>
      <c r="T13" s="4" t="s">
        <v>34</v>
      </c>
      <c r="U13" s="4" t="s">
        <v>67</v>
      </c>
      <c r="V13" s="6">
        <v>43806.0</v>
      </c>
      <c r="W13" s="1"/>
    </row>
    <row r="14">
      <c r="A14" s="3">
        <v>44881.987790196756</v>
      </c>
      <c r="B14" s="4" t="s">
        <v>75</v>
      </c>
      <c r="C14" s="4">
        <v>2.32002895085E11</v>
      </c>
      <c r="D14" s="29" t="s">
        <v>76</v>
      </c>
      <c r="E14" s="6">
        <v>44881.0</v>
      </c>
      <c r="F14" s="4" t="b">
        <v>1</v>
      </c>
      <c r="G14" s="4" t="s">
        <v>38</v>
      </c>
      <c r="H14" s="4" t="s">
        <v>77</v>
      </c>
      <c r="I14" s="4" t="s">
        <v>78</v>
      </c>
      <c r="J14" s="4" t="s">
        <v>27</v>
      </c>
      <c r="K14" s="4" t="s">
        <v>79</v>
      </c>
      <c r="L14" s="4">
        <v>9.523706139E9</v>
      </c>
      <c r="M14" s="4" t="s">
        <v>80</v>
      </c>
      <c r="N14" s="4" t="s">
        <v>80</v>
      </c>
      <c r="O14" s="4" t="s">
        <v>81</v>
      </c>
      <c r="P14" s="4" t="s">
        <v>82</v>
      </c>
      <c r="Q14" s="4" t="s">
        <v>83</v>
      </c>
      <c r="R14" s="6">
        <v>34743.0</v>
      </c>
      <c r="S14" s="4" t="s">
        <v>33</v>
      </c>
      <c r="T14" s="4" t="s">
        <v>44</v>
      </c>
      <c r="U14" s="4" t="s">
        <v>45</v>
      </c>
      <c r="V14" s="6">
        <v>44624.0</v>
      </c>
      <c r="W14" s="1"/>
    </row>
    <row r="15">
      <c r="A15" s="3">
        <v>44931.631705810185</v>
      </c>
      <c r="B15" s="4" t="s">
        <v>304</v>
      </c>
      <c r="C15" s="4" t="s">
        <v>305</v>
      </c>
      <c r="D15" s="29" t="s">
        <v>306</v>
      </c>
      <c r="E15" s="6">
        <v>44931.0</v>
      </c>
      <c r="F15" s="4" t="b">
        <v>1</v>
      </c>
      <c r="G15" s="4" t="s">
        <v>24</v>
      </c>
      <c r="H15" s="4" t="s">
        <v>307</v>
      </c>
      <c r="I15" s="4" t="s">
        <v>308</v>
      </c>
      <c r="J15" s="4" t="s">
        <v>309</v>
      </c>
      <c r="K15" s="4" t="s">
        <v>304</v>
      </c>
      <c r="L15" s="4">
        <v>7.050600222E9</v>
      </c>
      <c r="M15" s="4" t="s">
        <v>310</v>
      </c>
      <c r="N15" s="4" t="s">
        <v>311</v>
      </c>
      <c r="O15" s="4" t="s">
        <v>312</v>
      </c>
      <c r="P15" s="4" t="s">
        <v>313</v>
      </c>
      <c r="Q15" s="4" t="s">
        <v>314</v>
      </c>
      <c r="R15" s="6">
        <v>30676.0</v>
      </c>
      <c r="S15" s="4" t="s">
        <v>66</v>
      </c>
      <c r="T15" s="4" t="s">
        <v>34</v>
      </c>
      <c r="U15" s="4" t="s">
        <v>127</v>
      </c>
      <c r="V15" s="6">
        <v>44631.0</v>
      </c>
      <c r="W15" s="1"/>
    </row>
    <row r="16">
      <c r="A16" s="3">
        <v>44839.57660695602</v>
      </c>
      <c r="B16" s="4" t="s">
        <v>22</v>
      </c>
      <c r="C16" s="4">
        <v>2.27829807942E11</v>
      </c>
      <c r="D16" s="5" t="s">
        <v>23</v>
      </c>
      <c r="E16" s="6">
        <v>44839.0</v>
      </c>
      <c r="F16" s="4" t="b">
        <v>1</v>
      </c>
      <c r="G16" s="4" t="s">
        <v>24</v>
      </c>
      <c r="H16" s="4" t="s">
        <v>25</v>
      </c>
      <c r="I16" s="4" t="s">
        <v>26</v>
      </c>
      <c r="J16" s="4" t="s">
        <v>27</v>
      </c>
      <c r="K16" s="4" t="s">
        <v>22</v>
      </c>
      <c r="L16" s="4">
        <v>9.765659976E9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32</v>
      </c>
      <c r="R16" s="6">
        <v>32472.0</v>
      </c>
      <c r="S16" s="4" t="s">
        <v>33</v>
      </c>
      <c r="T16" s="4" t="s">
        <v>34</v>
      </c>
      <c r="U16" s="4" t="s">
        <v>35</v>
      </c>
      <c r="V16" s="6">
        <v>43801.0</v>
      </c>
      <c r="W16" s="1"/>
    </row>
    <row r="17">
      <c r="A17" s="3">
        <v>44839.666208229166</v>
      </c>
      <c r="B17" s="4" t="s">
        <v>36</v>
      </c>
      <c r="C17" s="4">
        <v>2.27849211364E11</v>
      </c>
      <c r="D17" s="29" t="s">
        <v>37</v>
      </c>
      <c r="E17" s="6">
        <v>44839.0</v>
      </c>
      <c r="F17" s="4" t="b">
        <v>1</v>
      </c>
      <c r="G17" s="4" t="s">
        <v>38</v>
      </c>
      <c r="H17" s="4" t="s">
        <v>39</v>
      </c>
      <c r="I17" s="4" t="s">
        <v>40</v>
      </c>
      <c r="J17" s="4" t="s">
        <v>27</v>
      </c>
      <c r="K17" s="4" t="s">
        <v>36</v>
      </c>
      <c r="L17" s="4">
        <v>8.305648321E9</v>
      </c>
      <c r="M17" s="4" t="s">
        <v>41</v>
      </c>
      <c r="N17" s="4" t="s">
        <v>42</v>
      </c>
      <c r="O17" s="4" t="s">
        <v>30</v>
      </c>
      <c r="P17" s="4" t="s">
        <v>31</v>
      </c>
      <c r="Q17" s="4" t="s">
        <v>43</v>
      </c>
      <c r="R17" s="6">
        <v>32671.0</v>
      </c>
      <c r="S17" s="4" t="s">
        <v>33</v>
      </c>
      <c r="T17" s="4" t="s">
        <v>44</v>
      </c>
      <c r="U17" s="4" t="s">
        <v>45</v>
      </c>
      <c r="V17" s="6">
        <v>43810.0</v>
      </c>
      <c r="W17" s="1"/>
    </row>
    <row r="18">
      <c r="A18" s="3">
        <v>44897.64045709491</v>
      </c>
      <c r="B18" s="4" t="s">
        <v>128</v>
      </c>
      <c r="C18" s="4" t="s">
        <v>31</v>
      </c>
      <c r="D18" s="29" t="s">
        <v>129</v>
      </c>
      <c r="E18" s="6">
        <v>44896.0</v>
      </c>
      <c r="F18" s="4" t="b">
        <v>1</v>
      </c>
      <c r="G18" s="4" t="s">
        <v>38</v>
      </c>
      <c r="H18" s="4" t="s">
        <v>130</v>
      </c>
      <c r="I18" s="4" t="s">
        <v>131</v>
      </c>
      <c r="J18" s="4" t="s">
        <v>27</v>
      </c>
      <c r="K18" s="4" t="s">
        <v>128</v>
      </c>
      <c r="L18" s="20" t="s">
        <v>132</v>
      </c>
      <c r="M18" s="4" t="s">
        <v>133</v>
      </c>
      <c r="N18" s="4" t="s">
        <v>134</v>
      </c>
      <c r="O18" s="4" t="s">
        <v>30</v>
      </c>
      <c r="P18" s="4" t="s">
        <v>31</v>
      </c>
      <c r="Q18" s="4" t="s">
        <v>135</v>
      </c>
      <c r="R18" s="6">
        <v>31648.0</v>
      </c>
      <c r="S18" s="4" t="s">
        <v>33</v>
      </c>
      <c r="T18" s="4" t="s">
        <v>34</v>
      </c>
      <c r="U18" s="4" t="s">
        <v>45</v>
      </c>
      <c r="V18" s="6">
        <v>43379.0</v>
      </c>
      <c r="W18" s="1"/>
    </row>
    <row r="19">
      <c r="A19" s="3">
        <v>44897.65376994213</v>
      </c>
      <c r="B19" s="4" t="s">
        <v>137</v>
      </c>
      <c r="C19" s="4" t="s">
        <v>138</v>
      </c>
      <c r="D19" s="29" t="s">
        <v>139</v>
      </c>
      <c r="E19" s="6">
        <v>44896.0</v>
      </c>
      <c r="F19" s="4" t="b">
        <v>1</v>
      </c>
      <c r="G19" s="4" t="s">
        <v>24</v>
      </c>
      <c r="H19" s="4" t="s">
        <v>140</v>
      </c>
      <c r="I19" s="4" t="s">
        <v>141</v>
      </c>
      <c r="J19" s="4" t="s">
        <v>142</v>
      </c>
      <c r="K19" s="4" t="s">
        <v>137</v>
      </c>
      <c r="L19" s="4">
        <v>9.893149232E9</v>
      </c>
      <c r="M19" s="4" t="s">
        <v>143</v>
      </c>
      <c r="N19" s="4" t="s">
        <v>144</v>
      </c>
      <c r="O19" s="4" t="s">
        <v>30</v>
      </c>
      <c r="P19" s="4" t="s">
        <v>31</v>
      </c>
      <c r="Q19" s="4" t="s">
        <v>135</v>
      </c>
      <c r="R19" s="6">
        <v>28249.0</v>
      </c>
      <c r="S19" s="4" t="s">
        <v>33</v>
      </c>
      <c r="T19" s="4" t="s">
        <v>34</v>
      </c>
      <c r="U19" s="4" t="s">
        <v>45</v>
      </c>
      <c r="V19" s="6">
        <v>43384.0</v>
      </c>
      <c r="W19" s="1"/>
    </row>
    <row r="20">
      <c r="A20" s="3">
        <v>44901.543547071764</v>
      </c>
      <c r="B20" s="4" t="s">
        <v>154</v>
      </c>
      <c r="C20" s="4" t="s">
        <v>155</v>
      </c>
      <c r="D20" s="5" t="s">
        <v>156</v>
      </c>
      <c r="E20" s="6">
        <v>44901.0</v>
      </c>
      <c r="F20" s="4" t="b">
        <v>1</v>
      </c>
      <c r="G20" s="4" t="s">
        <v>157</v>
      </c>
      <c r="H20" s="4" t="s">
        <v>158</v>
      </c>
      <c r="I20" s="4" t="s">
        <v>159</v>
      </c>
      <c r="J20" s="4" t="s">
        <v>49</v>
      </c>
      <c r="K20" s="4" t="s">
        <v>154</v>
      </c>
      <c r="L20" s="20" t="s">
        <v>160</v>
      </c>
      <c r="M20" s="4" t="s">
        <v>161</v>
      </c>
      <c r="N20" s="4" t="s">
        <v>162</v>
      </c>
      <c r="O20" s="4" t="s">
        <v>30</v>
      </c>
      <c r="P20" s="4" t="s">
        <v>155</v>
      </c>
      <c r="Q20" s="4" t="s">
        <v>163</v>
      </c>
      <c r="R20" s="6">
        <v>27560.0</v>
      </c>
      <c r="S20" s="4" t="s">
        <v>66</v>
      </c>
      <c r="T20" s="4" t="s">
        <v>44</v>
      </c>
      <c r="U20" s="4" t="s">
        <v>127</v>
      </c>
      <c r="V20" s="6">
        <v>44267.0</v>
      </c>
      <c r="W20" s="1"/>
    </row>
    <row r="21">
      <c r="A21" s="3">
        <v>44921.66321483796</v>
      </c>
      <c r="B21" s="4" t="s">
        <v>248</v>
      </c>
      <c r="C21" s="4" t="s">
        <v>249</v>
      </c>
      <c r="D21" s="29" t="s">
        <v>250</v>
      </c>
      <c r="E21" s="6">
        <v>44921.0</v>
      </c>
      <c r="F21" s="4" t="b">
        <v>1</v>
      </c>
      <c r="G21" s="4" t="s">
        <v>38</v>
      </c>
      <c r="H21" s="4" t="s">
        <v>251</v>
      </c>
      <c r="I21" s="4" t="s">
        <v>252</v>
      </c>
      <c r="J21" s="4" t="s">
        <v>60</v>
      </c>
      <c r="K21" s="4" t="s">
        <v>248</v>
      </c>
      <c r="L21" s="4">
        <v>8.827526308E9</v>
      </c>
      <c r="M21" s="4" t="s">
        <v>253</v>
      </c>
      <c r="N21" s="4" t="s">
        <v>254</v>
      </c>
      <c r="O21" s="4" t="s">
        <v>255</v>
      </c>
      <c r="P21" s="4" t="s">
        <v>256</v>
      </c>
      <c r="Q21" s="4" t="s">
        <v>257</v>
      </c>
      <c r="R21" s="6">
        <v>32620.0</v>
      </c>
      <c r="S21" s="4" t="s">
        <v>33</v>
      </c>
      <c r="T21" s="4" t="s">
        <v>34</v>
      </c>
      <c r="U21" s="4" t="s">
        <v>127</v>
      </c>
      <c r="V21" s="6">
        <v>43355.0</v>
      </c>
      <c r="W21" s="1"/>
    </row>
    <row r="22">
      <c r="A22" s="3">
        <v>44930.49608303241</v>
      </c>
      <c r="B22" s="4" t="s">
        <v>284</v>
      </c>
      <c r="C22" s="4" t="s">
        <v>285</v>
      </c>
      <c r="D22" s="29" t="s">
        <v>286</v>
      </c>
      <c r="E22" s="6">
        <v>44930.0</v>
      </c>
      <c r="F22" s="4" t="b">
        <v>1</v>
      </c>
      <c r="G22" s="4" t="s">
        <v>57</v>
      </c>
      <c r="H22" s="4" t="s">
        <v>287</v>
      </c>
      <c r="I22" s="4" t="s">
        <v>288</v>
      </c>
      <c r="J22" s="4" t="s">
        <v>289</v>
      </c>
      <c r="K22" s="4" t="s">
        <v>290</v>
      </c>
      <c r="L22" s="20" t="s">
        <v>291</v>
      </c>
      <c r="M22" s="4" t="s">
        <v>292</v>
      </c>
      <c r="N22" s="4" t="s">
        <v>293</v>
      </c>
      <c r="O22" s="4" t="s">
        <v>255</v>
      </c>
      <c r="P22" s="4" t="s">
        <v>31</v>
      </c>
      <c r="Q22" s="4" t="s">
        <v>294</v>
      </c>
      <c r="R22" s="6">
        <v>28185.0</v>
      </c>
      <c r="S22" s="4" t="s">
        <v>66</v>
      </c>
      <c r="T22" s="4" t="s">
        <v>34</v>
      </c>
      <c r="U22" s="4" t="s">
        <v>127</v>
      </c>
      <c r="V22" s="6">
        <v>38971.0</v>
      </c>
      <c r="W22" s="1"/>
    </row>
    <row r="23">
      <c r="A23" s="3">
        <v>44937.50615332176</v>
      </c>
      <c r="B23" s="4" t="s">
        <v>333</v>
      </c>
      <c r="C23" s="4">
        <v>3.01123761706E11</v>
      </c>
      <c r="D23" s="29" t="s">
        <v>334</v>
      </c>
      <c r="E23" s="6">
        <v>45231.0</v>
      </c>
      <c r="F23" s="4" t="b">
        <v>1</v>
      </c>
      <c r="G23" s="4" t="s">
        <v>57</v>
      </c>
      <c r="H23" s="4" t="s">
        <v>335</v>
      </c>
      <c r="I23" s="4" t="s">
        <v>336</v>
      </c>
      <c r="J23" s="4" t="s">
        <v>27</v>
      </c>
      <c r="K23" s="4" t="s">
        <v>333</v>
      </c>
      <c r="L23" s="4">
        <v>9.009187187E9</v>
      </c>
      <c r="M23" s="4" t="s">
        <v>337</v>
      </c>
      <c r="N23" s="4" t="s">
        <v>338</v>
      </c>
      <c r="O23" s="4" t="s">
        <v>30</v>
      </c>
      <c r="P23" s="4" t="s">
        <v>31</v>
      </c>
      <c r="Q23" s="4" t="s">
        <v>339</v>
      </c>
      <c r="R23" s="6">
        <v>32545.0</v>
      </c>
      <c r="S23" s="4" t="s">
        <v>66</v>
      </c>
      <c r="T23" s="4" t="s">
        <v>34</v>
      </c>
      <c r="U23" s="4" t="s">
        <v>35</v>
      </c>
      <c r="V23" s="6">
        <v>43259.0</v>
      </c>
      <c r="W23" s="1"/>
    </row>
    <row r="24">
      <c r="A24" s="3">
        <v>44937.50620025463</v>
      </c>
      <c r="B24" s="4" t="s">
        <v>340</v>
      </c>
      <c r="C24" s="4" t="s">
        <v>341</v>
      </c>
      <c r="D24" s="29" t="s">
        <v>342</v>
      </c>
      <c r="E24" s="6">
        <v>44937.0</v>
      </c>
      <c r="F24" s="4" t="b">
        <v>1</v>
      </c>
      <c r="G24" s="4" t="s">
        <v>57</v>
      </c>
      <c r="H24" s="4" t="s">
        <v>343</v>
      </c>
      <c r="I24" s="4" t="s">
        <v>344</v>
      </c>
      <c r="J24" s="4" t="s">
        <v>49</v>
      </c>
      <c r="K24" s="4" t="s">
        <v>340</v>
      </c>
      <c r="L24" s="4">
        <v>9.754088394E9</v>
      </c>
      <c r="M24" s="4" t="s">
        <v>345</v>
      </c>
      <c r="N24" s="4" t="s">
        <v>346</v>
      </c>
      <c r="O24" s="4" t="s">
        <v>30</v>
      </c>
      <c r="P24" s="4" t="s">
        <v>282</v>
      </c>
      <c r="Q24" s="4" t="s">
        <v>347</v>
      </c>
      <c r="R24" s="6">
        <v>32467.0</v>
      </c>
      <c r="S24" s="4" t="s">
        <v>66</v>
      </c>
      <c r="T24" s="4" t="s">
        <v>34</v>
      </c>
      <c r="U24" s="4" t="s">
        <v>45</v>
      </c>
      <c r="V24" s="6">
        <v>43361.0</v>
      </c>
      <c r="W24" s="1"/>
    </row>
    <row r="25">
      <c r="A25" s="3">
        <v>44943.65500490741</v>
      </c>
      <c r="B25" s="4" t="s">
        <v>376</v>
      </c>
      <c r="C25" s="4" t="s">
        <v>377</v>
      </c>
      <c r="D25" s="29" t="s">
        <v>378</v>
      </c>
      <c r="E25" s="6">
        <v>44943.0</v>
      </c>
      <c r="F25" s="4" t="b">
        <v>1</v>
      </c>
      <c r="G25" s="4" t="s">
        <v>57</v>
      </c>
      <c r="H25" s="4" t="s">
        <v>379</v>
      </c>
      <c r="I25" s="4" t="s">
        <v>380</v>
      </c>
      <c r="J25" s="4" t="s">
        <v>27</v>
      </c>
      <c r="K25" s="4" t="s">
        <v>376</v>
      </c>
      <c r="L25" s="4">
        <v>7.747845136E9</v>
      </c>
      <c r="M25" s="4" t="s">
        <v>381</v>
      </c>
      <c r="N25" s="4" t="s">
        <v>382</v>
      </c>
      <c r="O25" s="4" t="s">
        <v>30</v>
      </c>
      <c r="P25" s="4" t="s">
        <v>31</v>
      </c>
      <c r="Q25" s="4" t="s">
        <v>383</v>
      </c>
      <c r="R25" s="6">
        <v>33491.0</v>
      </c>
      <c r="S25" s="4" t="s">
        <v>66</v>
      </c>
      <c r="T25" s="4" t="s">
        <v>34</v>
      </c>
      <c r="U25" s="4" t="s">
        <v>127</v>
      </c>
      <c r="V25" s="6">
        <v>43355.0</v>
      </c>
      <c r="W25" s="1"/>
    </row>
    <row r="26">
      <c r="A26" s="3">
        <v>44960.52017908565</v>
      </c>
      <c r="B26" s="4" t="s">
        <v>474</v>
      </c>
      <c r="C26" s="4">
        <v>3.03426224547E11</v>
      </c>
      <c r="D26" s="29" t="s">
        <v>475</v>
      </c>
      <c r="E26" s="6">
        <v>44960.0</v>
      </c>
      <c r="F26" s="4" t="b">
        <v>1</v>
      </c>
      <c r="G26" s="4" t="s">
        <v>24</v>
      </c>
      <c r="H26" s="4" t="s">
        <v>476</v>
      </c>
      <c r="I26" s="4" t="s">
        <v>477</v>
      </c>
      <c r="J26" s="4" t="s">
        <v>49</v>
      </c>
      <c r="K26" s="4" t="s">
        <v>474</v>
      </c>
      <c r="L26" s="4">
        <v>9.522881177E9</v>
      </c>
      <c r="M26" s="4" t="s">
        <v>478</v>
      </c>
      <c r="N26" s="4" t="s">
        <v>479</v>
      </c>
      <c r="O26" s="4" t="s">
        <v>30</v>
      </c>
      <c r="P26" s="4" t="s">
        <v>31</v>
      </c>
      <c r="Q26" s="4" t="s">
        <v>480</v>
      </c>
      <c r="R26" s="6">
        <v>29972.0</v>
      </c>
      <c r="S26" s="4" t="s">
        <v>33</v>
      </c>
      <c r="T26" s="4" t="s">
        <v>34</v>
      </c>
      <c r="U26" s="4" t="s">
        <v>67</v>
      </c>
      <c r="V26" s="6">
        <v>43826.0</v>
      </c>
      <c r="W26" s="1"/>
    </row>
    <row r="27">
      <c r="A27" s="3">
        <v>44961.62087886574</v>
      </c>
      <c r="B27" s="4" t="s">
        <v>481</v>
      </c>
      <c r="C27" s="4" t="s">
        <v>31</v>
      </c>
      <c r="D27" s="5" t="s">
        <v>482</v>
      </c>
      <c r="E27" s="6">
        <v>44961.0</v>
      </c>
      <c r="F27" s="4" t="b">
        <v>1</v>
      </c>
      <c r="G27" s="4" t="s">
        <v>24</v>
      </c>
      <c r="H27" s="4" t="s">
        <v>483</v>
      </c>
      <c r="I27" s="4" t="s">
        <v>174</v>
      </c>
      <c r="J27" s="4" t="s">
        <v>27</v>
      </c>
      <c r="K27" s="4" t="s">
        <v>481</v>
      </c>
      <c r="L27" s="20" t="s">
        <v>484</v>
      </c>
      <c r="M27" s="4" t="s">
        <v>485</v>
      </c>
      <c r="N27" s="4" t="s">
        <v>486</v>
      </c>
      <c r="O27" s="4" t="s">
        <v>30</v>
      </c>
      <c r="P27" s="4" t="s">
        <v>31</v>
      </c>
      <c r="Q27" s="4" t="s">
        <v>480</v>
      </c>
      <c r="R27" s="6">
        <v>29382.0</v>
      </c>
      <c r="S27" s="4" t="s">
        <v>66</v>
      </c>
      <c r="T27" s="4" t="s">
        <v>34</v>
      </c>
      <c r="U27" s="4" t="s">
        <v>67</v>
      </c>
      <c r="V27" s="6">
        <v>43815.0</v>
      </c>
      <c r="W27" s="1"/>
    </row>
    <row r="28">
      <c r="A28" s="3">
        <v>44966.72462685185</v>
      </c>
      <c r="B28" s="4" t="s">
        <v>513</v>
      </c>
      <c r="C28" s="4">
        <v>3.04017428329E11</v>
      </c>
      <c r="D28" s="29" t="s">
        <v>514</v>
      </c>
      <c r="E28" s="6">
        <v>44966.0</v>
      </c>
      <c r="F28" s="4" t="b">
        <v>1</v>
      </c>
      <c r="G28" s="4" t="s">
        <v>38</v>
      </c>
      <c r="H28" s="4" t="s">
        <v>515</v>
      </c>
      <c r="I28" s="4" t="s">
        <v>516</v>
      </c>
      <c r="J28" s="4" t="s">
        <v>27</v>
      </c>
      <c r="K28" s="4" t="s">
        <v>513</v>
      </c>
      <c r="L28" s="4">
        <v>9.97790733E9</v>
      </c>
      <c r="M28" s="4" t="s">
        <v>517</v>
      </c>
      <c r="N28" s="4" t="s">
        <v>518</v>
      </c>
      <c r="O28" s="4" t="s">
        <v>30</v>
      </c>
      <c r="P28" s="4" t="s">
        <v>31</v>
      </c>
      <c r="Q28" s="4" t="s">
        <v>519</v>
      </c>
      <c r="R28" s="6">
        <v>31623.0</v>
      </c>
      <c r="S28" s="4" t="s">
        <v>33</v>
      </c>
      <c r="T28" s="4" t="s">
        <v>34</v>
      </c>
      <c r="U28" s="4" t="s">
        <v>45</v>
      </c>
      <c r="V28" s="6">
        <v>43355.0</v>
      </c>
      <c r="W28" s="1"/>
    </row>
    <row r="29">
      <c r="A29" s="7">
        <v>44840.94305267361</v>
      </c>
      <c r="B29" s="8" t="s">
        <v>22</v>
      </c>
      <c r="C29" s="8">
        <v>2.27829807942E11</v>
      </c>
      <c r="D29" s="31" t="s">
        <v>46</v>
      </c>
      <c r="E29" s="10">
        <v>44839.0</v>
      </c>
      <c r="F29" s="11" t="b">
        <v>0</v>
      </c>
      <c r="G29" s="8" t="s">
        <v>24</v>
      </c>
      <c r="H29" s="8" t="s">
        <v>47</v>
      </c>
      <c r="I29" s="8" t="s">
        <v>48</v>
      </c>
      <c r="J29" s="8" t="s">
        <v>49</v>
      </c>
      <c r="K29" s="8" t="s">
        <v>22</v>
      </c>
      <c r="L29" s="8">
        <v>9.765659976E9</v>
      </c>
      <c r="M29" s="8" t="s">
        <v>50</v>
      </c>
      <c r="N29" s="8" t="s">
        <v>51</v>
      </c>
      <c r="O29" s="8" t="s">
        <v>52</v>
      </c>
      <c r="P29" s="8" t="s">
        <v>53</v>
      </c>
      <c r="Q29" s="8" t="s">
        <v>54</v>
      </c>
      <c r="R29" s="10">
        <v>32472.0</v>
      </c>
      <c r="S29" s="8" t="s">
        <v>33</v>
      </c>
      <c r="T29" s="8" t="s">
        <v>34</v>
      </c>
      <c r="U29" s="8" t="s">
        <v>35</v>
      </c>
      <c r="V29" s="10">
        <v>43801.0</v>
      </c>
      <c r="W29" s="12"/>
    </row>
    <row r="30">
      <c r="A30" s="7">
        <v>44910.734602881945</v>
      </c>
      <c r="B30" s="8" t="s">
        <v>197</v>
      </c>
      <c r="C30" s="8" t="s">
        <v>198</v>
      </c>
      <c r="D30" s="21" t="s">
        <v>199</v>
      </c>
      <c r="E30" s="10">
        <v>44910.0</v>
      </c>
      <c r="F30" s="12" t="b">
        <v>0</v>
      </c>
      <c r="G30" s="8" t="s">
        <v>38</v>
      </c>
      <c r="H30" s="8" t="s">
        <v>200</v>
      </c>
      <c r="I30" s="8" t="s">
        <v>201</v>
      </c>
      <c r="J30" s="8" t="s">
        <v>49</v>
      </c>
      <c r="K30" s="8" t="s">
        <v>197</v>
      </c>
      <c r="L30" s="8">
        <v>8.878105667E9</v>
      </c>
      <c r="M30" s="8" t="s">
        <v>202</v>
      </c>
      <c r="N30" s="8" t="s">
        <v>203</v>
      </c>
      <c r="O30" s="8" t="s">
        <v>52</v>
      </c>
      <c r="P30" s="8" t="s">
        <v>92</v>
      </c>
      <c r="Q30" s="8" t="s">
        <v>204</v>
      </c>
      <c r="R30" s="10">
        <v>33762.0</v>
      </c>
      <c r="S30" s="8" t="s">
        <v>33</v>
      </c>
      <c r="T30" s="8" t="s">
        <v>44</v>
      </c>
      <c r="U30" s="8" t="s">
        <v>127</v>
      </c>
      <c r="V30" s="10">
        <v>43357.0</v>
      </c>
      <c r="W30" s="8" t="s">
        <v>205</v>
      </c>
    </row>
    <row r="31">
      <c r="A31" s="3">
        <v>44949.83206502315</v>
      </c>
      <c r="B31" s="4" t="s">
        <v>410</v>
      </c>
      <c r="C31" s="4">
        <v>3.02356064418E11</v>
      </c>
      <c r="D31" s="29" t="s">
        <v>411</v>
      </c>
      <c r="E31" s="6">
        <v>44949.0</v>
      </c>
      <c r="F31" s="4" t="b">
        <v>1</v>
      </c>
      <c r="G31" s="4" t="s">
        <v>24</v>
      </c>
      <c r="H31" s="4" t="s">
        <v>412</v>
      </c>
      <c r="I31" s="4" t="s">
        <v>413</v>
      </c>
      <c r="J31" s="4" t="s">
        <v>49</v>
      </c>
      <c r="K31" s="4" t="s">
        <v>410</v>
      </c>
      <c r="L31" s="4">
        <v>9.993474382E9</v>
      </c>
      <c r="M31" s="4" t="s">
        <v>414</v>
      </c>
      <c r="N31" s="4" t="s">
        <v>415</v>
      </c>
      <c r="O31" s="4" t="s">
        <v>52</v>
      </c>
      <c r="P31" s="4" t="s">
        <v>92</v>
      </c>
      <c r="Q31" s="4" t="s">
        <v>416</v>
      </c>
      <c r="R31" s="6">
        <v>29864.0</v>
      </c>
      <c r="S31" s="4" t="s">
        <v>33</v>
      </c>
      <c r="T31" s="4" t="s">
        <v>34</v>
      </c>
      <c r="U31" s="4" t="s">
        <v>127</v>
      </c>
      <c r="V31" s="6">
        <v>43909.0</v>
      </c>
      <c r="W31" s="1"/>
    </row>
    <row r="32">
      <c r="A32" s="3">
        <v>44955.88483087963</v>
      </c>
      <c r="B32" s="4" t="s">
        <v>433</v>
      </c>
      <c r="C32" s="4">
        <v>3.02825739445E11</v>
      </c>
      <c r="D32" s="29" t="s">
        <v>434</v>
      </c>
      <c r="E32" s="6">
        <v>44954.0</v>
      </c>
      <c r="F32" s="4" t="b">
        <v>1</v>
      </c>
      <c r="G32" s="4" t="s">
        <v>24</v>
      </c>
      <c r="H32" s="4" t="s">
        <v>435</v>
      </c>
      <c r="I32" s="4" t="s">
        <v>436</v>
      </c>
      <c r="J32" s="4" t="s">
        <v>88</v>
      </c>
      <c r="K32" s="4" t="s">
        <v>433</v>
      </c>
      <c r="L32" s="4">
        <v>9.009267538E9</v>
      </c>
      <c r="M32" s="4" t="s">
        <v>437</v>
      </c>
      <c r="N32" s="4" t="s">
        <v>438</v>
      </c>
      <c r="O32" s="4" t="s">
        <v>439</v>
      </c>
      <c r="P32" s="4" t="s">
        <v>92</v>
      </c>
      <c r="Q32" s="4" t="s">
        <v>332</v>
      </c>
      <c r="R32" s="6">
        <v>30134.0</v>
      </c>
      <c r="S32" s="4" t="s">
        <v>66</v>
      </c>
      <c r="T32" s="4" t="s">
        <v>34</v>
      </c>
      <c r="U32" s="4" t="s">
        <v>45</v>
      </c>
      <c r="V32" s="6">
        <v>43820.0</v>
      </c>
      <c r="W32" s="1"/>
    </row>
    <row r="33">
      <c r="A33" s="3">
        <v>44895.33558010416</v>
      </c>
      <c r="B33" s="4" t="s">
        <v>119</v>
      </c>
      <c r="C33" s="4" t="s">
        <v>120</v>
      </c>
      <c r="D33" s="29" t="s">
        <v>121</v>
      </c>
      <c r="E33" s="6">
        <v>44895.0</v>
      </c>
      <c r="F33" s="4" t="b">
        <v>1</v>
      </c>
      <c r="G33" s="4" t="s">
        <v>57</v>
      </c>
      <c r="H33" s="4" t="s">
        <v>122</v>
      </c>
      <c r="I33" s="4" t="s">
        <v>123</v>
      </c>
      <c r="J33" s="4" t="s">
        <v>88</v>
      </c>
      <c r="K33" s="4" t="s">
        <v>119</v>
      </c>
      <c r="L33" s="4">
        <v>8.269239371E9</v>
      </c>
      <c r="M33" s="4" t="s">
        <v>124</v>
      </c>
      <c r="N33" s="4" t="s">
        <v>124</v>
      </c>
      <c r="O33" s="4" t="s">
        <v>125</v>
      </c>
      <c r="P33" s="4" t="s">
        <v>92</v>
      </c>
      <c r="Q33" s="4" t="s">
        <v>126</v>
      </c>
      <c r="R33" s="6">
        <v>32793.0</v>
      </c>
      <c r="S33" s="4" t="s">
        <v>66</v>
      </c>
      <c r="T33" s="4" t="s">
        <v>34</v>
      </c>
      <c r="U33" s="4" t="s">
        <v>127</v>
      </c>
      <c r="V33" s="6">
        <v>43806.0</v>
      </c>
      <c r="W33" s="1"/>
    </row>
    <row r="34">
      <c r="A34" s="3">
        <v>44911.66115960648</v>
      </c>
      <c r="B34" s="4" t="s">
        <v>206</v>
      </c>
      <c r="C34" s="4" t="s">
        <v>207</v>
      </c>
      <c r="D34" s="29" t="s">
        <v>208</v>
      </c>
      <c r="E34" s="6">
        <v>44904.0</v>
      </c>
      <c r="F34" s="4" t="b">
        <v>1</v>
      </c>
      <c r="G34" s="4" t="s">
        <v>24</v>
      </c>
      <c r="H34" s="4" t="s">
        <v>209</v>
      </c>
      <c r="I34" s="4" t="s">
        <v>210</v>
      </c>
      <c r="J34" s="4" t="s">
        <v>142</v>
      </c>
      <c r="K34" s="4" t="s">
        <v>211</v>
      </c>
      <c r="L34" s="4">
        <v>6.266679838E9</v>
      </c>
      <c r="M34" s="4" t="s">
        <v>212</v>
      </c>
      <c r="N34" s="4" t="s">
        <v>213</v>
      </c>
      <c r="O34" s="4" t="s">
        <v>214</v>
      </c>
      <c r="P34" s="4" t="s">
        <v>215</v>
      </c>
      <c r="Q34" s="4" t="s">
        <v>216</v>
      </c>
      <c r="R34" s="6">
        <v>30875.0</v>
      </c>
      <c r="S34" s="4" t="s">
        <v>33</v>
      </c>
      <c r="T34" s="4" t="s">
        <v>34</v>
      </c>
      <c r="U34" s="4" t="s">
        <v>127</v>
      </c>
      <c r="V34" s="6">
        <v>43806.0</v>
      </c>
      <c r="W34" s="1"/>
    </row>
    <row r="35">
      <c r="A35" s="3">
        <v>44946.53414880787</v>
      </c>
      <c r="B35" s="4" t="s">
        <v>384</v>
      </c>
      <c r="C35" s="4" t="s">
        <v>385</v>
      </c>
      <c r="D35" s="29" t="s">
        <v>386</v>
      </c>
      <c r="E35" s="6">
        <v>44946.0</v>
      </c>
      <c r="F35" s="4" t="b">
        <v>1</v>
      </c>
      <c r="G35" s="4" t="s">
        <v>38</v>
      </c>
      <c r="H35" s="4" t="s">
        <v>387</v>
      </c>
      <c r="I35" s="4" t="s">
        <v>388</v>
      </c>
      <c r="J35" s="4" t="s">
        <v>27</v>
      </c>
      <c r="K35" s="4" t="s">
        <v>384</v>
      </c>
      <c r="L35" s="4">
        <v>9.977985066E9</v>
      </c>
      <c r="M35" s="4" t="s">
        <v>389</v>
      </c>
      <c r="N35" s="4" t="s">
        <v>390</v>
      </c>
      <c r="O35" s="4" t="s">
        <v>391</v>
      </c>
      <c r="P35" s="4" t="s">
        <v>31</v>
      </c>
      <c r="Q35" s="4" t="s">
        <v>392</v>
      </c>
      <c r="R35" s="6">
        <v>28674.0</v>
      </c>
      <c r="S35" s="4" t="s">
        <v>33</v>
      </c>
      <c r="T35" s="4" t="s">
        <v>34</v>
      </c>
      <c r="U35" s="4" t="s">
        <v>35</v>
      </c>
      <c r="V35" s="6">
        <v>43818.0</v>
      </c>
      <c r="W35" s="1"/>
    </row>
    <row r="36">
      <c r="A36" s="3">
        <v>44946.68977574074</v>
      </c>
      <c r="B36" s="4" t="s">
        <v>393</v>
      </c>
      <c r="C36" s="4" t="s">
        <v>394</v>
      </c>
      <c r="D36" s="5" t="s">
        <v>395</v>
      </c>
      <c r="E36" s="6">
        <v>44946.0</v>
      </c>
      <c r="F36" s="4" t="b">
        <v>1</v>
      </c>
      <c r="G36" s="4" t="s">
        <v>38</v>
      </c>
      <c r="H36" s="4" t="s">
        <v>396</v>
      </c>
      <c r="I36" s="4" t="s">
        <v>397</v>
      </c>
      <c r="J36" s="4" t="s">
        <v>49</v>
      </c>
      <c r="K36" s="4" t="s">
        <v>393</v>
      </c>
      <c r="L36" s="30" t="s">
        <v>398</v>
      </c>
      <c r="M36" s="4" t="s">
        <v>399</v>
      </c>
      <c r="N36" s="4" t="s">
        <v>400</v>
      </c>
      <c r="O36" s="4" t="s">
        <v>391</v>
      </c>
      <c r="P36" s="4" t="s">
        <v>31</v>
      </c>
      <c r="Q36" s="4" t="s">
        <v>401</v>
      </c>
      <c r="R36" s="6">
        <v>27408.0</v>
      </c>
      <c r="S36" s="4" t="s">
        <v>33</v>
      </c>
      <c r="T36" s="4" t="s">
        <v>34</v>
      </c>
      <c r="U36" s="4" t="s">
        <v>45</v>
      </c>
      <c r="V36" s="6">
        <v>44185.0</v>
      </c>
      <c r="W36" s="1"/>
    </row>
    <row r="37">
      <c r="A37" s="3">
        <v>44964.957623379625</v>
      </c>
      <c r="B37" s="4" t="s">
        <v>494</v>
      </c>
      <c r="C37" s="4" t="s">
        <v>495</v>
      </c>
      <c r="D37" s="29" t="s">
        <v>496</v>
      </c>
      <c r="E37" s="6">
        <v>44964.0</v>
      </c>
      <c r="F37" s="4" t="b">
        <v>1</v>
      </c>
      <c r="G37" s="4" t="s">
        <v>24</v>
      </c>
      <c r="H37" s="4" t="s">
        <v>497</v>
      </c>
      <c r="I37" s="4" t="s">
        <v>498</v>
      </c>
      <c r="J37" s="4" t="s">
        <v>27</v>
      </c>
      <c r="K37" s="4" t="s">
        <v>494</v>
      </c>
      <c r="L37" s="4">
        <v>9.231507184E9</v>
      </c>
      <c r="M37" s="4" t="s">
        <v>499</v>
      </c>
      <c r="N37" s="4" t="s">
        <v>500</v>
      </c>
      <c r="O37" s="4" t="s">
        <v>501</v>
      </c>
      <c r="P37" s="4" t="s">
        <v>117</v>
      </c>
      <c r="Q37" s="4" t="s">
        <v>502</v>
      </c>
      <c r="R37" s="6">
        <v>30572.0</v>
      </c>
      <c r="S37" s="4" t="s">
        <v>66</v>
      </c>
      <c r="T37" s="4" t="s">
        <v>34</v>
      </c>
      <c r="U37" s="4" t="s">
        <v>45</v>
      </c>
      <c r="V37" s="6">
        <v>44138.0</v>
      </c>
      <c r="W37" s="1"/>
    </row>
    <row r="38">
      <c r="A38" s="3">
        <v>44894.487795</v>
      </c>
      <c r="B38" s="4" t="s">
        <v>109</v>
      </c>
      <c r="C38" s="4" t="s">
        <v>110</v>
      </c>
      <c r="D38" s="29" t="s">
        <v>111</v>
      </c>
      <c r="E38" s="6">
        <v>44894.0</v>
      </c>
      <c r="F38" s="4" t="b">
        <v>1</v>
      </c>
      <c r="G38" s="4" t="s">
        <v>24</v>
      </c>
      <c r="H38" s="4" t="s">
        <v>112</v>
      </c>
      <c r="I38" s="4" t="s">
        <v>113</v>
      </c>
      <c r="J38" s="4" t="s">
        <v>27</v>
      </c>
      <c r="K38" s="4" t="s">
        <v>109</v>
      </c>
      <c r="L38" s="4">
        <v>9.685350941E9</v>
      </c>
      <c r="M38" s="4" t="s">
        <v>114</v>
      </c>
      <c r="N38" s="4" t="s">
        <v>115</v>
      </c>
      <c r="O38" s="4" t="s">
        <v>116</v>
      </c>
      <c r="P38" s="4" t="s">
        <v>117</v>
      </c>
      <c r="Q38" s="4" t="s">
        <v>118</v>
      </c>
      <c r="R38" s="6">
        <v>33608.0</v>
      </c>
      <c r="S38" s="4" t="s">
        <v>33</v>
      </c>
      <c r="T38" s="4" t="s">
        <v>44</v>
      </c>
      <c r="U38" s="4" t="s">
        <v>45</v>
      </c>
      <c r="V38" s="6">
        <v>44162.0</v>
      </c>
      <c r="W38" s="1"/>
    </row>
    <row r="39">
      <c r="A39" s="3">
        <v>44925.69691474537</v>
      </c>
      <c r="B39" s="4" t="s">
        <v>274</v>
      </c>
      <c r="C39" s="4" t="s">
        <v>275</v>
      </c>
      <c r="D39" s="29" t="s">
        <v>276</v>
      </c>
      <c r="E39" s="6">
        <v>44925.0</v>
      </c>
      <c r="F39" s="4" t="b">
        <v>1</v>
      </c>
      <c r="G39" s="4" t="s">
        <v>157</v>
      </c>
      <c r="H39" s="4" t="s">
        <v>277</v>
      </c>
      <c r="I39" s="4" t="s">
        <v>278</v>
      </c>
      <c r="J39" s="4" t="s">
        <v>49</v>
      </c>
      <c r="K39" s="4" t="s">
        <v>274</v>
      </c>
      <c r="L39" s="4">
        <v>9.713359553E9</v>
      </c>
      <c r="M39" s="4" t="s">
        <v>279</v>
      </c>
      <c r="N39" s="4" t="s">
        <v>280</v>
      </c>
      <c r="O39" s="4" t="s">
        <v>281</v>
      </c>
      <c r="P39" s="4" t="s">
        <v>282</v>
      </c>
      <c r="Q39" s="4" t="s">
        <v>283</v>
      </c>
      <c r="R39" s="6">
        <v>30153.0</v>
      </c>
      <c r="S39" s="4" t="s">
        <v>66</v>
      </c>
      <c r="T39" s="4" t="s">
        <v>44</v>
      </c>
      <c r="U39" s="4" t="s">
        <v>127</v>
      </c>
      <c r="V39" s="6">
        <v>43813.0</v>
      </c>
      <c r="W39" s="1"/>
    </row>
    <row r="40">
      <c r="A40" s="3">
        <v>44915.61077774306</v>
      </c>
      <c r="B40" s="4" t="s">
        <v>224</v>
      </c>
      <c r="C40" s="4" t="s">
        <v>225</v>
      </c>
      <c r="D40" s="29" t="s">
        <v>226</v>
      </c>
      <c r="E40" s="6">
        <v>44915.0</v>
      </c>
      <c r="F40" s="4" t="b">
        <v>1</v>
      </c>
      <c r="G40" s="4" t="s">
        <v>24</v>
      </c>
      <c r="H40" s="4" t="s">
        <v>227</v>
      </c>
      <c r="I40" s="4" t="s">
        <v>228</v>
      </c>
      <c r="J40" s="4" t="s">
        <v>88</v>
      </c>
      <c r="K40" s="4" t="s">
        <v>224</v>
      </c>
      <c r="L40" s="4">
        <v>9.922929698E9</v>
      </c>
      <c r="M40" s="4" t="s">
        <v>229</v>
      </c>
      <c r="N40" s="4" t="s">
        <v>229</v>
      </c>
      <c r="O40" s="4" t="s">
        <v>230</v>
      </c>
      <c r="P40" s="4" t="s">
        <v>195</v>
      </c>
      <c r="Q40" s="4" t="s">
        <v>196</v>
      </c>
      <c r="R40" s="6">
        <v>28157.0</v>
      </c>
      <c r="S40" s="4" t="s">
        <v>33</v>
      </c>
      <c r="T40" s="4" t="s">
        <v>34</v>
      </c>
      <c r="U40" s="4" t="s">
        <v>35</v>
      </c>
      <c r="V40" s="6">
        <v>43728.0</v>
      </c>
      <c r="W40" s="1"/>
    </row>
    <row r="41">
      <c r="A41" s="3">
        <v>44909.537277083335</v>
      </c>
      <c r="B41" s="4" t="s">
        <v>187</v>
      </c>
      <c r="C41" s="4" t="s">
        <v>188</v>
      </c>
      <c r="D41" s="29" t="s">
        <v>189</v>
      </c>
      <c r="E41" s="6">
        <v>44909.0</v>
      </c>
      <c r="F41" s="4" t="b">
        <v>1</v>
      </c>
      <c r="G41" s="4" t="s">
        <v>24</v>
      </c>
      <c r="H41" s="4" t="s">
        <v>190</v>
      </c>
      <c r="I41" s="4" t="s">
        <v>191</v>
      </c>
      <c r="J41" s="4" t="s">
        <v>49</v>
      </c>
      <c r="K41" s="4" t="s">
        <v>187</v>
      </c>
      <c r="L41" s="4">
        <v>9.960616538E9</v>
      </c>
      <c r="M41" s="4" t="s">
        <v>192</v>
      </c>
      <c r="N41" s="4" t="s">
        <v>193</v>
      </c>
      <c r="O41" s="4" t="s">
        <v>194</v>
      </c>
      <c r="P41" s="4" t="s">
        <v>195</v>
      </c>
      <c r="Q41" s="4" t="s">
        <v>196</v>
      </c>
      <c r="R41" s="6">
        <v>27767.0</v>
      </c>
      <c r="S41" s="4" t="s">
        <v>33</v>
      </c>
      <c r="T41" s="4" t="s">
        <v>34</v>
      </c>
      <c r="U41" s="4" t="s">
        <v>67</v>
      </c>
      <c r="V41" s="6">
        <v>43729.0</v>
      </c>
      <c r="W41" s="1"/>
    </row>
    <row r="42">
      <c r="A42" s="3">
        <v>44907.36755043981</v>
      </c>
      <c r="B42" s="4" t="s">
        <v>178</v>
      </c>
      <c r="C42" s="4" t="s">
        <v>179</v>
      </c>
      <c r="D42" s="29" t="s">
        <v>180</v>
      </c>
      <c r="E42" s="6">
        <v>44907.0</v>
      </c>
      <c r="F42" s="4" t="b">
        <v>1</v>
      </c>
      <c r="G42" s="4" t="s">
        <v>38</v>
      </c>
      <c r="H42" s="4" t="s">
        <v>181</v>
      </c>
      <c r="I42" s="4" t="s">
        <v>159</v>
      </c>
      <c r="J42" s="4" t="s">
        <v>27</v>
      </c>
      <c r="K42" s="4" t="s">
        <v>178</v>
      </c>
      <c r="L42" s="4">
        <v>7.057590039E9</v>
      </c>
      <c r="M42" s="4" t="s">
        <v>182</v>
      </c>
      <c r="N42" s="4" t="s">
        <v>183</v>
      </c>
      <c r="O42" s="4" t="s">
        <v>184</v>
      </c>
      <c r="P42" s="4" t="s">
        <v>185</v>
      </c>
      <c r="Q42" s="4" t="s">
        <v>186</v>
      </c>
      <c r="R42" s="6">
        <v>33792.0</v>
      </c>
      <c r="S42" s="4" t="s">
        <v>33</v>
      </c>
      <c r="T42" s="4" t="s">
        <v>44</v>
      </c>
      <c r="U42" s="4" t="s">
        <v>127</v>
      </c>
      <c r="V42" s="6">
        <v>43703.0</v>
      </c>
      <c r="W42" s="1"/>
    </row>
    <row r="43">
      <c r="A43" s="3">
        <v>44959.9909640625</v>
      </c>
      <c r="B43" s="4" t="s">
        <v>466</v>
      </c>
      <c r="C43" s="4">
        <v>3.03371392477E11</v>
      </c>
      <c r="D43" s="5" t="s">
        <v>467</v>
      </c>
      <c r="E43" s="6">
        <v>44959.0</v>
      </c>
      <c r="F43" s="4" t="b">
        <v>1</v>
      </c>
      <c r="G43" s="4" t="s">
        <v>24</v>
      </c>
      <c r="H43" s="4" t="s">
        <v>468</v>
      </c>
      <c r="I43" s="4" t="s">
        <v>469</v>
      </c>
      <c r="J43" s="4" t="s">
        <v>27</v>
      </c>
      <c r="K43" s="4" t="s">
        <v>466</v>
      </c>
      <c r="L43" s="4">
        <v>8.08745954E9</v>
      </c>
      <c r="M43" s="4" t="s">
        <v>470</v>
      </c>
      <c r="N43" s="4" t="s">
        <v>471</v>
      </c>
      <c r="O43" s="4" t="s">
        <v>472</v>
      </c>
      <c r="P43" s="4" t="s">
        <v>185</v>
      </c>
      <c r="Q43" s="4" t="s">
        <v>473</v>
      </c>
      <c r="R43" s="6">
        <v>25658.0</v>
      </c>
      <c r="S43" s="4" t="s">
        <v>66</v>
      </c>
      <c r="T43" s="4" t="s">
        <v>34</v>
      </c>
      <c r="U43" s="4" t="s">
        <v>35</v>
      </c>
      <c r="V43" s="6">
        <v>35247.0</v>
      </c>
      <c r="W43" s="1"/>
    </row>
    <row r="44">
      <c r="A44" s="3">
        <v>44950.53886681713</v>
      </c>
      <c r="B44" s="4" t="s">
        <v>426</v>
      </c>
      <c r="C44" s="4">
        <v>3.02450710249E11</v>
      </c>
      <c r="D44" s="29" t="s">
        <v>427</v>
      </c>
      <c r="E44" s="6">
        <v>44950.0</v>
      </c>
      <c r="F44" s="4" t="b">
        <v>1</v>
      </c>
      <c r="G44" s="4" t="s">
        <v>38</v>
      </c>
      <c r="H44" s="4" t="s">
        <v>428</v>
      </c>
      <c r="I44" s="4" t="s">
        <v>429</v>
      </c>
      <c r="J44" s="4" t="s">
        <v>88</v>
      </c>
      <c r="K44" s="4" t="s">
        <v>426</v>
      </c>
      <c r="L44" s="4">
        <v>8.80608709E9</v>
      </c>
      <c r="M44" s="4" t="s">
        <v>430</v>
      </c>
      <c r="N44" s="4" t="s">
        <v>431</v>
      </c>
      <c r="O44" s="4" t="s">
        <v>432</v>
      </c>
      <c r="P44" s="4" t="s">
        <v>195</v>
      </c>
      <c r="Q44" s="4" t="s">
        <v>54</v>
      </c>
      <c r="R44" s="6">
        <v>29375.0</v>
      </c>
      <c r="S44" s="4" t="s">
        <v>33</v>
      </c>
      <c r="T44" s="4" t="s">
        <v>34</v>
      </c>
      <c r="U44" s="4" t="s">
        <v>67</v>
      </c>
      <c r="V44" s="6">
        <v>42347.0</v>
      </c>
      <c r="W44" s="1"/>
    </row>
    <row r="45">
      <c r="A45" s="3">
        <v>44957.61947626158</v>
      </c>
      <c r="B45" s="4" t="s">
        <v>459</v>
      </c>
      <c r="C45" s="4">
        <v>3.03114010886E11</v>
      </c>
      <c r="D45" s="5" t="s">
        <v>460</v>
      </c>
      <c r="E45" s="6">
        <v>44957.0</v>
      </c>
      <c r="F45" s="4" t="b">
        <v>1</v>
      </c>
      <c r="G45" s="4" t="s">
        <v>57</v>
      </c>
      <c r="H45" s="4" t="s">
        <v>461</v>
      </c>
      <c r="I45" s="4" t="s">
        <v>462</v>
      </c>
      <c r="J45" s="4" t="s">
        <v>353</v>
      </c>
      <c r="K45" s="4" t="s">
        <v>459</v>
      </c>
      <c r="L45" s="4">
        <v>6.387200676E9</v>
      </c>
      <c r="M45" s="4" t="s">
        <v>463</v>
      </c>
      <c r="N45" s="4" t="s">
        <v>464</v>
      </c>
      <c r="O45" s="4" t="s">
        <v>465</v>
      </c>
      <c r="P45" s="4" t="s">
        <v>282</v>
      </c>
      <c r="Q45" s="4" t="s">
        <v>357</v>
      </c>
      <c r="R45" s="6">
        <v>32690.0</v>
      </c>
      <c r="S45" s="4" t="s">
        <v>66</v>
      </c>
      <c r="T45" s="4" t="s">
        <v>34</v>
      </c>
      <c r="U45" s="4" t="s">
        <v>35</v>
      </c>
      <c r="V45" s="6">
        <v>43817.0</v>
      </c>
      <c r="W45" s="1"/>
    </row>
    <row r="46">
      <c r="A46" s="3">
        <v>44847.53274873843</v>
      </c>
      <c r="B46" s="4" t="s">
        <v>55</v>
      </c>
      <c r="C46" s="4">
        <v>7.369455491E9</v>
      </c>
      <c r="D46" s="29" t="s">
        <v>56</v>
      </c>
      <c r="E46" s="6">
        <v>44847.0</v>
      </c>
      <c r="F46" s="4" t="b">
        <v>1</v>
      </c>
      <c r="G46" s="4" t="s">
        <v>57</v>
      </c>
      <c r="H46" s="4" t="s">
        <v>58</v>
      </c>
      <c r="I46" s="4" t="s">
        <v>59</v>
      </c>
      <c r="J46" s="4" t="s">
        <v>60</v>
      </c>
      <c r="K46" s="4" t="s">
        <v>55</v>
      </c>
      <c r="L46" s="4">
        <v>9.934521311E9</v>
      </c>
      <c r="M46" s="4" t="s">
        <v>61</v>
      </c>
      <c r="N46" s="4" t="s">
        <v>62</v>
      </c>
      <c r="O46" s="4" t="s">
        <v>63</v>
      </c>
      <c r="P46" s="4" t="s">
        <v>64</v>
      </c>
      <c r="Q46" s="4" t="s">
        <v>65</v>
      </c>
      <c r="R46" s="6">
        <v>31000.0</v>
      </c>
      <c r="S46" s="4" t="s">
        <v>66</v>
      </c>
      <c r="T46" s="4" t="s">
        <v>34</v>
      </c>
      <c r="U46" s="4" t="s">
        <v>67</v>
      </c>
      <c r="V46" s="6">
        <v>44535.0</v>
      </c>
      <c r="W46" s="1"/>
    </row>
    <row r="47">
      <c r="A47" s="22">
        <v>44920.852650879635</v>
      </c>
      <c r="B47" s="23" t="s">
        <v>239</v>
      </c>
      <c r="C47" s="23" t="s">
        <v>82</v>
      </c>
      <c r="D47" s="32" t="s">
        <v>240</v>
      </c>
      <c r="E47" s="25">
        <v>44920.0</v>
      </c>
      <c r="F47" s="23" t="b">
        <v>1</v>
      </c>
      <c r="G47" s="23" t="s">
        <v>57</v>
      </c>
      <c r="H47" s="23" t="s">
        <v>241</v>
      </c>
      <c r="I47" s="23" t="s">
        <v>242</v>
      </c>
      <c r="J47" s="23" t="s">
        <v>243</v>
      </c>
      <c r="K47" s="23" t="s">
        <v>239</v>
      </c>
      <c r="L47" s="26" t="s">
        <v>244</v>
      </c>
      <c r="M47" s="23" t="s">
        <v>245</v>
      </c>
      <c r="N47" s="23" t="s">
        <v>246</v>
      </c>
      <c r="O47" s="23" t="s">
        <v>247</v>
      </c>
      <c r="P47" s="23" t="s">
        <v>82</v>
      </c>
      <c r="Q47" s="23" t="s">
        <v>74</v>
      </c>
      <c r="R47" s="25">
        <v>28544.0</v>
      </c>
      <c r="S47" s="23" t="s">
        <v>66</v>
      </c>
      <c r="T47" s="23" t="s">
        <v>34</v>
      </c>
      <c r="U47" s="23" t="s">
        <v>35</v>
      </c>
      <c r="V47" s="25">
        <v>44804.0</v>
      </c>
      <c r="W47" s="27"/>
    </row>
    <row r="48">
      <c r="A48" s="3">
        <v>44931.6333005787</v>
      </c>
      <c r="B48" s="4" t="s">
        <v>315</v>
      </c>
      <c r="C48" s="4" t="s">
        <v>31</v>
      </c>
      <c r="D48" s="5" t="s">
        <v>316</v>
      </c>
      <c r="E48" s="6">
        <v>44926.0</v>
      </c>
      <c r="F48" s="4" t="b">
        <v>1</v>
      </c>
      <c r="G48" s="4" t="s">
        <v>38</v>
      </c>
      <c r="H48" s="4" t="s">
        <v>317</v>
      </c>
      <c r="I48" s="4" t="s">
        <v>149</v>
      </c>
      <c r="J48" s="4" t="s">
        <v>88</v>
      </c>
      <c r="K48" s="4" t="s">
        <v>315</v>
      </c>
      <c r="L48" s="20" t="s">
        <v>318</v>
      </c>
      <c r="M48" s="4" t="s">
        <v>319</v>
      </c>
      <c r="N48" s="4" t="s">
        <v>320</v>
      </c>
      <c r="O48" s="4" t="s">
        <v>321</v>
      </c>
      <c r="P48" s="4" t="s">
        <v>31</v>
      </c>
      <c r="Q48" s="4" t="s">
        <v>322</v>
      </c>
      <c r="R48" s="6">
        <v>27921.0</v>
      </c>
      <c r="S48" s="4" t="s">
        <v>33</v>
      </c>
      <c r="T48" s="4" t="s">
        <v>34</v>
      </c>
      <c r="U48" s="4" t="s">
        <v>67</v>
      </c>
      <c r="V48" s="6">
        <v>43798.0</v>
      </c>
      <c r="W48" s="1"/>
    </row>
    <row r="49">
      <c r="A49" s="3">
        <v>44932.62131074074</v>
      </c>
      <c r="B49" s="4" t="s">
        <v>323</v>
      </c>
      <c r="C49" s="4" t="s">
        <v>324</v>
      </c>
      <c r="D49" s="5" t="s">
        <v>325</v>
      </c>
      <c r="E49" s="6">
        <v>44932.0</v>
      </c>
      <c r="F49" s="4" t="b">
        <v>1</v>
      </c>
      <c r="G49" s="4" t="s">
        <v>38</v>
      </c>
      <c r="H49" s="4" t="s">
        <v>326</v>
      </c>
      <c r="I49" s="4" t="s">
        <v>327</v>
      </c>
      <c r="J49" s="4" t="s">
        <v>88</v>
      </c>
      <c r="K49" s="4" t="s">
        <v>323</v>
      </c>
      <c r="L49" s="4">
        <v>6.202224037E9</v>
      </c>
      <c r="M49" s="4" t="s">
        <v>328</v>
      </c>
      <c r="N49" s="4" t="s">
        <v>329</v>
      </c>
      <c r="O49" s="4" t="s">
        <v>330</v>
      </c>
      <c r="P49" s="4" t="s">
        <v>331</v>
      </c>
      <c r="Q49" s="4" t="s">
        <v>332</v>
      </c>
      <c r="R49" s="6">
        <v>28550.0</v>
      </c>
      <c r="S49" s="4" t="s">
        <v>33</v>
      </c>
      <c r="T49" s="4" t="s">
        <v>34</v>
      </c>
      <c r="U49" s="4" t="s">
        <v>67</v>
      </c>
      <c r="V49" s="6">
        <v>44631.0</v>
      </c>
      <c r="W49" s="1"/>
    </row>
    <row r="50">
      <c r="A50" s="3">
        <v>44916.80106304398</v>
      </c>
      <c r="B50" s="4" t="s">
        <v>231</v>
      </c>
      <c r="C50" s="4">
        <v>2.35518662358E11</v>
      </c>
      <c r="D50" s="29" t="s">
        <v>232</v>
      </c>
      <c r="E50" s="6">
        <v>44916.0</v>
      </c>
      <c r="F50" s="4" t="b">
        <v>1</v>
      </c>
      <c r="G50" s="4" t="s">
        <v>24</v>
      </c>
      <c r="H50" s="4" t="s">
        <v>233</v>
      </c>
      <c r="I50" s="4" t="s">
        <v>234</v>
      </c>
      <c r="J50" s="4" t="s">
        <v>27</v>
      </c>
      <c r="K50" s="4" t="s">
        <v>231</v>
      </c>
      <c r="L50" s="4">
        <v>9.874122017E9</v>
      </c>
      <c r="M50" s="4" t="s">
        <v>235</v>
      </c>
      <c r="N50" s="4" t="s">
        <v>236</v>
      </c>
      <c r="O50" s="4" t="s">
        <v>237</v>
      </c>
      <c r="P50" s="4" t="s">
        <v>117</v>
      </c>
      <c r="Q50" s="4" t="s">
        <v>238</v>
      </c>
      <c r="R50" s="6">
        <v>31829.0</v>
      </c>
      <c r="S50" s="4" t="s">
        <v>33</v>
      </c>
      <c r="T50" s="4" t="s">
        <v>34</v>
      </c>
      <c r="U50" s="4" t="s">
        <v>35</v>
      </c>
      <c r="V50" s="6">
        <v>44565.0</v>
      </c>
      <c r="W50" s="1"/>
    </row>
    <row r="51">
      <c r="A51" s="3">
        <v>44939.66564530093</v>
      </c>
      <c r="B51" s="4" t="s">
        <v>367</v>
      </c>
      <c r="C51" s="4" t="s">
        <v>368</v>
      </c>
      <c r="D51" s="5" t="s">
        <v>369</v>
      </c>
      <c r="E51" s="6">
        <v>44939.0</v>
      </c>
      <c r="F51" s="4" t="b">
        <v>1</v>
      </c>
      <c r="G51" s="4" t="s">
        <v>24</v>
      </c>
      <c r="H51" s="4" t="s">
        <v>370</v>
      </c>
      <c r="I51" s="4" t="s">
        <v>371</v>
      </c>
      <c r="J51" s="4" t="s">
        <v>49</v>
      </c>
      <c r="K51" s="4" t="s">
        <v>367</v>
      </c>
      <c r="L51" s="4">
        <v>9.630723057E9</v>
      </c>
      <c r="M51" s="4" t="s">
        <v>372</v>
      </c>
      <c r="N51" s="4" t="s">
        <v>373</v>
      </c>
      <c r="O51" s="4" t="s">
        <v>374</v>
      </c>
      <c r="P51" s="4" t="s">
        <v>92</v>
      </c>
      <c r="Q51" s="4" t="s">
        <v>375</v>
      </c>
      <c r="R51" s="6">
        <v>28740.0</v>
      </c>
      <c r="S51" s="4" t="s">
        <v>33</v>
      </c>
      <c r="T51" s="4" t="s">
        <v>34</v>
      </c>
      <c r="U51" s="4" t="s">
        <v>45</v>
      </c>
      <c r="V51" s="6">
        <v>44968.0</v>
      </c>
      <c r="W51" s="1"/>
    </row>
    <row r="52">
      <c r="A52" s="3">
        <v>44900.764134490746</v>
      </c>
      <c r="B52" s="4" t="s">
        <v>145</v>
      </c>
      <c r="C52" s="4" t="s">
        <v>146</v>
      </c>
      <c r="D52" s="5" t="s">
        <v>147</v>
      </c>
      <c r="E52" s="6">
        <v>44900.0</v>
      </c>
      <c r="F52" s="4" t="b">
        <v>1</v>
      </c>
      <c r="G52" s="4" t="s">
        <v>38</v>
      </c>
      <c r="H52" s="4" t="s">
        <v>148</v>
      </c>
      <c r="I52" s="4" t="s">
        <v>149</v>
      </c>
      <c r="J52" s="4" t="s">
        <v>27</v>
      </c>
      <c r="K52" s="4" t="s">
        <v>145</v>
      </c>
      <c r="L52" s="4">
        <v>9.424392696E9</v>
      </c>
      <c r="M52" s="4" t="s">
        <v>150</v>
      </c>
      <c r="N52" s="4" t="s">
        <v>151</v>
      </c>
      <c r="O52" s="4" t="s">
        <v>152</v>
      </c>
      <c r="P52" s="4" t="s">
        <v>31</v>
      </c>
      <c r="Q52" s="4" t="s">
        <v>153</v>
      </c>
      <c r="R52" s="6">
        <v>27767.0</v>
      </c>
      <c r="S52" s="4" t="s">
        <v>33</v>
      </c>
      <c r="T52" s="4" t="s">
        <v>34</v>
      </c>
      <c r="U52" s="4" t="s">
        <v>67</v>
      </c>
      <c r="V52" s="6">
        <v>43826.0</v>
      </c>
      <c r="W52" s="1"/>
    </row>
    <row r="53">
      <c r="A53" s="3">
        <v>44886.67086096064</v>
      </c>
      <c r="B53" s="4" t="s">
        <v>84</v>
      </c>
      <c r="C53" s="4">
        <v>2.32551365374E11</v>
      </c>
      <c r="D53" s="29" t="s">
        <v>85</v>
      </c>
      <c r="E53" s="6">
        <v>44886.0</v>
      </c>
      <c r="F53" s="4" t="b">
        <v>1</v>
      </c>
      <c r="G53" s="4" t="s">
        <v>24</v>
      </c>
      <c r="H53" s="4" t="s">
        <v>86</v>
      </c>
      <c r="I53" s="4" t="s">
        <v>87</v>
      </c>
      <c r="J53" s="4" t="s">
        <v>88</v>
      </c>
      <c r="K53" s="4" t="s">
        <v>84</v>
      </c>
      <c r="L53" s="4">
        <v>9.89319101E9</v>
      </c>
      <c r="M53" s="4" t="s">
        <v>89</v>
      </c>
      <c r="N53" s="4" t="s">
        <v>90</v>
      </c>
      <c r="O53" s="4" t="s">
        <v>91</v>
      </c>
      <c r="P53" s="4" t="s">
        <v>92</v>
      </c>
      <c r="Q53" s="4" t="s">
        <v>93</v>
      </c>
      <c r="R53" s="6">
        <v>28305.0</v>
      </c>
      <c r="S53" s="4" t="s">
        <v>33</v>
      </c>
      <c r="T53" s="4" t="s">
        <v>34</v>
      </c>
      <c r="U53" s="4" t="s">
        <v>35</v>
      </c>
      <c r="V53" s="6">
        <v>43815.0</v>
      </c>
      <c r="W53" s="1"/>
    </row>
    <row r="54">
      <c r="A54" s="3">
        <v>44891.61685600695</v>
      </c>
      <c r="B54" s="4" t="s">
        <v>102</v>
      </c>
      <c r="C54" s="4">
        <v>2.32825709156E11</v>
      </c>
      <c r="D54" s="29" t="s">
        <v>103</v>
      </c>
      <c r="E54" s="6">
        <v>44889.0</v>
      </c>
      <c r="F54" s="4" t="b">
        <v>1</v>
      </c>
      <c r="G54" s="4" t="s">
        <v>24</v>
      </c>
      <c r="H54" s="4" t="s">
        <v>104</v>
      </c>
      <c r="I54" s="4" t="s">
        <v>105</v>
      </c>
      <c r="J54" s="4" t="s">
        <v>49</v>
      </c>
      <c r="K54" s="4" t="s">
        <v>102</v>
      </c>
      <c r="L54" s="4">
        <v>9.039839565E9</v>
      </c>
      <c r="M54" s="4" t="s">
        <v>106</v>
      </c>
      <c r="N54" s="4" t="s">
        <v>107</v>
      </c>
      <c r="O54" s="4" t="s">
        <v>108</v>
      </c>
      <c r="P54" s="4" t="s">
        <v>92</v>
      </c>
      <c r="Q54" s="4" t="s">
        <v>93</v>
      </c>
      <c r="R54" s="6">
        <v>30781.0</v>
      </c>
      <c r="S54" s="4" t="s">
        <v>66</v>
      </c>
      <c r="T54" s="4" t="s">
        <v>34</v>
      </c>
      <c r="U54" s="4" t="s">
        <v>45</v>
      </c>
      <c r="V54" s="6">
        <v>43815.0</v>
      </c>
      <c r="W54" s="1"/>
    </row>
    <row r="55">
      <c r="A55" s="3">
        <v>44901.68701277778</v>
      </c>
      <c r="B55" s="4" t="s">
        <v>164</v>
      </c>
      <c r="C55" s="4" t="s">
        <v>165</v>
      </c>
      <c r="D55" s="29" t="s">
        <v>166</v>
      </c>
      <c r="E55" s="6">
        <v>44901.0</v>
      </c>
      <c r="F55" s="4" t="b">
        <v>1</v>
      </c>
      <c r="G55" s="4" t="s">
        <v>24</v>
      </c>
      <c r="H55" s="4" t="s">
        <v>167</v>
      </c>
      <c r="I55" s="4" t="s">
        <v>168</v>
      </c>
      <c r="J55" s="4" t="s">
        <v>88</v>
      </c>
      <c r="K55" s="4" t="s">
        <v>164</v>
      </c>
      <c r="L55" s="4">
        <v>9.754177122E9</v>
      </c>
      <c r="M55" s="4" t="s">
        <v>169</v>
      </c>
      <c r="N55" s="4" t="s">
        <v>170</v>
      </c>
      <c r="O55" s="4" t="s">
        <v>108</v>
      </c>
      <c r="P55" s="4" t="s">
        <v>165</v>
      </c>
      <c r="Q55" s="4" t="s">
        <v>93</v>
      </c>
      <c r="R55" s="6">
        <v>29632.0</v>
      </c>
      <c r="S55" s="4" t="s">
        <v>66</v>
      </c>
      <c r="T55" s="4" t="s">
        <v>34</v>
      </c>
      <c r="U55" s="4" t="s">
        <v>45</v>
      </c>
      <c r="V55" s="6">
        <v>43813.0</v>
      </c>
      <c r="W55" s="1"/>
    </row>
    <row r="56">
      <c r="A56" s="3">
        <v>44889.35023644676</v>
      </c>
      <c r="B56" s="4" t="s">
        <v>94</v>
      </c>
      <c r="C56" s="4">
        <v>2.32817047876E11</v>
      </c>
      <c r="D56" s="29" t="s">
        <v>95</v>
      </c>
      <c r="E56" s="6">
        <v>44889.0</v>
      </c>
      <c r="F56" s="4" t="b">
        <v>1</v>
      </c>
      <c r="G56" s="4" t="s">
        <v>57</v>
      </c>
      <c r="H56" s="4" t="s">
        <v>96</v>
      </c>
      <c r="I56" s="4" t="s">
        <v>97</v>
      </c>
      <c r="J56" s="4" t="s">
        <v>49</v>
      </c>
      <c r="K56" s="4" t="s">
        <v>94</v>
      </c>
      <c r="L56" s="4">
        <v>7.999603035E9</v>
      </c>
      <c r="M56" s="4" t="s">
        <v>98</v>
      </c>
      <c r="N56" s="4" t="s">
        <v>99</v>
      </c>
      <c r="O56" s="4" t="s">
        <v>100</v>
      </c>
      <c r="P56" s="4" t="s">
        <v>101</v>
      </c>
      <c r="Q56" s="4" t="s">
        <v>93</v>
      </c>
      <c r="R56" s="6">
        <v>30378.0</v>
      </c>
      <c r="S56" s="4" t="s">
        <v>66</v>
      </c>
      <c r="T56" s="4" t="s">
        <v>34</v>
      </c>
      <c r="U56" s="4" t="s">
        <v>67</v>
      </c>
      <c r="V56" s="6">
        <v>43813.0</v>
      </c>
      <c r="W56" s="1"/>
    </row>
    <row r="57">
      <c r="A57" s="3">
        <v>44965.938710312505</v>
      </c>
      <c r="B57" s="4" t="s">
        <v>503</v>
      </c>
      <c r="C57" s="4" t="s">
        <v>504</v>
      </c>
      <c r="D57" s="29" t="s">
        <v>505</v>
      </c>
      <c r="E57" s="6">
        <v>44965.0</v>
      </c>
      <c r="F57" s="4" t="b">
        <v>1</v>
      </c>
      <c r="G57" s="4" t="s">
        <v>38</v>
      </c>
      <c r="H57" s="4" t="s">
        <v>506</v>
      </c>
      <c r="I57" s="4" t="s">
        <v>507</v>
      </c>
      <c r="J57" s="4" t="s">
        <v>508</v>
      </c>
      <c r="K57" s="4" t="s">
        <v>503</v>
      </c>
      <c r="L57" s="4">
        <v>8.085622213E9</v>
      </c>
      <c r="M57" s="4" t="s">
        <v>509</v>
      </c>
      <c r="N57" s="4" t="s">
        <v>510</v>
      </c>
      <c r="O57" s="4" t="s">
        <v>511</v>
      </c>
      <c r="P57" s="4" t="s">
        <v>92</v>
      </c>
      <c r="Q57" s="4" t="s">
        <v>512</v>
      </c>
      <c r="R57" s="6">
        <v>27823.0</v>
      </c>
      <c r="S57" s="4" t="s">
        <v>33</v>
      </c>
      <c r="T57" s="4" t="s">
        <v>34</v>
      </c>
      <c r="U57" s="4" t="s">
        <v>45</v>
      </c>
      <c r="V57" s="6">
        <v>43826.0</v>
      </c>
      <c r="W57" s="1"/>
    </row>
    <row r="58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</hyperlinks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0.38"/>
    <col customWidth="1" min="3" max="3" width="29.5"/>
    <col customWidth="1" min="4" max="4" width="13.75"/>
    <col customWidth="1" min="5" max="5" width="14.38"/>
  </cols>
  <sheetData>
    <row r="1">
      <c r="A1" s="33" t="s">
        <v>520</v>
      </c>
    </row>
    <row r="2">
      <c r="A2" s="34" t="s">
        <v>521</v>
      </c>
    </row>
    <row r="3">
      <c r="A3" s="35"/>
      <c r="B3" s="35"/>
      <c r="C3" s="35"/>
    </row>
    <row r="4">
      <c r="A4" s="36" t="s">
        <v>522</v>
      </c>
      <c r="B4" s="36" t="s">
        <v>523</v>
      </c>
      <c r="C4" s="36" t="s">
        <v>524</v>
      </c>
      <c r="D4" s="36" t="s">
        <v>525</v>
      </c>
      <c r="E4" s="36" t="s">
        <v>526</v>
      </c>
      <c r="F4" s="36" t="s">
        <v>527</v>
      </c>
      <c r="G4" s="36" t="s">
        <v>528</v>
      </c>
      <c r="H4" s="36" t="s">
        <v>529</v>
      </c>
      <c r="I4" s="36" t="s">
        <v>530</v>
      </c>
    </row>
    <row r="5" ht="45.0" customHeight="1">
      <c r="A5" s="37">
        <v>1.0</v>
      </c>
      <c r="B5" s="38" t="s">
        <v>531</v>
      </c>
      <c r="C5" s="38" t="s">
        <v>532</v>
      </c>
      <c r="D5" s="39">
        <v>45110.0</v>
      </c>
      <c r="E5" s="40"/>
      <c r="F5" s="40"/>
      <c r="G5" s="40"/>
      <c r="H5" s="40"/>
      <c r="I5" s="40"/>
    </row>
    <row r="6" ht="45.0" customHeight="1">
      <c r="A6" s="37">
        <v>2.0</v>
      </c>
      <c r="B6" s="38" t="s">
        <v>533</v>
      </c>
      <c r="C6" s="38" t="s">
        <v>534</v>
      </c>
      <c r="D6" s="39">
        <v>45110.0</v>
      </c>
      <c r="E6" s="40"/>
      <c r="F6" s="40"/>
      <c r="G6" s="40"/>
      <c r="H6" s="40"/>
      <c r="I6" s="40"/>
    </row>
    <row r="7" ht="45.0" customHeight="1">
      <c r="A7" s="37">
        <v>3.0</v>
      </c>
      <c r="B7" s="38" t="s">
        <v>535</v>
      </c>
      <c r="C7" s="38" t="s">
        <v>536</v>
      </c>
      <c r="D7" s="39">
        <v>45110.0</v>
      </c>
      <c r="E7" s="40"/>
      <c r="F7" s="40"/>
      <c r="G7" s="40"/>
      <c r="H7" s="40"/>
      <c r="I7" s="40"/>
    </row>
    <row r="8" ht="45.0" customHeight="1">
      <c r="A8" s="37">
        <v>4.0</v>
      </c>
      <c r="B8" s="38" t="s">
        <v>537</v>
      </c>
      <c r="C8" s="38" t="s">
        <v>538</v>
      </c>
      <c r="D8" s="39">
        <v>45110.0</v>
      </c>
      <c r="E8" s="40"/>
      <c r="F8" s="40"/>
      <c r="G8" s="40"/>
      <c r="H8" s="40"/>
      <c r="I8" s="40"/>
    </row>
    <row r="9" ht="45.0" customHeight="1">
      <c r="A9" s="37">
        <v>5.0</v>
      </c>
      <c r="B9" s="38" t="s">
        <v>539</v>
      </c>
      <c r="C9" s="38" t="s">
        <v>540</v>
      </c>
      <c r="D9" s="39">
        <v>45110.0</v>
      </c>
      <c r="E9" s="40"/>
      <c r="F9" s="40"/>
      <c r="G9" s="40"/>
      <c r="H9" s="40"/>
      <c r="I9" s="40"/>
    </row>
    <row r="10" ht="45.0" customHeight="1">
      <c r="A10" s="37">
        <v>6.0</v>
      </c>
      <c r="B10" s="38" t="s">
        <v>541</v>
      </c>
      <c r="C10" s="38" t="s">
        <v>542</v>
      </c>
      <c r="D10" s="39">
        <v>45110.0</v>
      </c>
      <c r="E10" s="40"/>
      <c r="F10" s="40"/>
      <c r="G10" s="40"/>
      <c r="H10" s="40"/>
      <c r="I10" s="40"/>
    </row>
    <row r="11" ht="45.0" customHeight="1">
      <c r="A11" s="37">
        <v>7.0</v>
      </c>
      <c r="B11" s="38" t="s">
        <v>543</v>
      </c>
      <c r="C11" s="38" t="s">
        <v>544</v>
      </c>
      <c r="D11" s="39">
        <v>45110.0</v>
      </c>
      <c r="E11" s="40"/>
      <c r="F11" s="40"/>
      <c r="G11" s="40"/>
      <c r="H11" s="40"/>
      <c r="I11" s="40"/>
    </row>
    <row r="12" ht="45.0" customHeight="1">
      <c r="A12" s="37">
        <v>8.0</v>
      </c>
      <c r="B12" s="38" t="s">
        <v>545</v>
      </c>
      <c r="C12" s="38" t="s">
        <v>546</v>
      </c>
      <c r="D12" s="39">
        <v>45110.0</v>
      </c>
      <c r="E12" s="40"/>
      <c r="F12" s="40"/>
      <c r="G12" s="40"/>
      <c r="H12" s="40"/>
      <c r="I12" s="40"/>
    </row>
    <row r="13" ht="45.0" customHeight="1">
      <c r="A13" s="37">
        <v>9.0</v>
      </c>
      <c r="B13" s="38" t="s">
        <v>547</v>
      </c>
      <c r="C13" s="38" t="s">
        <v>548</v>
      </c>
      <c r="D13" s="39">
        <v>45110.0</v>
      </c>
      <c r="E13" s="40"/>
      <c r="F13" s="40"/>
      <c r="G13" s="40"/>
      <c r="H13" s="40"/>
      <c r="I13" s="40"/>
    </row>
    <row r="14" ht="45.0" customHeight="1">
      <c r="A14" s="37">
        <v>10.0</v>
      </c>
      <c r="B14" s="38" t="s">
        <v>549</v>
      </c>
      <c r="C14" s="38" t="s">
        <v>550</v>
      </c>
      <c r="D14" s="39">
        <v>45110.0</v>
      </c>
      <c r="E14" s="40"/>
      <c r="F14" s="40"/>
      <c r="G14" s="40"/>
      <c r="H14" s="40"/>
      <c r="I14" s="40"/>
    </row>
    <row r="15" ht="45.0" customHeight="1">
      <c r="A15" s="37">
        <v>11.0</v>
      </c>
      <c r="B15" s="38" t="s">
        <v>551</v>
      </c>
      <c r="C15" s="38" t="s">
        <v>552</v>
      </c>
      <c r="D15" s="39">
        <v>45110.0</v>
      </c>
      <c r="E15" s="40"/>
      <c r="F15" s="40"/>
      <c r="G15" s="40"/>
      <c r="H15" s="40"/>
      <c r="I15" s="40"/>
    </row>
    <row r="16" ht="45.0" customHeight="1">
      <c r="A16" s="37">
        <v>12.0</v>
      </c>
      <c r="B16" s="38" t="s">
        <v>553</v>
      </c>
      <c r="C16" s="38" t="s">
        <v>554</v>
      </c>
      <c r="D16" s="39">
        <v>45110.0</v>
      </c>
      <c r="E16" s="40"/>
      <c r="F16" s="40"/>
      <c r="G16" s="40"/>
      <c r="H16" s="40"/>
      <c r="I16" s="40"/>
    </row>
    <row r="17" ht="45.0" customHeight="1">
      <c r="A17" s="37">
        <v>13.0</v>
      </c>
      <c r="B17" s="38" t="s">
        <v>555</v>
      </c>
      <c r="C17" s="38" t="s">
        <v>556</v>
      </c>
      <c r="D17" s="39">
        <v>45110.0</v>
      </c>
      <c r="E17" s="40"/>
      <c r="F17" s="40"/>
      <c r="G17" s="40"/>
      <c r="H17" s="40"/>
      <c r="I17" s="40"/>
    </row>
    <row r="18" ht="45.0" customHeight="1">
      <c r="A18" s="37">
        <v>14.0</v>
      </c>
      <c r="B18" s="38" t="s">
        <v>557</v>
      </c>
      <c r="C18" s="38" t="s">
        <v>558</v>
      </c>
      <c r="D18" s="39">
        <v>45110.0</v>
      </c>
      <c r="E18" s="40"/>
      <c r="F18" s="40"/>
      <c r="G18" s="40"/>
      <c r="H18" s="40"/>
      <c r="I18" s="40"/>
    </row>
    <row r="19" ht="45.0" customHeight="1">
      <c r="A19" s="37">
        <v>15.0</v>
      </c>
      <c r="B19" s="38" t="s">
        <v>559</v>
      </c>
      <c r="C19" s="38" t="s">
        <v>560</v>
      </c>
      <c r="D19" s="39">
        <v>45110.0</v>
      </c>
      <c r="E19" s="40"/>
      <c r="F19" s="40"/>
      <c r="G19" s="40"/>
      <c r="H19" s="40"/>
      <c r="I19" s="40"/>
    </row>
    <row r="20" ht="45.0" customHeight="1">
      <c r="A20" s="37">
        <v>16.0</v>
      </c>
      <c r="B20" s="38" t="s">
        <v>561</v>
      </c>
      <c r="C20" s="38" t="s">
        <v>562</v>
      </c>
      <c r="D20" s="39">
        <v>45110.0</v>
      </c>
      <c r="E20" s="40"/>
      <c r="F20" s="40"/>
      <c r="G20" s="40"/>
      <c r="H20" s="40"/>
      <c r="I20" s="40"/>
    </row>
    <row r="21" ht="45.0" customHeight="1">
      <c r="A21" s="37">
        <v>17.0</v>
      </c>
      <c r="B21" s="38" t="s">
        <v>563</v>
      </c>
      <c r="C21" s="38" t="s">
        <v>564</v>
      </c>
      <c r="D21" s="39">
        <v>45110.0</v>
      </c>
      <c r="E21" s="40"/>
      <c r="F21" s="40"/>
      <c r="G21" s="40"/>
      <c r="H21" s="40"/>
      <c r="I21" s="40"/>
    </row>
    <row r="22" ht="45.0" customHeight="1">
      <c r="A22" s="37">
        <v>18.0</v>
      </c>
      <c r="B22" s="38" t="s">
        <v>565</v>
      </c>
      <c r="C22" s="38" t="s">
        <v>566</v>
      </c>
      <c r="D22" s="39">
        <v>45110.0</v>
      </c>
      <c r="E22" s="40"/>
      <c r="F22" s="40"/>
      <c r="G22" s="40"/>
      <c r="H22" s="40"/>
      <c r="I22" s="40"/>
    </row>
    <row r="23" ht="45.0" customHeight="1">
      <c r="A23" s="37">
        <v>19.0</v>
      </c>
      <c r="B23" s="38" t="s">
        <v>567</v>
      </c>
      <c r="C23" s="41" t="s">
        <v>568</v>
      </c>
      <c r="D23" s="39">
        <v>45110.0</v>
      </c>
      <c r="E23" s="40"/>
      <c r="F23" s="40"/>
      <c r="G23" s="40"/>
      <c r="H23" s="40"/>
      <c r="I23" s="40"/>
    </row>
    <row r="24" ht="45.0" customHeight="1">
      <c r="A24" s="37">
        <v>20.0</v>
      </c>
      <c r="B24" s="38" t="s">
        <v>569</v>
      </c>
      <c r="C24" s="38" t="s">
        <v>570</v>
      </c>
      <c r="D24" s="39">
        <v>45110.0</v>
      </c>
      <c r="E24" s="40"/>
      <c r="F24" s="40"/>
      <c r="G24" s="40"/>
      <c r="H24" s="40"/>
      <c r="I24" s="40"/>
    </row>
    <row r="25" ht="45.0" customHeight="1">
      <c r="A25" s="37">
        <v>21.0</v>
      </c>
      <c r="B25" s="38" t="s">
        <v>571</v>
      </c>
      <c r="C25" s="38" t="s">
        <v>572</v>
      </c>
      <c r="D25" s="39">
        <v>45110.0</v>
      </c>
      <c r="E25" s="40"/>
      <c r="F25" s="40"/>
      <c r="G25" s="40"/>
      <c r="H25" s="40"/>
      <c r="I25" s="40"/>
    </row>
    <row r="26" ht="45.0" customHeight="1">
      <c r="A26" s="37">
        <v>22.0</v>
      </c>
      <c r="B26" s="38" t="s">
        <v>573</v>
      </c>
      <c r="C26" s="38" t="s">
        <v>574</v>
      </c>
      <c r="D26" s="39">
        <v>45110.0</v>
      </c>
      <c r="E26" s="40"/>
      <c r="F26" s="40"/>
      <c r="G26" s="40"/>
      <c r="H26" s="40"/>
      <c r="I26" s="40"/>
    </row>
    <row r="27" ht="45.0" customHeight="1">
      <c r="A27" s="37">
        <v>23.0</v>
      </c>
      <c r="B27" s="38" t="s">
        <v>575</v>
      </c>
      <c r="C27" s="38" t="s">
        <v>576</v>
      </c>
      <c r="D27" s="39">
        <v>45110.0</v>
      </c>
      <c r="E27" s="40"/>
      <c r="F27" s="40"/>
      <c r="G27" s="40"/>
      <c r="H27" s="40"/>
      <c r="I27" s="40"/>
    </row>
    <row r="28" ht="45.0" customHeight="1">
      <c r="A28" s="37">
        <v>24.0</v>
      </c>
      <c r="B28" s="38" t="s">
        <v>577</v>
      </c>
      <c r="C28" s="38" t="s">
        <v>578</v>
      </c>
      <c r="D28" s="39">
        <v>45110.0</v>
      </c>
      <c r="E28" s="40"/>
      <c r="F28" s="40"/>
      <c r="G28" s="40"/>
      <c r="H28" s="40"/>
      <c r="I28" s="40"/>
    </row>
    <row r="29" ht="45.0" customHeight="1">
      <c r="A29" s="37">
        <v>25.0</v>
      </c>
      <c r="B29" s="38" t="s">
        <v>579</v>
      </c>
      <c r="C29" s="38" t="s">
        <v>580</v>
      </c>
      <c r="D29" s="39">
        <v>45172.0</v>
      </c>
      <c r="E29" s="40"/>
      <c r="F29" s="40"/>
      <c r="G29" s="40"/>
      <c r="H29" s="40"/>
      <c r="I29" s="40"/>
    </row>
    <row r="30" ht="45.0" customHeight="1">
      <c r="A30" s="37">
        <v>26.0</v>
      </c>
      <c r="B30" s="38" t="s">
        <v>581</v>
      </c>
      <c r="C30" s="38" t="s">
        <v>582</v>
      </c>
      <c r="D30" s="39">
        <v>45172.0</v>
      </c>
      <c r="E30" s="40"/>
      <c r="F30" s="40"/>
      <c r="G30" s="40"/>
      <c r="H30" s="40"/>
      <c r="I30" s="40"/>
    </row>
    <row r="31" ht="45.0" customHeight="1">
      <c r="A31" s="37">
        <v>27.0</v>
      </c>
      <c r="B31" s="38" t="s">
        <v>583</v>
      </c>
      <c r="C31" s="42" t="s">
        <v>584</v>
      </c>
      <c r="D31" s="39">
        <v>45172.0</v>
      </c>
      <c r="E31" s="40"/>
      <c r="F31" s="40"/>
      <c r="G31" s="40"/>
      <c r="H31" s="40"/>
      <c r="I31" s="40"/>
    </row>
    <row r="32" ht="45.0" customHeight="1">
      <c r="A32" s="37">
        <v>28.0</v>
      </c>
      <c r="B32" s="38" t="s">
        <v>585</v>
      </c>
      <c r="C32" s="38" t="s">
        <v>586</v>
      </c>
      <c r="D32" s="39">
        <v>45172.0</v>
      </c>
      <c r="E32" s="40"/>
      <c r="F32" s="40"/>
      <c r="G32" s="40"/>
      <c r="H32" s="40"/>
      <c r="I32" s="40"/>
    </row>
    <row r="33" ht="45.0" customHeight="1">
      <c r="A33" s="37">
        <v>29.0</v>
      </c>
      <c r="B33" s="38" t="s">
        <v>587</v>
      </c>
      <c r="C33" s="38" t="s">
        <v>588</v>
      </c>
      <c r="D33" s="39">
        <v>45172.0</v>
      </c>
      <c r="E33" s="40"/>
      <c r="F33" s="40"/>
      <c r="G33" s="40"/>
      <c r="H33" s="40"/>
      <c r="I33" s="40"/>
    </row>
    <row r="34" ht="45.0" customHeight="1">
      <c r="A34" s="37">
        <v>30.0</v>
      </c>
      <c r="B34" s="38" t="s">
        <v>589</v>
      </c>
      <c r="C34" s="38" t="s">
        <v>590</v>
      </c>
      <c r="D34" s="39">
        <v>45172.0</v>
      </c>
      <c r="E34" s="40"/>
      <c r="F34" s="40"/>
      <c r="G34" s="40"/>
      <c r="H34" s="40"/>
      <c r="I34" s="40"/>
    </row>
    <row r="35" ht="45.0" customHeight="1">
      <c r="A35" s="37">
        <v>31.0</v>
      </c>
      <c r="B35" s="38" t="s">
        <v>591</v>
      </c>
      <c r="C35" s="38" t="s">
        <v>592</v>
      </c>
      <c r="D35" s="39">
        <v>45172.0</v>
      </c>
      <c r="E35" s="40"/>
      <c r="F35" s="40"/>
      <c r="G35" s="40"/>
      <c r="H35" s="40"/>
      <c r="I35" s="40"/>
    </row>
    <row r="36" ht="45.0" customHeight="1">
      <c r="A36" s="37">
        <v>32.0</v>
      </c>
      <c r="B36" s="38" t="s">
        <v>593</v>
      </c>
      <c r="C36" s="38" t="s">
        <v>594</v>
      </c>
      <c r="D36" s="39">
        <v>45172.0</v>
      </c>
      <c r="E36" s="40"/>
      <c r="F36" s="40"/>
      <c r="G36" s="40"/>
      <c r="H36" s="40"/>
      <c r="I36" s="40"/>
    </row>
    <row r="37" ht="45.0" customHeight="1">
      <c r="A37" s="37">
        <v>33.0</v>
      </c>
      <c r="B37" s="38" t="s">
        <v>595</v>
      </c>
      <c r="C37" s="38" t="s">
        <v>596</v>
      </c>
      <c r="D37" s="39">
        <v>45172.0</v>
      </c>
      <c r="E37" s="40"/>
      <c r="F37" s="40"/>
      <c r="G37" s="40"/>
      <c r="H37" s="40"/>
      <c r="I37" s="40"/>
    </row>
    <row r="38" ht="45.0" customHeight="1">
      <c r="A38" s="37">
        <v>34.0</v>
      </c>
      <c r="B38" s="38" t="s">
        <v>597</v>
      </c>
      <c r="C38" s="38" t="s">
        <v>598</v>
      </c>
      <c r="D38" s="39">
        <v>45172.0</v>
      </c>
      <c r="E38" s="40"/>
      <c r="F38" s="40"/>
      <c r="G38" s="40"/>
      <c r="H38" s="40"/>
      <c r="I38" s="40"/>
    </row>
    <row r="39" ht="45.0" customHeight="1">
      <c r="A39" s="37">
        <v>35.0</v>
      </c>
      <c r="B39" s="38" t="s">
        <v>599</v>
      </c>
      <c r="C39" s="38" t="s">
        <v>600</v>
      </c>
      <c r="D39" s="39">
        <v>45172.0</v>
      </c>
      <c r="E39" s="40"/>
      <c r="F39" s="40"/>
      <c r="G39" s="40"/>
      <c r="H39" s="40"/>
      <c r="I39" s="40"/>
    </row>
    <row r="40" ht="45.0" customHeight="1">
      <c r="A40" s="37">
        <v>36.0</v>
      </c>
      <c r="B40" s="38" t="s">
        <v>601</v>
      </c>
      <c r="C40" s="38" t="s">
        <v>602</v>
      </c>
      <c r="D40" s="39">
        <v>45172.0</v>
      </c>
      <c r="E40" s="40"/>
      <c r="F40" s="40"/>
      <c r="G40" s="40"/>
      <c r="H40" s="40"/>
      <c r="I40" s="40"/>
    </row>
    <row r="41" ht="45.0" customHeight="1">
      <c r="A41" s="37">
        <v>37.0</v>
      </c>
      <c r="B41" s="38" t="s">
        <v>603</v>
      </c>
      <c r="C41" s="38" t="s">
        <v>604</v>
      </c>
      <c r="D41" s="39">
        <v>45172.0</v>
      </c>
      <c r="E41" s="40"/>
      <c r="F41" s="40"/>
      <c r="G41" s="40"/>
      <c r="H41" s="40"/>
      <c r="I41" s="40"/>
    </row>
    <row r="42" ht="45.0" customHeight="1">
      <c r="A42" s="37">
        <v>38.0</v>
      </c>
      <c r="B42" s="38" t="s">
        <v>605</v>
      </c>
      <c r="C42" s="38" t="s">
        <v>606</v>
      </c>
      <c r="D42" s="39">
        <v>45172.0</v>
      </c>
      <c r="E42" s="40"/>
      <c r="F42" s="40"/>
      <c r="G42" s="40"/>
      <c r="H42" s="40"/>
      <c r="I42" s="40"/>
    </row>
    <row r="43" ht="45.0" customHeight="1">
      <c r="A43" s="37">
        <v>39.0</v>
      </c>
      <c r="B43" s="38" t="s">
        <v>607</v>
      </c>
      <c r="C43" s="38" t="s">
        <v>608</v>
      </c>
      <c r="D43" s="39">
        <v>45172.0</v>
      </c>
      <c r="E43" s="40"/>
      <c r="F43" s="40"/>
      <c r="G43" s="40"/>
      <c r="H43" s="40"/>
      <c r="I43" s="40"/>
    </row>
    <row r="44" ht="45.0" customHeight="1">
      <c r="A44" s="37">
        <v>40.0</v>
      </c>
      <c r="B44" s="38" t="s">
        <v>609</v>
      </c>
      <c r="C44" s="38" t="s">
        <v>610</v>
      </c>
      <c r="D44" s="39">
        <v>45172.0</v>
      </c>
      <c r="E44" s="40"/>
      <c r="F44" s="40"/>
      <c r="G44" s="40"/>
      <c r="H44" s="40"/>
      <c r="I44" s="40"/>
    </row>
    <row r="45" ht="45.0" customHeight="1">
      <c r="A45" s="37">
        <v>41.0</v>
      </c>
      <c r="B45" s="38" t="s">
        <v>611</v>
      </c>
      <c r="C45" s="38" t="s">
        <v>612</v>
      </c>
      <c r="D45" s="39">
        <v>45172.0</v>
      </c>
      <c r="E45" s="40"/>
      <c r="F45" s="40"/>
      <c r="G45" s="40"/>
      <c r="H45" s="40"/>
      <c r="I45" s="40"/>
    </row>
    <row r="46" ht="45.0" customHeight="1">
      <c r="A46" s="37">
        <v>42.0</v>
      </c>
      <c r="B46" s="38" t="s">
        <v>613</v>
      </c>
      <c r="C46" s="38" t="s">
        <v>614</v>
      </c>
      <c r="D46" s="39">
        <v>45172.0</v>
      </c>
      <c r="E46" s="40"/>
      <c r="F46" s="40"/>
      <c r="G46" s="40"/>
      <c r="H46" s="40"/>
      <c r="I46" s="40"/>
    </row>
    <row r="47" ht="45.0" customHeight="1">
      <c r="A47" s="37">
        <v>43.0</v>
      </c>
      <c r="B47" s="38" t="s">
        <v>615</v>
      </c>
      <c r="C47" s="38" t="s">
        <v>616</v>
      </c>
      <c r="D47" s="39">
        <v>45172.0</v>
      </c>
      <c r="E47" s="40"/>
      <c r="F47" s="40"/>
      <c r="G47" s="40"/>
      <c r="H47" s="40"/>
      <c r="I47" s="40"/>
    </row>
    <row r="48" ht="45.0" customHeight="1">
      <c r="A48" s="37">
        <v>44.0</v>
      </c>
      <c r="B48" s="38" t="s">
        <v>617</v>
      </c>
      <c r="C48" s="38" t="s">
        <v>618</v>
      </c>
      <c r="D48" s="39">
        <v>45172.0</v>
      </c>
      <c r="E48" s="40"/>
      <c r="F48" s="40"/>
      <c r="G48" s="40"/>
      <c r="H48" s="40"/>
      <c r="I48" s="40"/>
    </row>
    <row r="49" ht="45.0" customHeight="1">
      <c r="A49" s="37">
        <v>45.0</v>
      </c>
      <c r="B49" s="38" t="s">
        <v>619</v>
      </c>
      <c r="C49" s="38" t="s">
        <v>620</v>
      </c>
      <c r="D49" s="39">
        <v>45172.0</v>
      </c>
      <c r="E49" s="40"/>
      <c r="F49" s="40"/>
      <c r="G49" s="40"/>
      <c r="H49" s="40"/>
      <c r="I49" s="40"/>
    </row>
    <row r="50" ht="45.0" customHeight="1">
      <c r="A50" s="37">
        <v>46.0</v>
      </c>
      <c r="B50" s="38" t="s">
        <v>621</v>
      </c>
      <c r="C50" s="38" t="s">
        <v>622</v>
      </c>
      <c r="D50" s="39">
        <v>45172.0</v>
      </c>
      <c r="E50" s="40"/>
      <c r="F50" s="40"/>
      <c r="G50" s="40"/>
      <c r="H50" s="40"/>
      <c r="I50" s="40"/>
    </row>
    <row r="51" ht="45.0" customHeight="1">
      <c r="A51" s="37">
        <v>47.0</v>
      </c>
      <c r="B51" s="38" t="s">
        <v>623</v>
      </c>
      <c r="C51" s="41" t="s">
        <v>624</v>
      </c>
      <c r="D51" s="39">
        <v>45172.0</v>
      </c>
      <c r="E51" s="40"/>
      <c r="F51" s="40"/>
      <c r="G51" s="40"/>
      <c r="H51" s="40"/>
      <c r="I51" s="40"/>
    </row>
    <row r="52">
      <c r="A52" s="37">
        <v>48.0</v>
      </c>
      <c r="B52" s="43" t="s">
        <v>625</v>
      </c>
      <c r="C52" s="41"/>
      <c r="D52" s="39">
        <v>45172.0</v>
      </c>
      <c r="E52" s="40"/>
      <c r="F52" s="40"/>
      <c r="G52" s="40"/>
      <c r="H52" s="40"/>
      <c r="I52" s="40"/>
    </row>
  </sheetData>
  <mergeCells count="2">
    <mergeCell ref="A1:I1"/>
    <mergeCell ref="A2:I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0.38"/>
    <col customWidth="1" min="3" max="3" width="29.5"/>
    <col customWidth="1" min="4" max="4" width="13.75"/>
    <col customWidth="1" min="5" max="5" width="14.38"/>
  </cols>
  <sheetData>
    <row r="1">
      <c r="A1" s="33" t="s">
        <v>520</v>
      </c>
    </row>
    <row r="2">
      <c r="A2" s="34" t="s">
        <v>521</v>
      </c>
    </row>
    <row r="3">
      <c r="A3" s="35"/>
      <c r="B3" s="35"/>
      <c r="C3" s="35"/>
    </row>
    <row r="4">
      <c r="A4" s="36" t="s">
        <v>522</v>
      </c>
      <c r="B4" s="36" t="s">
        <v>523</v>
      </c>
      <c r="C4" s="36" t="s">
        <v>524</v>
      </c>
      <c r="D4" s="36" t="s">
        <v>525</v>
      </c>
      <c r="E4" s="36" t="s">
        <v>526</v>
      </c>
      <c r="F4" s="36" t="s">
        <v>527</v>
      </c>
      <c r="G4" s="36" t="s">
        <v>528</v>
      </c>
      <c r="H4" s="36" t="s">
        <v>529</v>
      </c>
      <c r="I4" s="36" t="s">
        <v>530</v>
      </c>
    </row>
    <row r="5" ht="45.0" customHeight="1">
      <c r="A5" s="37">
        <v>1.0</v>
      </c>
      <c r="B5" s="38" t="s">
        <v>531</v>
      </c>
      <c r="C5" s="38" t="s">
        <v>532</v>
      </c>
      <c r="D5" s="39">
        <v>45110.0</v>
      </c>
      <c r="E5" s="40"/>
      <c r="F5" s="40"/>
      <c r="G5" s="40"/>
      <c r="H5" s="40"/>
      <c r="I5" s="40"/>
    </row>
    <row r="6" ht="45.0" customHeight="1">
      <c r="A6" s="37">
        <v>2.0</v>
      </c>
      <c r="B6" s="38" t="s">
        <v>533</v>
      </c>
      <c r="C6" s="38" t="s">
        <v>534</v>
      </c>
      <c r="D6" s="39">
        <v>45110.0</v>
      </c>
      <c r="E6" s="40"/>
      <c r="F6" s="40"/>
      <c r="G6" s="40"/>
      <c r="H6" s="40"/>
      <c r="I6" s="40"/>
    </row>
    <row r="7" ht="45.0" customHeight="1">
      <c r="A7" s="37">
        <v>3.0</v>
      </c>
      <c r="B7" s="38" t="s">
        <v>535</v>
      </c>
      <c r="C7" s="38" t="s">
        <v>536</v>
      </c>
      <c r="D7" s="39">
        <v>45110.0</v>
      </c>
      <c r="E7" s="40"/>
      <c r="F7" s="40"/>
      <c r="G7" s="40"/>
      <c r="H7" s="40"/>
      <c r="I7" s="40"/>
    </row>
    <row r="8" ht="45.0" customHeight="1">
      <c r="A8" s="37">
        <v>4.0</v>
      </c>
      <c r="B8" s="38" t="s">
        <v>537</v>
      </c>
      <c r="C8" s="38" t="s">
        <v>538</v>
      </c>
      <c r="D8" s="39">
        <v>45110.0</v>
      </c>
      <c r="E8" s="40"/>
      <c r="F8" s="40"/>
      <c r="G8" s="40"/>
      <c r="H8" s="40"/>
      <c r="I8" s="40"/>
    </row>
    <row r="9" ht="45.0" customHeight="1">
      <c r="A9" s="37">
        <v>5.0</v>
      </c>
      <c r="B9" s="38" t="s">
        <v>539</v>
      </c>
      <c r="C9" s="38" t="s">
        <v>540</v>
      </c>
      <c r="D9" s="39">
        <v>45110.0</v>
      </c>
      <c r="E9" s="40"/>
      <c r="F9" s="40"/>
      <c r="G9" s="40"/>
      <c r="H9" s="40"/>
      <c r="I9" s="40"/>
    </row>
    <row r="10" ht="45.0" customHeight="1">
      <c r="A10" s="37">
        <v>6.0</v>
      </c>
      <c r="B10" s="38" t="s">
        <v>541</v>
      </c>
      <c r="C10" s="38" t="s">
        <v>542</v>
      </c>
      <c r="D10" s="39">
        <v>45110.0</v>
      </c>
      <c r="E10" s="40"/>
      <c r="F10" s="40"/>
      <c r="G10" s="40"/>
      <c r="H10" s="40"/>
      <c r="I10" s="40"/>
    </row>
    <row r="11" ht="45.0" customHeight="1">
      <c r="A11" s="37">
        <v>7.0</v>
      </c>
      <c r="B11" s="38" t="s">
        <v>543</v>
      </c>
      <c r="C11" s="38" t="s">
        <v>544</v>
      </c>
      <c r="D11" s="39">
        <v>45110.0</v>
      </c>
      <c r="E11" s="40"/>
      <c r="F11" s="40"/>
      <c r="G11" s="40"/>
      <c r="H11" s="40"/>
      <c r="I11" s="40"/>
    </row>
    <row r="12" ht="45.0" customHeight="1">
      <c r="A12" s="37">
        <v>8.0</v>
      </c>
      <c r="B12" s="38" t="s">
        <v>545</v>
      </c>
      <c r="C12" s="38" t="s">
        <v>546</v>
      </c>
      <c r="D12" s="39">
        <v>45110.0</v>
      </c>
      <c r="E12" s="40"/>
      <c r="F12" s="40"/>
      <c r="G12" s="40"/>
      <c r="H12" s="40"/>
      <c r="I12" s="40"/>
    </row>
    <row r="13" ht="45.0" customHeight="1">
      <c r="A13" s="37">
        <v>9.0</v>
      </c>
      <c r="B13" s="38" t="s">
        <v>547</v>
      </c>
      <c r="C13" s="38" t="s">
        <v>548</v>
      </c>
      <c r="D13" s="39">
        <v>45110.0</v>
      </c>
      <c r="E13" s="40"/>
      <c r="F13" s="40"/>
      <c r="G13" s="40"/>
      <c r="H13" s="40"/>
      <c r="I13" s="40"/>
    </row>
    <row r="14" ht="45.0" customHeight="1">
      <c r="A14" s="37">
        <v>10.0</v>
      </c>
      <c r="B14" s="38" t="s">
        <v>549</v>
      </c>
      <c r="C14" s="38" t="s">
        <v>550</v>
      </c>
      <c r="D14" s="39">
        <v>45110.0</v>
      </c>
      <c r="E14" s="40"/>
      <c r="F14" s="40"/>
      <c r="G14" s="40"/>
      <c r="H14" s="40"/>
      <c r="I14" s="40"/>
    </row>
    <row r="15" ht="45.0" customHeight="1">
      <c r="A15" s="37">
        <v>11.0</v>
      </c>
      <c r="B15" s="38" t="s">
        <v>551</v>
      </c>
      <c r="C15" s="38" t="s">
        <v>552</v>
      </c>
      <c r="D15" s="39">
        <v>45110.0</v>
      </c>
      <c r="E15" s="40"/>
      <c r="F15" s="40"/>
      <c r="G15" s="40"/>
      <c r="H15" s="40"/>
      <c r="I15" s="40"/>
    </row>
    <row r="16" ht="45.0" customHeight="1">
      <c r="A16" s="37">
        <v>12.0</v>
      </c>
      <c r="B16" s="38" t="s">
        <v>553</v>
      </c>
      <c r="C16" s="38" t="s">
        <v>554</v>
      </c>
      <c r="D16" s="39">
        <v>45110.0</v>
      </c>
      <c r="E16" s="40"/>
      <c r="F16" s="40"/>
      <c r="G16" s="40"/>
      <c r="H16" s="40"/>
      <c r="I16" s="40"/>
    </row>
    <row r="17" ht="45.0" customHeight="1">
      <c r="A17" s="37">
        <v>13.0</v>
      </c>
      <c r="B17" s="38" t="s">
        <v>555</v>
      </c>
      <c r="C17" s="38" t="s">
        <v>556</v>
      </c>
      <c r="D17" s="39">
        <v>45110.0</v>
      </c>
      <c r="E17" s="40"/>
      <c r="F17" s="40"/>
      <c r="G17" s="40"/>
      <c r="H17" s="40"/>
      <c r="I17" s="40"/>
    </row>
    <row r="18" ht="45.0" customHeight="1">
      <c r="A18" s="37">
        <v>14.0</v>
      </c>
      <c r="B18" s="38" t="s">
        <v>557</v>
      </c>
      <c r="C18" s="38" t="s">
        <v>558</v>
      </c>
      <c r="D18" s="39">
        <v>45110.0</v>
      </c>
      <c r="E18" s="40"/>
      <c r="F18" s="40"/>
      <c r="G18" s="40"/>
      <c r="H18" s="40"/>
      <c r="I18" s="40"/>
    </row>
    <row r="19" ht="45.0" customHeight="1">
      <c r="A19" s="37">
        <v>15.0</v>
      </c>
      <c r="B19" s="38" t="s">
        <v>559</v>
      </c>
      <c r="C19" s="38" t="s">
        <v>560</v>
      </c>
      <c r="D19" s="39">
        <v>45110.0</v>
      </c>
      <c r="E19" s="40"/>
      <c r="F19" s="40"/>
      <c r="G19" s="40"/>
      <c r="H19" s="40"/>
      <c r="I19" s="40"/>
    </row>
    <row r="20" ht="45.0" customHeight="1">
      <c r="A20" s="37">
        <v>16.0</v>
      </c>
      <c r="B20" s="38" t="s">
        <v>561</v>
      </c>
      <c r="C20" s="38" t="s">
        <v>562</v>
      </c>
      <c r="D20" s="39">
        <v>45110.0</v>
      </c>
      <c r="E20" s="40"/>
      <c r="F20" s="40"/>
      <c r="G20" s="40"/>
      <c r="H20" s="40"/>
      <c r="I20" s="40"/>
    </row>
    <row r="21" ht="45.0" customHeight="1">
      <c r="A21" s="37">
        <v>17.0</v>
      </c>
      <c r="B21" s="38" t="s">
        <v>563</v>
      </c>
      <c r="C21" s="38" t="s">
        <v>564</v>
      </c>
      <c r="D21" s="39">
        <v>45110.0</v>
      </c>
      <c r="E21" s="40"/>
      <c r="F21" s="40"/>
      <c r="G21" s="40"/>
      <c r="H21" s="40"/>
      <c r="I21" s="40"/>
    </row>
    <row r="22" ht="45.0" customHeight="1">
      <c r="A22" s="37">
        <v>18.0</v>
      </c>
      <c r="B22" s="38" t="s">
        <v>565</v>
      </c>
      <c r="C22" s="38" t="s">
        <v>566</v>
      </c>
      <c r="D22" s="39">
        <v>45110.0</v>
      </c>
      <c r="E22" s="40"/>
      <c r="F22" s="40"/>
      <c r="G22" s="40"/>
      <c r="H22" s="40"/>
      <c r="I22" s="40"/>
    </row>
    <row r="23" ht="45.0" customHeight="1">
      <c r="A23" s="37">
        <v>19.0</v>
      </c>
      <c r="B23" s="38" t="s">
        <v>567</v>
      </c>
      <c r="C23" s="41" t="s">
        <v>568</v>
      </c>
      <c r="D23" s="39">
        <v>45110.0</v>
      </c>
      <c r="E23" s="40"/>
      <c r="F23" s="40"/>
      <c r="G23" s="40"/>
      <c r="H23" s="40"/>
      <c r="I23" s="40"/>
    </row>
    <row r="24" ht="45.0" customHeight="1">
      <c r="A24" s="37">
        <v>20.0</v>
      </c>
      <c r="B24" s="38" t="s">
        <v>569</v>
      </c>
      <c r="C24" s="38" t="s">
        <v>570</v>
      </c>
      <c r="D24" s="39">
        <v>45110.0</v>
      </c>
      <c r="E24" s="40"/>
      <c r="F24" s="40"/>
      <c r="G24" s="40"/>
      <c r="H24" s="40"/>
      <c r="I24" s="40"/>
    </row>
    <row r="25" ht="45.0" customHeight="1">
      <c r="A25" s="37">
        <v>21.0</v>
      </c>
      <c r="B25" s="38" t="s">
        <v>571</v>
      </c>
      <c r="C25" s="38" t="s">
        <v>572</v>
      </c>
      <c r="D25" s="39">
        <v>45110.0</v>
      </c>
      <c r="E25" s="40"/>
      <c r="F25" s="40"/>
      <c r="G25" s="40"/>
      <c r="H25" s="40"/>
      <c r="I25" s="40"/>
    </row>
    <row r="26" ht="45.0" customHeight="1">
      <c r="A26" s="37">
        <v>22.0</v>
      </c>
      <c r="B26" s="38" t="s">
        <v>573</v>
      </c>
      <c r="C26" s="38" t="s">
        <v>574</v>
      </c>
      <c r="D26" s="39">
        <v>45110.0</v>
      </c>
      <c r="E26" s="40"/>
      <c r="F26" s="40"/>
      <c r="G26" s="40"/>
      <c r="H26" s="40"/>
      <c r="I26" s="40"/>
    </row>
    <row r="27" ht="45.0" customHeight="1">
      <c r="A27" s="37">
        <v>23.0</v>
      </c>
      <c r="B27" s="38" t="s">
        <v>575</v>
      </c>
      <c r="C27" s="38" t="s">
        <v>576</v>
      </c>
      <c r="D27" s="39">
        <v>45110.0</v>
      </c>
      <c r="E27" s="40"/>
      <c r="F27" s="40"/>
      <c r="G27" s="40"/>
      <c r="H27" s="40"/>
      <c r="I27" s="40"/>
    </row>
    <row r="28" ht="45.0" customHeight="1">
      <c r="A28" s="37">
        <v>24.0</v>
      </c>
      <c r="B28" s="38" t="s">
        <v>577</v>
      </c>
      <c r="C28" s="38" t="s">
        <v>578</v>
      </c>
      <c r="D28" s="39">
        <v>45110.0</v>
      </c>
      <c r="E28" s="40"/>
      <c r="F28" s="40"/>
      <c r="G28" s="40"/>
      <c r="H28" s="40"/>
      <c r="I28" s="40"/>
    </row>
    <row r="29" ht="45.0" customHeight="1">
      <c r="A29" s="37">
        <v>25.0</v>
      </c>
      <c r="B29" s="38" t="s">
        <v>579</v>
      </c>
      <c r="C29" s="38" t="s">
        <v>580</v>
      </c>
      <c r="D29" s="39">
        <v>45172.0</v>
      </c>
      <c r="E29" s="40"/>
      <c r="F29" s="40"/>
      <c r="G29" s="40"/>
      <c r="H29" s="40"/>
      <c r="I29" s="40"/>
    </row>
    <row r="30" ht="45.0" customHeight="1">
      <c r="A30" s="37">
        <v>26.0</v>
      </c>
      <c r="B30" s="38" t="s">
        <v>581</v>
      </c>
      <c r="C30" s="38" t="s">
        <v>582</v>
      </c>
      <c r="D30" s="39">
        <v>45172.0</v>
      </c>
      <c r="E30" s="40"/>
      <c r="F30" s="40"/>
      <c r="G30" s="40"/>
      <c r="H30" s="40"/>
      <c r="I30" s="40"/>
    </row>
    <row r="31" ht="45.0" customHeight="1">
      <c r="A31" s="37">
        <v>27.0</v>
      </c>
      <c r="B31" s="38" t="s">
        <v>583</v>
      </c>
      <c r="C31" s="42" t="s">
        <v>584</v>
      </c>
      <c r="D31" s="39">
        <v>45172.0</v>
      </c>
      <c r="E31" s="40"/>
      <c r="F31" s="40"/>
      <c r="G31" s="40"/>
      <c r="H31" s="40"/>
      <c r="I31" s="40"/>
    </row>
    <row r="32" ht="45.0" customHeight="1">
      <c r="A32" s="37">
        <v>28.0</v>
      </c>
      <c r="B32" s="38" t="s">
        <v>585</v>
      </c>
      <c r="C32" s="38" t="s">
        <v>586</v>
      </c>
      <c r="D32" s="39">
        <v>45172.0</v>
      </c>
      <c r="E32" s="40"/>
      <c r="F32" s="40"/>
      <c r="G32" s="40"/>
      <c r="H32" s="40"/>
      <c r="I32" s="40"/>
    </row>
    <row r="33" ht="45.0" customHeight="1">
      <c r="A33" s="37">
        <v>29.0</v>
      </c>
      <c r="B33" s="38" t="s">
        <v>587</v>
      </c>
      <c r="C33" s="38" t="s">
        <v>588</v>
      </c>
      <c r="D33" s="39">
        <v>45172.0</v>
      </c>
      <c r="E33" s="40"/>
      <c r="F33" s="40"/>
      <c r="G33" s="40"/>
      <c r="H33" s="40"/>
      <c r="I33" s="40"/>
    </row>
    <row r="34" ht="45.0" customHeight="1">
      <c r="A34" s="37">
        <v>30.0</v>
      </c>
      <c r="B34" s="38" t="s">
        <v>589</v>
      </c>
      <c r="C34" s="38" t="s">
        <v>590</v>
      </c>
      <c r="D34" s="39">
        <v>45172.0</v>
      </c>
      <c r="E34" s="40"/>
      <c r="F34" s="40"/>
      <c r="G34" s="40"/>
      <c r="H34" s="40"/>
      <c r="I34" s="40"/>
    </row>
    <row r="35" ht="45.0" customHeight="1">
      <c r="A35" s="37">
        <v>31.0</v>
      </c>
      <c r="B35" s="38" t="s">
        <v>591</v>
      </c>
      <c r="C35" s="38" t="s">
        <v>592</v>
      </c>
      <c r="D35" s="39">
        <v>45172.0</v>
      </c>
      <c r="E35" s="40"/>
      <c r="F35" s="40"/>
      <c r="G35" s="40"/>
      <c r="H35" s="40"/>
      <c r="I35" s="40"/>
    </row>
    <row r="36" ht="45.0" customHeight="1">
      <c r="A36" s="37">
        <v>32.0</v>
      </c>
      <c r="B36" s="38" t="s">
        <v>593</v>
      </c>
      <c r="C36" s="38" t="s">
        <v>594</v>
      </c>
      <c r="D36" s="39">
        <v>45172.0</v>
      </c>
      <c r="E36" s="40"/>
      <c r="F36" s="40"/>
      <c r="G36" s="40"/>
      <c r="H36" s="40"/>
      <c r="I36" s="40"/>
    </row>
    <row r="37" ht="45.0" customHeight="1">
      <c r="A37" s="37">
        <v>33.0</v>
      </c>
      <c r="B37" s="38" t="s">
        <v>595</v>
      </c>
      <c r="C37" s="38" t="s">
        <v>596</v>
      </c>
      <c r="D37" s="39">
        <v>45172.0</v>
      </c>
      <c r="E37" s="40"/>
      <c r="F37" s="40"/>
      <c r="G37" s="40"/>
      <c r="H37" s="40"/>
      <c r="I37" s="40"/>
    </row>
    <row r="38" ht="45.0" customHeight="1">
      <c r="A38" s="37">
        <v>34.0</v>
      </c>
      <c r="B38" s="38" t="s">
        <v>597</v>
      </c>
      <c r="C38" s="38" t="s">
        <v>598</v>
      </c>
      <c r="D38" s="39">
        <v>45172.0</v>
      </c>
      <c r="E38" s="40"/>
      <c r="F38" s="40"/>
      <c r="G38" s="40"/>
      <c r="H38" s="40"/>
      <c r="I38" s="40"/>
    </row>
    <row r="39" ht="45.0" customHeight="1">
      <c r="A39" s="37">
        <v>35.0</v>
      </c>
      <c r="B39" s="38" t="s">
        <v>599</v>
      </c>
      <c r="C39" s="38" t="s">
        <v>600</v>
      </c>
      <c r="D39" s="39">
        <v>45172.0</v>
      </c>
      <c r="E39" s="40"/>
      <c r="F39" s="40"/>
      <c r="G39" s="40"/>
      <c r="H39" s="40"/>
      <c r="I39" s="40"/>
    </row>
    <row r="40" ht="45.0" customHeight="1">
      <c r="A40" s="37">
        <v>36.0</v>
      </c>
      <c r="B40" s="38" t="s">
        <v>601</v>
      </c>
      <c r="C40" s="38" t="s">
        <v>602</v>
      </c>
      <c r="D40" s="39">
        <v>45172.0</v>
      </c>
      <c r="E40" s="40"/>
      <c r="F40" s="40"/>
      <c r="G40" s="40"/>
      <c r="H40" s="40"/>
      <c r="I40" s="40"/>
    </row>
    <row r="41" ht="45.0" customHeight="1">
      <c r="A41" s="37">
        <v>37.0</v>
      </c>
      <c r="B41" s="38" t="s">
        <v>603</v>
      </c>
      <c r="C41" s="38" t="s">
        <v>604</v>
      </c>
      <c r="D41" s="39">
        <v>45172.0</v>
      </c>
      <c r="E41" s="40"/>
      <c r="F41" s="40"/>
      <c r="G41" s="40"/>
      <c r="H41" s="40"/>
      <c r="I41" s="40"/>
    </row>
    <row r="42" ht="45.0" customHeight="1">
      <c r="A42" s="37">
        <v>38.0</v>
      </c>
      <c r="B42" s="38" t="s">
        <v>605</v>
      </c>
      <c r="C42" s="38" t="s">
        <v>606</v>
      </c>
      <c r="D42" s="39">
        <v>45172.0</v>
      </c>
      <c r="E42" s="40"/>
      <c r="F42" s="40"/>
      <c r="G42" s="40"/>
      <c r="H42" s="40"/>
      <c r="I42" s="40"/>
    </row>
    <row r="43" ht="45.0" customHeight="1">
      <c r="A43" s="37">
        <v>39.0</v>
      </c>
      <c r="B43" s="38" t="s">
        <v>607</v>
      </c>
      <c r="C43" s="38" t="s">
        <v>608</v>
      </c>
      <c r="D43" s="39">
        <v>45172.0</v>
      </c>
      <c r="E43" s="40"/>
      <c r="F43" s="40"/>
      <c r="G43" s="40"/>
      <c r="H43" s="40"/>
      <c r="I43" s="40"/>
    </row>
    <row r="44" ht="45.0" customHeight="1">
      <c r="A44" s="37">
        <v>40.0</v>
      </c>
      <c r="B44" s="38" t="s">
        <v>609</v>
      </c>
      <c r="C44" s="38" t="s">
        <v>610</v>
      </c>
      <c r="D44" s="39">
        <v>45172.0</v>
      </c>
      <c r="E44" s="40"/>
      <c r="F44" s="40"/>
      <c r="G44" s="40"/>
      <c r="H44" s="40"/>
      <c r="I44" s="40"/>
    </row>
    <row r="45" ht="45.0" customHeight="1">
      <c r="A45" s="37">
        <v>41.0</v>
      </c>
      <c r="B45" s="38" t="s">
        <v>611</v>
      </c>
      <c r="C45" s="38" t="s">
        <v>612</v>
      </c>
      <c r="D45" s="39">
        <v>45172.0</v>
      </c>
      <c r="E45" s="40"/>
      <c r="F45" s="40"/>
      <c r="G45" s="40"/>
      <c r="H45" s="40"/>
      <c r="I45" s="40"/>
    </row>
    <row r="46" ht="45.0" customHeight="1">
      <c r="A46" s="37">
        <v>42.0</v>
      </c>
      <c r="B46" s="38" t="s">
        <v>613</v>
      </c>
      <c r="C46" s="38" t="s">
        <v>614</v>
      </c>
      <c r="D46" s="39">
        <v>45172.0</v>
      </c>
      <c r="E46" s="40"/>
      <c r="F46" s="40"/>
      <c r="G46" s="40"/>
      <c r="H46" s="40"/>
      <c r="I46" s="40"/>
    </row>
    <row r="47" ht="45.0" customHeight="1">
      <c r="A47" s="37">
        <v>43.0</v>
      </c>
      <c r="B47" s="38" t="s">
        <v>615</v>
      </c>
      <c r="C47" s="38" t="s">
        <v>616</v>
      </c>
      <c r="D47" s="39">
        <v>45172.0</v>
      </c>
      <c r="E47" s="40"/>
      <c r="F47" s="40"/>
      <c r="G47" s="40"/>
      <c r="H47" s="40"/>
      <c r="I47" s="40"/>
    </row>
    <row r="48" ht="45.0" customHeight="1">
      <c r="A48" s="37">
        <v>44.0</v>
      </c>
      <c r="B48" s="38" t="s">
        <v>617</v>
      </c>
      <c r="C48" s="38" t="s">
        <v>618</v>
      </c>
      <c r="D48" s="39">
        <v>45172.0</v>
      </c>
      <c r="E48" s="40"/>
      <c r="F48" s="40"/>
      <c r="G48" s="40"/>
      <c r="H48" s="40"/>
      <c r="I48" s="40"/>
    </row>
    <row r="49" ht="45.0" customHeight="1">
      <c r="A49" s="37">
        <v>45.0</v>
      </c>
      <c r="B49" s="38" t="s">
        <v>619</v>
      </c>
      <c r="C49" s="38" t="s">
        <v>620</v>
      </c>
      <c r="D49" s="39">
        <v>45172.0</v>
      </c>
      <c r="E49" s="40"/>
      <c r="F49" s="40"/>
      <c r="G49" s="40"/>
      <c r="H49" s="40"/>
      <c r="I49" s="40"/>
    </row>
    <row r="50" ht="45.0" customHeight="1">
      <c r="A50" s="37">
        <v>46.0</v>
      </c>
      <c r="B50" s="38" t="s">
        <v>621</v>
      </c>
      <c r="C50" s="38" t="s">
        <v>622</v>
      </c>
      <c r="D50" s="39">
        <v>45172.0</v>
      </c>
      <c r="E50" s="40"/>
      <c r="F50" s="40"/>
      <c r="G50" s="40"/>
      <c r="H50" s="40"/>
      <c r="I50" s="40"/>
    </row>
    <row r="51" ht="45.0" customHeight="1">
      <c r="A51" s="37">
        <v>47.0</v>
      </c>
      <c r="B51" s="38" t="s">
        <v>623</v>
      </c>
      <c r="C51" s="41" t="s">
        <v>624</v>
      </c>
      <c r="D51" s="39">
        <v>45172.0</v>
      </c>
      <c r="E51" s="40"/>
      <c r="F51" s="40"/>
      <c r="G51" s="40"/>
      <c r="H51" s="40"/>
      <c r="I51" s="40"/>
    </row>
    <row r="52">
      <c r="A52" s="37">
        <v>48.0</v>
      </c>
      <c r="B52" s="43" t="s">
        <v>625</v>
      </c>
      <c r="C52" s="41"/>
      <c r="D52" s="39">
        <v>45172.0</v>
      </c>
      <c r="E52" s="40"/>
      <c r="F52" s="40"/>
      <c r="G52" s="40"/>
      <c r="H52" s="40"/>
      <c r="I52" s="40"/>
    </row>
  </sheetData>
  <mergeCells count="2">
    <mergeCell ref="A1:I1"/>
    <mergeCell ref="A2:I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66</v>
      </c>
      <c r="B1" s="4" t="s">
        <v>33</v>
      </c>
    </row>
    <row r="2">
      <c r="A2" s="4" t="s">
        <v>66</v>
      </c>
      <c r="B2" s="4" t="s">
        <v>33</v>
      </c>
    </row>
    <row r="3">
      <c r="A3" s="4" t="s">
        <v>66</v>
      </c>
      <c r="B3" s="4" t="s">
        <v>33</v>
      </c>
    </row>
    <row r="4">
      <c r="A4" s="4" t="s">
        <v>66</v>
      </c>
      <c r="B4" s="4" t="s">
        <v>33</v>
      </c>
    </row>
    <row r="5">
      <c r="A5" s="4" t="s">
        <v>66</v>
      </c>
      <c r="B5" s="4" t="s">
        <v>33</v>
      </c>
    </row>
    <row r="6">
      <c r="A6" s="4" t="s">
        <v>66</v>
      </c>
      <c r="B6" s="4" t="s">
        <v>33</v>
      </c>
    </row>
    <row r="7">
      <c r="A7" s="4" t="s">
        <v>66</v>
      </c>
      <c r="B7" s="4" t="s">
        <v>33</v>
      </c>
    </row>
    <row r="8">
      <c r="A8" s="23" t="s">
        <v>66</v>
      </c>
      <c r="B8" s="4" t="s">
        <v>33</v>
      </c>
    </row>
    <row r="9">
      <c r="A9" s="4" t="s">
        <v>66</v>
      </c>
      <c r="B9" s="4" t="s">
        <v>33</v>
      </c>
    </row>
    <row r="10">
      <c r="A10" s="4" t="s">
        <v>66</v>
      </c>
      <c r="B10" s="4" t="s">
        <v>33</v>
      </c>
    </row>
    <row r="11">
      <c r="A11" s="4" t="s">
        <v>66</v>
      </c>
      <c r="B11" s="4" t="s">
        <v>33</v>
      </c>
    </row>
    <row r="12">
      <c r="A12" s="4" t="s">
        <v>66</v>
      </c>
      <c r="B12" s="4" t="s">
        <v>33</v>
      </c>
    </row>
    <row r="13">
      <c r="A13" s="4" t="s">
        <v>66</v>
      </c>
      <c r="B13" s="4" t="s">
        <v>33</v>
      </c>
    </row>
    <row r="14">
      <c r="A14" s="4" t="s">
        <v>66</v>
      </c>
      <c r="B14" s="4" t="s">
        <v>33</v>
      </c>
    </row>
    <row r="15">
      <c r="A15" s="4" t="s">
        <v>66</v>
      </c>
      <c r="B15" s="4" t="s">
        <v>33</v>
      </c>
    </row>
    <row r="16">
      <c r="A16" s="4" t="s">
        <v>66</v>
      </c>
      <c r="B16" s="4" t="s">
        <v>33</v>
      </c>
    </row>
    <row r="17">
      <c r="A17" s="4" t="s">
        <v>66</v>
      </c>
      <c r="B17" s="4" t="s">
        <v>33</v>
      </c>
    </row>
    <row r="18">
      <c r="A18" s="4" t="s">
        <v>66</v>
      </c>
      <c r="B18" s="4" t="s">
        <v>33</v>
      </c>
    </row>
    <row r="19">
      <c r="A19" s="4" t="s">
        <v>66</v>
      </c>
      <c r="B19" s="4" t="s">
        <v>33</v>
      </c>
    </row>
    <row r="20">
      <c r="A20" s="4" t="s">
        <v>66</v>
      </c>
      <c r="B20" s="4" t="s">
        <v>33</v>
      </c>
    </row>
    <row r="21">
      <c r="A21" s="4" t="s">
        <v>66</v>
      </c>
      <c r="B21" s="4" t="s">
        <v>33</v>
      </c>
    </row>
    <row r="22">
      <c r="A22" s="4" t="s">
        <v>66</v>
      </c>
      <c r="B22" s="4" t="s">
        <v>33</v>
      </c>
    </row>
    <row r="23">
      <c r="A23" s="4" t="s">
        <v>66</v>
      </c>
      <c r="B23" s="4" t="s">
        <v>33</v>
      </c>
    </row>
    <row r="24">
      <c r="A24" s="4" t="s">
        <v>33</v>
      </c>
      <c r="B24" s="4" t="s">
        <v>33</v>
      </c>
    </row>
    <row r="25">
      <c r="A25" s="4" t="s">
        <v>33</v>
      </c>
      <c r="B25" s="4" t="s">
        <v>33</v>
      </c>
    </row>
    <row r="26">
      <c r="A26" s="4" t="s">
        <v>33</v>
      </c>
      <c r="B26" s="4" t="s">
        <v>33</v>
      </c>
    </row>
    <row r="27">
      <c r="A27" s="4" t="s">
        <v>33</v>
      </c>
      <c r="B27" s="4" t="s">
        <v>33</v>
      </c>
    </row>
    <row r="28">
      <c r="A28" s="4" t="s">
        <v>33</v>
      </c>
      <c r="B28" s="4" t="s">
        <v>33</v>
      </c>
    </row>
    <row r="29">
      <c r="A29" s="4" t="s">
        <v>33</v>
      </c>
      <c r="B29" s="4" t="s">
        <v>33</v>
      </c>
    </row>
    <row r="30">
      <c r="A30" s="4" t="s">
        <v>33</v>
      </c>
      <c r="B30" s="4" t="s">
        <v>33</v>
      </c>
    </row>
    <row r="31">
      <c r="A31" s="4" t="s">
        <v>33</v>
      </c>
      <c r="B31" s="4" t="s">
        <v>33</v>
      </c>
    </row>
    <row r="32">
      <c r="A32" s="4" t="s">
        <v>33</v>
      </c>
      <c r="B32" s="4" t="s">
        <v>33</v>
      </c>
    </row>
    <row r="33">
      <c r="A33" s="4" t="s">
        <v>33</v>
      </c>
    </row>
    <row r="34">
      <c r="A34" s="4" t="s">
        <v>33</v>
      </c>
    </row>
    <row r="35">
      <c r="A35" s="4" t="s">
        <v>33</v>
      </c>
    </row>
    <row r="36">
      <c r="A36" s="4" t="s">
        <v>33</v>
      </c>
    </row>
    <row r="37">
      <c r="A37" s="4" t="s">
        <v>33</v>
      </c>
    </row>
    <row r="38">
      <c r="A38" s="4" t="s">
        <v>33</v>
      </c>
    </row>
    <row r="39">
      <c r="A39" s="4" t="s">
        <v>33</v>
      </c>
    </row>
    <row r="40">
      <c r="A40" s="4" t="s">
        <v>33</v>
      </c>
    </row>
    <row r="41">
      <c r="A41" s="4" t="s">
        <v>33</v>
      </c>
    </row>
    <row r="42">
      <c r="A42" s="4" t="s">
        <v>33</v>
      </c>
    </row>
    <row r="43">
      <c r="A43" s="4" t="s">
        <v>33</v>
      </c>
    </row>
    <row r="44">
      <c r="A44" s="4" t="s">
        <v>33</v>
      </c>
    </row>
    <row r="45">
      <c r="A45" s="4" t="s">
        <v>33</v>
      </c>
    </row>
    <row r="46">
      <c r="A46" s="4" t="s">
        <v>33</v>
      </c>
    </row>
    <row r="47">
      <c r="A47" s="4" t="s">
        <v>33</v>
      </c>
    </row>
    <row r="48">
      <c r="A48" s="4" t="s">
        <v>33</v>
      </c>
    </row>
    <row r="49">
      <c r="A49" s="4" t="s">
        <v>33</v>
      </c>
    </row>
    <row r="50">
      <c r="A50" s="4" t="s">
        <v>33</v>
      </c>
    </row>
    <row r="51">
      <c r="A51" s="4" t="s">
        <v>33</v>
      </c>
    </row>
    <row r="52">
      <c r="A52" s="4" t="s">
        <v>33</v>
      </c>
    </row>
    <row r="53">
      <c r="A53" s="4" t="s">
        <v>33</v>
      </c>
    </row>
    <row r="54">
      <c r="A54" s="4" t="s">
        <v>33</v>
      </c>
    </row>
    <row r="55">
      <c r="A55" s="4" t="s">
        <v>33</v>
      </c>
    </row>
    <row r="56">
      <c r="A56" s="44">
        <f>countif(A1:A55,"Female")</f>
        <v>23</v>
      </c>
    </row>
    <row r="57">
      <c r="A57" s="45">
        <v>32.0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4" t="s">
        <v>403</v>
      </c>
    </row>
    <row r="2">
      <c r="A2" s="4" t="s">
        <v>302</v>
      </c>
    </row>
    <row r="3">
      <c r="A3" s="4" t="s">
        <v>302</v>
      </c>
    </row>
    <row r="4">
      <c r="A4" s="4" t="s">
        <v>457</v>
      </c>
    </row>
    <row r="5">
      <c r="A5" s="4" t="s">
        <v>82</v>
      </c>
    </row>
    <row r="6">
      <c r="A6" s="23" t="s">
        <v>82</v>
      </c>
    </row>
    <row r="7">
      <c r="A7" s="4" t="s">
        <v>313</v>
      </c>
    </row>
    <row r="8">
      <c r="A8" s="4" t="s">
        <v>64</v>
      </c>
    </row>
    <row r="9">
      <c r="A9" s="4" t="s">
        <v>331</v>
      </c>
    </row>
    <row r="10">
      <c r="A10" s="4" t="s">
        <v>101</v>
      </c>
    </row>
    <row r="11">
      <c r="A11" s="4" t="s">
        <v>101</v>
      </c>
    </row>
    <row r="12">
      <c r="A12" s="4" t="s">
        <v>165</v>
      </c>
    </row>
    <row r="13">
      <c r="A13" s="4" t="s">
        <v>31</v>
      </c>
    </row>
    <row r="14">
      <c r="A14" s="4" t="s">
        <v>31</v>
      </c>
    </row>
    <row r="15">
      <c r="A15" s="4" t="s">
        <v>31</v>
      </c>
    </row>
    <row r="16">
      <c r="A16" s="4" t="s">
        <v>31</v>
      </c>
    </row>
    <row r="17">
      <c r="A17" s="4" t="s">
        <v>31</v>
      </c>
    </row>
    <row r="18">
      <c r="A18" s="4" t="s">
        <v>31</v>
      </c>
    </row>
    <row r="19">
      <c r="A19" s="4" t="s">
        <v>256</v>
      </c>
    </row>
    <row r="20">
      <c r="A20" s="4" t="s">
        <v>31</v>
      </c>
    </row>
    <row r="21">
      <c r="A21" s="4" t="s">
        <v>31</v>
      </c>
    </row>
    <row r="22">
      <c r="A22" s="4" t="s">
        <v>31</v>
      </c>
    </row>
    <row r="23">
      <c r="A23" s="4" t="s">
        <v>31</v>
      </c>
    </row>
    <row r="24">
      <c r="A24" s="4" t="s">
        <v>31</v>
      </c>
    </row>
    <row r="25">
      <c r="A25" s="4" t="s">
        <v>31</v>
      </c>
    </row>
    <row r="26">
      <c r="A26" s="4" t="s">
        <v>31</v>
      </c>
    </row>
    <row r="27">
      <c r="A27" s="4" t="s">
        <v>31</v>
      </c>
    </row>
    <row r="28">
      <c r="A28" s="4" t="s">
        <v>31</v>
      </c>
    </row>
    <row r="29">
      <c r="A29" s="4" t="s">
        <v>31</v>
      </c>
    </row>
    <row r="30">
      <c r="A30" s="4" t="s">
        <v>31</v>
      </c>
    </row>
    <row r="31">
      <c r="A31" s="4" t="s">
        <v>31</v>
      </c>
    </row>
    <row r="32">
      <c r="A32" s="4" t="s">
        <v>31</v>
      </c>
    </row>
    <row r="33">
      <c r="A33" s="4" t="s">
        <v>31</v>
      </c>
    </row>
    <row r="34">
      <c r="A34" s="8" t="s">
        <v>53</v>
      </c>
    </row>
    <row r="35">
      <c r="A35" s="4" t="s">
        <v>92</v>
      </c>
    </row>
    <row r="36">
      <c r="A36" s="4" t="s">
        <v>92</v>
      </c>
    </row>
    <row r="37">
      <c r="A37" s="4" t="s">
        <v>92</v>
      </c>
    </row>
    <row r="38">
      <c r="A38" s="8" t="s">
        <v>92</v>
      </c>
    </row>
    <row r="39">
      <c r="A39" s="4" t="s">
        <v>92</v>
      </c>
    </row>
    <row r="40">
      <c r="A40" s="4" t="s">
        <v>92</v>
      </c>
    </row>
    <row r="41">
      <c r="A41" s="4" t="s">
        <v>92</v>
      </c>
    </row>
    <row r="42">
      <c r="A42" s="4" t="s">
        <v>92</v>
      </c>
    </row>
    <row r="43">
      <c r="A43" s="4" t="s">
        <v>92</v>
      </c>
    </row>
    <row r="44">
      <c r="A44" s="4" t="s">
        <v>92</v>
      </c>
    </row>
    <row r="45">
      <c r="A45" s="4" t="s">
        <v>185</v>
      </c>
    </row>
    <row r="46">
      <c r="A46" s="4" t="s">
        <v>185</v>
      </c>
    </row>
    <row r="47">
      <c r="A47" s="4" t="s">
        <v>195</v>
      </c>
    </row>
    <row r="48">
      <c r="A48" s="4" t="s">
        <v>195</v>
      </c>
    </row>
    <row r="49">
      <c r="A49" s="4" t="s">
        <v>195</v>
      </c>
    </row>
    <row r="50">
      <c r="A50" s="4" t="s">
        <v>215</v>
      </c>
    </row>
    <row r="51">
      <c r="A51" s="4" t="s">
        <v>282</v>
      </c>
    </row>
    <row r="52">
      <c r="A52" s="4" t="s">
        <v>282</v>
      </c>
    </row>
    <row r="53">
      <c r="A53" s="4" t="s">
        <v>282</v>
      </c>
    </row>
    <row r="54">
      <c r="A54" s="4" t="s">
        <v>117</v>
      </c>
    </row>
    <row r="55">
      <c r="A55" s="4" t="s">
        <v>117</v>
      </c>
    </row>
    <row r="56">
      <c r="A56" s="4" t="s">
        <v>117</v>
      </c>
    </row>
    <row r="57">
      <c r="A57" s="4" t="s">
        <v>155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0"/>
    <col customWidth="1" min="9" max="9" width="46.38"/>
  </cols>
  <sheetData>
    <row r="1">
      <c r="A1" s="46" t="s">
        <v>6</v>
      </c>
      <c r="B1" s="46" t="s">
        <v>7</v>
      </c>
      <c r="C1" s="46" t="s">
        <v>8</v>
      </c>
      <c r="D1" s="47" t="s">
        <v>626</v>
      </c>
      <c r="E1" s="46" t="s">
        <v>9</v>
      </c>
      <c r="F1" s="46" t="s">
        <v>10</v>
      </c>
      <c r="G1" s="46" t="s">
        <v>11</v>
      </c>
      <c r="H1" s="46" t="s">
        <v>12</v>
      </c>
      <c r="I1" s="46" t="s">
        <v>13</v>
      </c>
      <c r="J1" s="46" t="s">
        <v>14</v>
      </c>
      <c r="K1" s="46" t="s">
        <v>15</v>
      </c>
      <c r="L1" s="46" t="s">
        <v>18</v>
      </c>
      <c r="M1" s="46" t="s">
        <v>20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" t="s">
        <v>24</v>
      </c>
      <c r="B2" s="4" t="s">
        <v>25</v>
      </c>
      <c r="C2" s="4" t="s">
        <v>26</v>
      </c>
      <c r="D2" s="1" t="str">
        <f t="shared" ref="D2:D57" si="1">CONCATENATE(A2," ",B2," ",C2,)</f>
        <v>Dr. Dnyaneshwar Tikhe</v>
      </c>
      <c r="E2" s="4" t="s">
        <v>27</v>
      </c>
      <c r="F2" s="4" t="s">
        <v>22</v>
      </c>
      <c r="G2" s="4">
        <v>9.765659976E9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33</v>
      </c>
      <c r="M2" s="4" t="s">
        <v>35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38</v>
      </c>
      <c r="B3" s="4" t="s">
        <v>39</v>
      </c>
      <c r="C3" s="4" t="s">
        <v>40</v>
      </c>
      <c r="D3" s="1" t="str">
        <f t="shared" si="1"/>
        <v>Mr. Arun Kumar Arya</v>
      </c>
      <c r="E3" s="4" t="s">
        <v>27</v>
      </c>
      <c r="F3" s="4" t="s">
        <v>36</v>
      </c>
      <c r="G3" s="4">
        <v>8.305648321E9</v>
      </c>
      <c r="H3" s="4" t="s">
        <v>41</v>
      </c>
      <c r="I3" s="4" t="s">
        <v>42</v>
      </c>
      <c r="J3" s="4" t="s">
        <v>30</v>
      </c>
      <c r="K3" s="4" t="s">
        <v>31</v>
      </c>
      <c r="L3" s="4" t="s">
        <v>33</v>
      </c>
      <c r="M3" s="4" t="s">
        <v>45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57</v>
      </c>
      <c r="B4" s="4" t="s">
        <v>58</v>
      </c>
      <c r="C4" s="4" t="s">
        <v>59</v>
      </c>
      <c r="D4" s="1" t="str">
        <f t="shared" si="1"/>
        <v>Mrs. MALVI VISHWAKARMA</v>
      </c>
      <c r="E4" s="4" t="s">
        <v>88</v>
      </c>
      <c r="F4" s="4" t="s">
        <v>55</v>
      </c>
      <c r="G4" s="4">
        <v>9.934521311E9</v>
      </c>
      <c r="H4" s="4" t="s">
        <v>61</v>
      </c>
      <c r="I4" s="4" t="s">
        <v>62</v>
      </c>
      <c r="J4" s="4" t="s">
        <v>63</v>
      </c>
      <c r="K4" s="4" t="s">
        <v>64</v>
      </c>
      <c r="L4" s="4" t="s">
        <v>66</v>
      </c>
      <c r="M4" s="4" t="s">
        <v>67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38</v>
      </c>
      <c r="B5" s="4" t="s">
        <v>70</v>
      </c>
      <c r="C5" s="4" t="s">
        <v>71</v>
      </c>
      <c r="D5" s="1" t="str">
        <f t="shared" si="1"/>
        <v>Mr. RAJESH KUMAR  GAUTAM</v>
      </c>
      <c r="E5" s="4" t="s">
        <v>88</v>
      </c>
      <c r="F5" s="4" t="s">
        <v>68</v>
      </c>
      <c r="G5" s="4">
        <v>6.268883482E9</v>
      </c>
      <c r="H5" s="4" t="s">
        <v>72</v>
      </c>
      <c r="I5" s="4" t="s">
        <v>72</v>
      </c>
      <c r="J5" s="4" t="s">
        <v>73</v>
      </c>
      <c r="K5" s="4" t="s">
        <v>31</v>
      </c>
      <c r="L5" s="4" t="s">
        <v>33</v>
      </c>
      <c r="M5" s="4" t="s">
        <v>67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38</v>
      </c>
      <c r="B6" s="4" t="s">
        <v>77</v>
      </c>
      <c r="C6" s="4" t="s">
        <v>78</v>
      </c>
      <c r="D6" s="1" t="str">
        <f t="shared" si="1"/>
        <v>Mr. Jibhawani kumar  Rajak</v>
      </c>
      <c r="E6" s="4" t="s">
        <v>27</v>
      </c>
      <c r="F6" s="4" t="s">
        <v>79</v>
      </c>
      <c r="G6" s="4">
        <v>9.523706139E9</v>
      </c>
      <c r="H6" s="4" t="s">
        <v>80</v>
      </c>
      <c r="I6" s="4" t="s">
        <v>80</v>
      </c>
      <c r="J6" s="4" t="s">
        <v>81</v>
      </c>
      <c r="K6" s="4" t="s">
        <v>82</v>
      </c>
      <c r="L6" s="4" t="s">
        <v>33</v>
      </c>
      <c r="M6" s="4" t="s"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24</v>
      </c>
      <c r="B7" s="4" t="s">
        <v>86</v>
      </c>
      <c r="C7" s="4" t="s">
        <v>87</v>
      </c>
      <c r="D7" s="1" t="str">
        <f t="shared" si="1"/>
        <v>Dr. Yogesh Khandelwal </v>
      </c>
      <c r="E7" s="4" t="s">
        <v>88</v>
      </c>
      <c r="F7" s="4" t="s">
        <v>84</v>
      </c>
      <c r="G7" s="4">
        <v>9.89319101E9</v>
      </c>
      <c r="H7" s="4" t="s">
        <v>89</v>
      </c>
      <c r="I7" s="4" t="s">
        <v>90</v>
      </c>
      <c r="J7" s="4" t="s">
        <v>91</v>
      </c>
      <c r="K7" s="4" t="s">
        <v>92</v>
      </c>
      <c r="L7" s="4" t="s">
        <v>33</v>
      </c>
      <c r="M7" s="4" t="s">
        <v>35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57</v>
      </c>
      <c r="B8" s="4" t="s">
        <v>96</v>
      </c>
      <c r="C8" s="4" t="s">
        <v>97</v>
      </c>
      <c r="D8" s="1" t="str">
        <f t="shared" si="1"/>
        <v>Mrs. Vijayshree  Malviya </v>
      </c>
      <c r="E8" s="4" t="s">
        <v>49</v>
      </c>
      <c r="F8" s="4" t="s">
        <v>94</v>
      </c>
      <c r="G8" s="4">
        <v>7.999603035E9</v>
      </c>
      <c r="H8" s="4" t="s">
        <v>98</v>
      </c>
      <c r="I8" s="4" t="s">
        <v>99</v>
      </c>
      <c r="J8" s="4" t="s">
        <v>100</v>
      </c>
      <c r="K8" s="4" t="s">
        <v>101</v>
      </c>
      <c r="L8" s="4" t="s">
        <v>66</v>
      </c>
      <c r="M8" s="4" t="s">
        <v>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24</v>
      </c>
      <c r="B9" s="4" t="s">
        <v>104</v>
      </c>
      <c r="C9" s="4" t="s">
        <v>105</v>
      </c>
      <c r="D9" s="1" t="str">
        <f t="shared" si="1"/>
        <v>Dr. Arti  Padiyar </v>
      </c>
      <c r="E9" s="4" t="s">
        <v>49</v>
      </c>
      <c r="F9" s="4" t="s">
        <v>102</v>
      </c>
      <c r="G9" s="4">
        <v>9.039839565E9</v>
      </c>
      <c r="H9" s="4" t="s">
        <v>106</v>
      </c>
      <c r="I9" s="4" t="s">
        <v>107</v>
      </c>
      <c r="J9" s="4" t="s">
        <v>108</v>
      </c>
      <c r="K9" s="4" t="s">
        <v>92</v>
      </c>
      <c r="L9" s="4" t="s">
        <v>66</v>
      </c>
      <c r="M9" s="4" t="s">
        <v>45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24</v>
      </c>
      <c r="B10" s="4" t="s">
        <v>112</v>
      </c>
      <c r="C10" s="4" t="s">
        <v>113</v>
      </c>
      <c r="D10" s="1" t="str">
        <f t="shared" si="1"/>
        <v>Dr. Suman Sardar</v>
      </c>
      <c r="E10" s="4" t="s">
        <v>27</v>
      </c>
      <c r="F10" s="4" t="s">
        <v>109</v>
      </c>
      <c r="G10" s="4">
        <v>9.685350941E9</v>
      </c>
      <c r="H10" s="4" t="s">
        <v>114</v>
      </c>
      <c r="I10" s="4" t="s">
        <v>115</v>
      </c>
      <c r="J10" s="4" t="s">
        <v>116</v>
      </c>
      <c r="K10" s="4" t="s">
        <v>117</v>
      </c>
      <c r="L10" s="4" t="s">
        <v>33</v>
      </c>
      <c r="M10" s="4" t="s">
        <v>45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 t="s">
        <v>57</v>
      </c>
      <c r="B11" s="4" t="s">
        <v>122</v>
      </c>
      <c r="C11" s="4" t="s">
        <v>123</v>
      </c>
      <c r="D11" s="1" t="str">
        <f t="shared" si="1"/>
        <v>Mrs. Shweta  Bhawdiya </v>
      </c>
      <c r="E11" s="4" t="s">
        <v>88</v>
      </c>
      <c r="F11" s="4" t="s">
        <v>119</v>
      </c>
      <c r="G11" s="4">
        <v>8.269239371E9</v>
      </c>
      <c r="H11" s="4" t="s">
        <v>124</v>
      </c>
      <c r="I11" s="4" t="s">
        <v>124</v>
      </c>
      <c r="J11" s="4" t="s">
        <v>125</v>
      </c>
      <c r="K11" s="4" t="s">
        <v>92</v>
      </c>
      <c r="L11" s="4" t="s">
        <v>66</v>
      </c>
      <c r="M11" s="4" t="s">
        <v>127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38</v>
      </c>
      <c r="B12" s="4" t="s">
        <v>130</v>
      </c>
      <c r="C12" s="4" t="s">
        <v>131</v>
      </c>
      <c r="D12" s="1" t="str">
        <f t="shared" si="1"/>
        <v>Mr. Shubham Sharma</v>
      </c>
      <c r="E12" s="4" t="s">
        <v>27</v>
      </c>
      <c r="F12" s="4" t="s">
        <v>128</v>
      </c>
      <c r="G12" s="4">
        <v>7.067690308E9</v>
      </c>
      <c r="H12" s="4" t="s">
        <v>133</v>
      </c>
      <c r="I12" s="4" t="s">
        <v>134</v>
      </c>
      <c r="J12" s="4" t="s">
        <v>30</v>
      </c>
      <c r="K12" s="4" t="s">
        <v>31</v>
      </c>
      <c r="L12" s="4" t="s">
        <v>33</v>
      </c>
      <c r="M12" s="4" t="s">
        <v>45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24</v>
      </c>
      <c r="B13" s="4" t="s">
        <v>140</v>
      </c>
      <c r="C13" s="4" t="s">
        <v>141</v>
      </c>
      <c r="D13" s="1" t="str">
        <f t="shared" si="1"/>
        <v>Dr. Rakesh Sagar</v>
      </c>
      <c r="E13" s="4" t="s">
        <v>142</v>
      </c>
      <c r="F13" s="4" t="s">
        <v>137</v>
      </c>
      <c r="G13" s="4">
        <v>9.893149232E9</v>
      </c>
      <c r="H13" s="4" t="s">
        <v>143</v>
      </c>
      <c r="I13" s="4" t="s">
        <v>144</v>
      </c>
      <c r="J13" s="4" t="s">
        <v>30</v>
      </c>
      <c r="K13" s="4" t="s">
        <v>31</v>
      </c>
      <c r="L13" s="4" t="s">
        <v>33</v>
      </c>
      <c r="M13" s="4" t="s">
        <v>45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4" t="s">
        <v>38</v>
      </c>
      <c r="B14" s="4" t="s">
        <v>148</v>
      </c>
      <c r="C14" s="4" t="s">
        <v>149</v>
      </c>
      <c r="D14" s="1" t="str">
        <f t="shared" si="1"/>
        <v>Mr. Geh  Chandra Patel</v>
      </c>
      <c r="E14" s="4" t="s">
        <v>27</v>
      </c>
      <c r="F14" s="4" t="s">
        <v>145</v>
      </c>
      <c r="G14" s="4">
        <v>9.424392696E9</v>
      </c>
      <c r="H14" s="48" t="s">
        <v>627</v>
      </c>
      <c r="I14" s="4" t="s">
        <v>151</v>
      </c>
      <c r="J14" s="4" t="s">
        <v>152</v>
      </c>
      <c r="K14" s="4" t="s">
        <v>31</v>
      </c>
      <c r="L14" s="4" t="s">
        <v>33</v>
      </c>
      <c r="M14" s="4" t="s">
        <v>67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4" t="s">
        <v>157</v>
      </c>
      <c r="B15" s="4" t="s">
        <v>158</v>
      </c>
      <c r="C15" s="4" t="s">
        <v>159</v>
      </c>
      <c r="D15" s="1" t="str">
        <f t="shared" si="1"/>
        <v>Miss Shanta Chouhan</v>
      </c>
      <c r="E15" s="4" t="s">
        <v>49</v>
      </c>
      <c r="F15" s="4" t="s">
        <v>154</v>
      </c>
      <c r="G15" s="4">
        <v>9.669766972E9</v>
      </c>
      <c r="H15" s="4" t="s">
        <v>161</v>
      </c>
      <c r="I15" s="4" t="s">
        <v>162</v>
      </c>
      <c r="J15" s="4" t="s">
        <v>30</v>
      </c>
      <c r="K15" s="4" t="s">
        <v>155</v>
      </c>
      <c r="L15" s="4" t="s">
        <v>66</v>
      </c>
      <c r="M15" s="4" t="s">
        <v>127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 t="s">
        <v>24</v>
      </c>
      <c r="B16" s="4" t="s">
        <v>167</v>
      </c>
      <c r="C16" s="4" t="s">
        <v>168</v>
      </c>
      <c r="D16" s="1" t="str">
        <f t="shared" si="1"/>
        <v>Dr. JAYA KAITHWAS</v>
      </c>
      <c r="E16" s="4" t="s">
        <v>88</v>
      </c>
      <c r="F16" s="4" t="s">
        <v>164</v>
      </c>
      <c r="G16" s="4">
        <v>9.754177122E9</v>
      </c>
      <c r="H16" s="4" t="s">
        <v>169</v>
      </c>
      <c r="I16" s="4" t="s">
        <v>170</v>
      </c>
      <c r="J16" s="4" t="s">
        <v>108</v>
      </c>
      <c r="K16" s="4" t="s">
        <v>165</v>
      </c>
      <c r="L16" s="4" t="s">
        <v>66</v>
      </c>
      <c r="M16" s="4" t="s">
        <v>45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 t="s">
        <v>24</v>
      </c>
      <c r="B17" s="4" t="s">
        <v>173</v>
      </c>
      <c r="C17" s="4" t="s">
        <v>174</v>
      </c>
      <c r="D17" s="1" t="str">
        <f t="shared" si="1"/>
        <v>Dr. Sunita Yadav</v>
      </c>
      <c r="E17" s="4" t="s">
        <v>27</v>
      </c>
      <c r="F17" s="4" t="s">
        <v>171</v>
      </c>
      <c r="G17" s="4">
        <v>9.165163497E9</v>
      </c>
      <c r="H17" s="4" t="s">
        <v>175</v>
      </c>
      <c r="I17" s="4" t="s">
        <v>176</v>
      </c>
      <c r="J17" s="4" t="s">
        <v>177</v>
      </c>
      <c r="K17" s="4" t="s">
        <v>101</v>
      </c>
      <c r="L17" s="4" t="s">
        <v>66</v>
      </c>
      <c r="M17" s="4" t="s">
        <v>67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 t="s">
        <v>38</v>
      </c>
      <c r="B18" s="4" t="s">
        <v>181</v>
      </c>
      <c r="C18" s="4" t="s">
        <v>159</v>
      </c>
      <c r="D18" s="1" t="str">
        <f t="shared" si="1"/>
        <v>Mr. Virendra Chouhan</v>
      </c>
      <c r="E18" s="4" t="s">
        <v>27</v>
      </c>
      <c r="F18" s="4" t="s">
        <v>178</v>
      </c>
      <c r="G18" s="4">
        <v>7.057590039E9</v>
      </c>
      <c r="H18" s="4" t="s">
        <v>182</v>
      </c>
      <c r="I18" s="4" t="s">
        <v>183</v>
      </c>
      <c r="J18" s="4" t="s">
        <v>184</v>
      </c>
      <c r="K18" s="4" t="s">
        <v>185</v>
      </c>
      <c r="L18" s="4" t="s">
        <v>33</v>
      </c>
      <c r="M18" s="4" t="s">
        <v>127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 t="s">
        <v>24</v>
      </c>
      <c r="B19" s="4" t="s">
        <v>190</v>
      </c>
      <c r="C19" s="4" t="s">
        <v>191</v>
      </c>
      <c r="D19" s="1" t="str">
        <f t="shared" si="1"/>
        <v>Dr. Dinesh Anandrao  Pund</v>
      </c>
      <c r="E19" s="4" t="s">
        <v>49</v>
      </c>
      <c r="F19" s="4" t="s">
        <v>187</v>
      </c>
      <c r="G19" s="4">
        <v>9.960616538E9</v>
      </c>
      <c r="H19" s="4" t="s">
        <v>192</v>
      </c>
      <c r="I19" s="4" t="s">
        <v>193</v>
      </c>
      <c r="J19" s="4" t="s">
        <v>194</v>
      </c>
      <c r="K19" s="4" t="s">
        <v>195</v>
      </c>
      <c r="L19" s="4" t="s">
        <v>33</v>
      </c>
      <c r="M19" s="4" t="s">
        <v>67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 t="s">
        <v>38</v>
      </c>
      <c r="B20" s="8" t="s">
        <v>200</v>
      </c>
      <c r="C20" s="8" t="s">
        <v>201</v>
      </c>
      <c r="D20" s="12" t="str">
        <f t="shared" si="1"/>
        <v>Mr. Tarun Kumar  Narnaure </v>
      </c>
      <c r="E20" s="8" t="s">
        <v>49</v>
      </c>
      <c r="F20" s="8" t="s">
        <v>197</v>
      </c>
      <c r="G20" s="8">
        <v>8.878105667E9</v>
      </c>
      <c r="H20" s="8" t="s">
        <v>202</v>
      </c>
      <c r="I20" s="8" t="s">
        <v>203</v>
      </c>
      <c r="J20" s="8" t="s">
        <v>52</v>
      </c>
      <c r="K20" s="8" t="s">
        <v>92</v>
      </c>
      <c r="L20" s="8" t="s">
        <v>33</v>
      </c>
      <c r="M20" s="8" t="s">
        <v>127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4" t="s">
        <v>24</v>
      </c>
      <c r="B21" s="4" t="s">
        <v>209</v>
      </c>
      <c r="C21" s="4" t="s">
        <v>210</v>
      </c>
      <c r="D21" s="1" t="str">
        <f t="shared" si="1"/>
        <v>Dr. SHANKAR  BHURIA</v>
      </c>
      <c r="E21" s="4" t="s">
        <v>142</v>
      </c>
      <c r="F21" s="4" t="s">
        <v>211</v>
      </c>
      <c r="G21" s="4">
        <v>6.266679838E9</v>
      </c>
      <c r="H21" s="4" t="s">
        <v>212</v>
      </c>
      <c r="I21" s="4" t="s">
        <v>213</v>
      </c>
      <c r="J21" s="4" t="s">
        <v>214</v>
      </c>
      <c r="K21" s="4" t="s">
        <v>215</v>
      </c>
      <c r="L21" s="4" t="s">
        <v>33</v>
      </c>
      <c r="M21" s="4" t="s">
        <v>127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38</v>
      </c>
      <c r="B22" s="4" t="s">
        <v>219</v>
      </c>
      <c r="C22" s="4" t="s">
        <v>220</v>
      </c>
      <c r="D22" s="1" t="str">
        <f t="shared" si="1"/>
        <v>Mr. Yajuvendra Singh</v>
      </c>
      <c r="E22" s="4" t="s">
        <v>27</v>
      </c>
      <c r="F22" s="4" t="s">
        <v>217</v>
      </c>
      <c r="G22" s="4">
        <v>6.266270538E9</v>
      </c>
      <c r="H22" s="4" t="s">
        <v>221</v>
      </c>
      <c r="I22" s="4" t="s">
        <v>222</v>
      </c>
      <c r="J22" s="4" t="s">
        <v>223</v>
      </c>
      <c r="K22" s="4" t="s">
        <v>92</v>
      </c>
      <c r="L22" s="4" t="s">
        <v>33</v>
      </c>
      <c r="M22" s="4" t="s">
        <v>127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24</v>
      </c>
      <c r="B23" s="4" t="s">
        <v>227</v>
      </c>
      <c r="C23" s="4" t="s">
        <v>228</v>
      </c>
      <c r="D23" s="1" t="str">
        <f t="shared" si="1"/>
        <v>Dr. Shashikant  Ikhe</v>
      </c>
      <c r="E23" s="4" t="s">
        <v>88</v>
      </c>
      <c r="F23" s="4" t="s">
        <v>224</v>
      </c>
      <c r="G23" s="4">
        <v>9.922929698E9</v>
      </c>
      <c r="H23" s="4" t="s">
        <v>229</v>
      </c>
      <c r="I23" s="4" t="s">
        <v>229</v>
      </c>
      <c r="J23" s="4" t="s">
        <v>230</v>
      </c>
      <c r="K23" s="4" t="s">
        <v>195</v>
      </c>
      <c r="L23" s="4" t="s">
        <v>33</v>
      </c>
      <c r="M23" s="4" t="s">
        <v>35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24</v>
      </c>
      <c r="B24" s="4" t="s">
        <v>233</v>
      </c>
      <c r="C24" s="4" t="s">
        <v>234</v>
      </c>
      <c r="D24" s="1" t="str">
        <f t="shared" si="1"/>
        <v>Dr. SUMAN SARKAR</v>
      </c>
      <c r="E24" s="4" t="s">
        <v>27</v>
      </c>
      <c r="F24" s="4" t="s">
        <v>231</v>
      </c>
      <c r="G24" s="4">
        <v>9.874122017E9</v>
      </c>
      <c r="H24" s="4" t="s">
        <v>235</v>
      </c>
      <c r="I24" s="4" t="s">
        <v>236</v>
      </c>
      <c r="J24" s="4" t="s">
        <v>237</v>
      </c>
      <c r="K24" s="4" t="s">
        <v>117</v>
      </c>
      <c r="L24" s="4" t="s">
        <v>33</v>
      </c>
      <c r="M24" s="4" t="s">
        <v>35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3" t="s">
        <v>57</v>
      </c>
      <c r="B25" s="23" t="s">
        <v>241</v>
      </c>
      <c r="C25" s="23" t="s">
        <v>242</v>
      </c>
      <c r="D25" s="1" t="str">
        <f t="shared" si="1"/>
        <v>Mrs. Nimisha Sinha</v>
      </c>
      <c r="E25" s="23" t="s">
        <v>243</v>
      </c>
      <c r="F25" s="23" t="s">
        <v>239</v>
      </c>
      <c r="G25" s="23">
        <v>6.201535218E9</v>
      </c>
      <c r="H25" s="49" t="s">
        <v>628</v>
      </c>
      <c r="I25" s="23" t="s">
        <v>246</v>
      </c>
      <c r="J25" s="23" t="s">
        <v>247</v>
      </c>
      <c r="K25" s="23" t="s">
        <v>82</v>
      </c>
      <c r="L25" s="23" t="s">
        <v>66</v>
      </c>
      <c r="M25" s="23" t="s">
        <v>35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38</v>
      </c>
      <c r="B26" s="4" t="s">
        <v>251</v>
      </c>
      <c r="C26" s="4" t="s">
        <v>252</v>
      </c>
      <c r="D26" s="1" t="str">
        <f t="shared" si="1"/>
        <v>Mr. AJAY  PARMAR</v>
      </c>
      <c r="E26" s="4" t="s">
        <v>88</v>
      </c>
      <c r="F26" s="4" t="s">
        <v>248</v>
      </c>
      <c r="G26" s="4">
        <v>8.827526308E9</v>
      </c>
      <c r="H26" s="4" t="s">
        <v>253</v>
      </c>
      <c r="I26" s="4" t="s">
        <v>254</v>
      </c>
      <c r="J26" s="4" t="s">
        <v>255</v>
      </c>
      <c r="K26" s="4" t="s">
        <v>256</v>
      </c>
      <c r="L26" s="4" t="s">
        <v>33</v>
      </c>
      <c r="M26" s="4" t="s">
        <v>127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24</v>
      </c>
      <c r="B27" s="4" t="s">
        <v>261</v>
      </c>
      <c r="C27" s="4" t="s">
        <v>262</v>
      </c>
      <c r="D27" s="1" t="str">
        <f t="shared" si="1"/>
        <v>Dr. Mamta  Kushgotiya </v>
      </c>
      <c r="E27" s="4" t="s">
        <v>88</v>
      </c>
      <c r="F27" s="4" t="s">
        <v>258</v>
      </c>
      <c r="G27" s="4">
        <v>9.131811578E9</v>
      </c>
      <c r="H27" s="4" t="s">
        <v>264</v>
      </c>
      <c r="I27" s="4" t="s">
        <v>265</v>
      </c>
      <c r="J27" s="4" t="s">
        <v>266</v>
      </c>
      <c r="K27" s="4" t="s">
        <v>31</v>
      </c>
      <c r="L27" s="4" t="s">
        <v>66</v>
      </c>
      <c r="M27" s="4" t="s">
        <v>45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57</v>
      </c>
      <c r="B28" s="4" t="s">
        <v>269</v>
      </c>
      <c r="C28" s="4" t="s">
        <v>270</v>
      </c>
      <c r="D28" s="1" t="str">
        <f t="shared" si="1"/>
        <v>Mrs. Sunita kumawat  Kumawat </v>
      </c>
      <c r="E28" s="4" t="s">
        <v>88</v>
      </c>
      <c r="F28" s="4" t="s">
        <v>267</v>
      </c>
      <c r="G28" s="4">
        <v>9.165266477E9</v>
      </c>
      <c r="H28" s="4" t="s">
        <v>272</v>
      </c>
      <c r="I28" s="4" t="s">
        <v>272</v>
      </c>
      <c r="J28" s="4" t="s">
        <v>273</v>
      </c>
      <c r="K28" s="4" t="s">
        <v>31</v>
      </c>
      <c r="L28" s="4" t="s">
        <v>66</v>
      </c>
      <c r="M28" s="4" t="s">
        <v>67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157</v>
      </c>
      <c r="B29" s="4" t="s">
        <v>277</v>
      </c>
      <c r="C29" s="4" t="s">
        <v>278</v>
      </c>
      <c r="D29" s="1" t="str">
        <f t="shared" si="1"/>
        <v>Miss JAGRATI  KATARA </v>
      </c>
      <c r="E29" s="4" t="s">
        <v>49</v>
      </c>
      <c r="F29" s="4" t="s">
        <v>274</v>
      </c>
      <c r="G29" s="4">
        <v>9.713359553E9</v>
      </c>
      <c r="H29" s="4" t="s">
        <v>279</v>
      </c>
      <c r="I29" s="4" t="s">
        <v>280</v>
      </c>
      <c r="J29" s="4" t="s">
        <v>281</v>
      </c>
      <c r="K29" s="4" t="s">
        <v>282</v>
      </c>
      <c r="L29" s="4" t="s">
        <v>66</v>
      </c>
      <c r="M29" s="4" t="s">
        <v>127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57</v>
      </c>
      <c r="B30" s="4" t="s">
        <v>287</v>
      </c>
      <c r="C30" s="4" t="s">
        <v>288</v>
      </c>
      <c r="D30" s="1" t="str">
        <f t="shared" si="1"/>
        <v>Mrs. jaya dipti  lal</v>
      </c>
      <c r="E30" s="4" t="s">
        <v>289</v>
      </c>
      <c r="F30" s="4" t="s">
        <v>290</v>
      </c>
      <c r="G30" s="20" t="s">
        <v>291</v>
      </c>
      <c r="H30" s="4" t="s">
        <v>292</v>
      </c>
      <c r="I30" s="4" t="s">
        <v>293</v>
      </c>
      <c r="J30" s="4" t="s">
        <v>255</v>
      </c>
      <c r="K30" s="4" t="s">
        <v>31</v>
      </c>
      <c r="L30" s="4" t="s">
        <v>66</v>
      </c>
      <c r="M30" s="4" t="s">
        <v>127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24</v>
      </c>
      <c r="B31" s="4" t="s">
        <v>297</v>
      </c>
      <c r="C31" s="4" t="s">
        <v>298</v>
      </c>
      <c r="D31" s="1" t="str">
        <f t="shared" si="1"/>
        <v>Dr. Anubhuti Jha</v>
      </c>
      <c r="E31" s="4" t="s">
        <v>88</v>
      </c>
      <c r="F31" s="4" t="s">
        <v>295</v>
      </c>
      <c r="G31" s="4">
        <v>9.654181359E9</v>
      </c>
      <c r="H31" s="4" t="s">
        <v>299</v>
      </c>
      <c r="I31" s="4" t="s">
        <v>300</v>
      </c>
      <c r="J31" s="4" t="s">
        <v>301</v>
      </c>
      <c r="K31" s="4" t="s">
        <v>302</v>
      </c>
      <c r="L31" s="4" t="s">
        <v>66</v>
      </c>
      <c r="M31" s="4" t="s">
        <v>127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24</v>
      </c>
      <c r="B32" s="4" t="s">
        <v>307</v>
      </c>
      <c r="C32" s="4" t="s">
        <v>308</v>
      </c>
      <c r="D32" s="1" t="str">
        <f t="shared" si="1"/>
        <v>Dr. SANDHYA   BAXLA</v>
      </c>
      <c r="E32" s="4" t="s">
        <v>309</v>
      </c>
      <c r="F32" s="4" t="s">
        <v>304</v>
      </c>
      <c r="G32" s="4">
        <v>7.050600222E9</v>
      </c>
      <c r="H32" s="48" t="s">
        <v>310</v>
      </c>
      <c r="I32" s="4" t="s">
        <v>311</v>
      </c>
      <c r="J32" s="4" t="s">
        <v>312</v>
      </c>
      <c r="K32" s="4" t="s">
        <v>313</v>
      </c>
      <c r="L32" s="4" t="s">
        <v>33</v>
      </c>
      <c r="M32" s="4" t="s">
        <v>67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38</v>
      </c>
      <c r="B33" s="4" t="s">
        <v>317</v>
      </c>
      <c r="C33" s="4" t="s">
        <v>149</v>
      </c>
      <c r="D33" s="1" t="str">
        <f t="shared" si="1"/>
        <v>Mr. Satyendra Singh  Patel</v>
      </c>
      <c r="E33" s="4" t="s">
        <v>88</v>
      </c>
      <c r="F33" s="4" t="s">
        <v>315</v>
      </c>
      <c r="G33" s="20" t="s">
        <v>318</v>
      </c>
      <c r="H33" s="4" t="s">
        <v>319</v>
      </c>
      <c r="I33" s="4" t="s">
        <v>320</v>
      </c>
      <c r="J33" s="4" t="s">
        <v>321</v>
      </c>
      <c r="K33" s="4" t="s">
        <v>31</v>
      </c>
      <c r="L33" s="4" t="s">
        <v>33</v>
      </c>
      <c r="M33" s="4" t="s">
        <v>67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 t="s">
        <v>38</v>
      </c>
      <c r="B34" s="4" t="s">
        <v>326</v>
      </c>
      <c r="C34" s="4" t="s">
        <v>327</v>
      </c>
      <c r="D34" s="1" t="str">
        <f t="shared" si="1"/>
        <v>Mr. MD.KASMUDDIN  ANSARI </v>
      </c>
      <c r="E34" s="4" t="s">
        <v>88</v>
      </c>
      <c r="F34" s="4" t="s">
        <v>323</v>
      </c>
      <c r="G34" s="4">
        <v>6.202224037E9</v>
      </c>
      <c r="H34" s="4" t="s">
        <v>328</v>
      </c>
      <c r="I34" s="4" t="s">
        <v>329</v>
      </c>
      <c r="J34" s="4" t="s">
        <v>330</v>
      </c>
      <c r="K34" s="4" t="s">
        <v>331</v>
      </c>
      <c r="L34" s="4" t="s">
        <v>33</v>
      </c>
      <c r="M34" s="4" t="s">
        <v>67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57</v>
      </c>
      <c r="B35" s="4" t="s">
        <v>335</v>
      </c>
      <c r="C35" s="4" t="s">
        <v>336</v>
      </c>
      <c r="D35" s="1" t="str">
        <f t="shared" si="1"/>
        <v>Mrs. Jyoti Tiwari</v>
      </c>
      <c r="E35" s="4" t="s">
        <v>27</v>
      </c>
      <c r="F35" s="4" t="s">
        <v>333</v>
      </c>
      <c r="G35" s="4">
        <v>9.009187187E9</v>
      </c>
      <c r="H35" s="4" t="s">
        <v>337</v>
      </c>
      <c r="I35" s="4" t="s">
        <v>338</v>
      </c>
      <c r="J35" s="4" t="s">
        <v>30</v>
      </c>
      <c r="K35" s="4" t="s">
        <v>31</v>
      </c>
      <c r="L35" s="4" t="s">
        <v>66</v>
      </c>
      <c r="M35" s="4" t="s">
        <v>35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 t="s">
        <v>57</v>
      </c>
      <c r="B36" s="4" t="s">
        <v>343</v>
      </c>
      <c r="C36" s="4" t="s">
        <v>344</v>
      </c>
      <c r="D36" s="1" t="str">
        <f t="shared" si="1"/>
        <v>Mrs. Neha  Mehra</v>
      </c>
      <c r="E36" s="4" t="s">
        <v>49</v>
      </c>
      <c r="F36" s="4" t="s">
        <v>340</v>
      </c>
      <c r="G36" s="4">
        <v>9.754088394E9</v>
      </c>
      <c r="H36" s="4" t="s">
        <v>345</v>
      </c>
      <c r="I36" s="4" t="s">
        <v>346</v>
      </c>
      <c r="J36" s="4" t="s">
        <v>30</v>
      </c>
      <c r="K36" s="4" t="s">
        <v>282</v>
      </c>
      <c r="L36" s="4" t="s">
        <v>66</v>
      </c>
      <c r="M36" s="4" t="s">
        <v>45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24</v>
      </c>
      <c r="B37" s="4" t="s">
        <v>351</v>
      </c>
      <c r="C37" s="4" t="s">
        <v>352</v>
      </c>
      <c r="D37" s="1" t="str">
        <f t="shared" si="1"/>
        <v>Dr. Vijay Singh Rawat</v>
      </c>
      <c r="E37" s="4" t="s">
        <v>353</v>
      </c>
      <c r="F37" s="4" t="s">
        <v>348</v>
      </c>
      <c r="G37" s="4">
        <v>9.770266393E9</v>
      </c>
      <c r="H37" s="4" t="s">
        <v>354</v>
      </c>
      <c r="I37" s="4" t="s">
        <v>355</v>
      </c>
      <c r="J37" s="4" t="s">
        <v>356</v>
      </c>
      <c r="K37" s="4" t="s">
        <v>31</v>
      </c>
      <c r="L37" s="4" t="s">
        <v>33</v>
      </c>
      <c r="M37" s="4" t="s">
        <v>35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24</v>
      </c>
      <c r="B38" s="4" t="s">
        <v>361</v>
      </c>
      <c r="C38" s="4" t="s">
        <v>362</v>
      </c>
      <c r="D38" s="1" t="str">
        <f t="shared" si="1"/>
        <v>Dr. Mukesh Sastya</v>
      </c>
      <c r="E38" s="4" t="s">
        <v>27</v>
      </c>
      <c r="F38" s="4" t="s">
        <v>358</v>
      </c>
      <c r="G38" s="4">
        <v>8.839663247E9</v>
      </c>
      <c r="H38" s="4" t="s">
        <v>363</v>
      </c>
      <c r="I38" s="4" t="s">
        <v>364</v>
      </c>
      <c r="J38" s="4" t="s">
        <v>365</v>
      </c>
      <c r="K38" s="4" t="s">
        <v>31</v>
      </c>
      <c r="L38" s="4" t="s">
        <v>33</v>
      </c>
      <c r="M38" s="4" t="s">
        <v>127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 t="s">
        <v>24</v>
      </c>
      <c r="B39" s="4" t="s">
        <v>370</v>
      </c>
      <c r="C39" s="4" t="s">
        <v>371</v>
      </c>
      <c r="D39" s="1" t="str">
        <f t="shared" si="1"/>
        <v>Dr.  Vimal  Lodwal </v>
      </c>
      <c r="E39" s="4" t="s">
        <v>49</v>
      </c>
      <c r="F39" s="4" t="s">
        <v>367</v>
      </c>
      <c r="G39" s="4">
        <v>9.630723057E9</v>
      </c>
      <c r="H39" s="4" t="s">
        <v>372</v>
      </c>
      <c r="I39" s="4" t="s">
        <v>373</v>
      </c>
      <c r="J39" s="4" t="s">
        <v>374</v>
      </c>
      <c r="K39" s="4" t="s">
        <v>92</v>
      </c>
      <c r="L39" s="4" t="s">
        <v>33</v>
      </c>
      <c r="M39" s="4" t="s">
        <v>45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 t="s">
        <v>57</v>
      </c>
      <c r="B40" s="4" t="s">
        <v>379</v>
      </c>
      <c r="C40" s="4" t="s">
        <v>380</v>
      </c>
      <c r="D40" s="1" t="str">
        <f t="shared" si="1"/>
        <v>Mrs. Priyanka Bamne</v>
      </c>
      <c r="E40" s="4" t="s">
        <v>27</v>
      </c>
      <c r="F40" s="4" t="s">
        <v>376</v>
      </c>
      <c r="G40" s="4">
        <v>7.747845136E9</v>
      </c>
      <c r="H40" s="4" t="s">
        <v>381</v>
      </c>
      <c r="I40" s="4" t="s">
        <v>382</v>
      </c>
      <c r="J40" s="4" t="s">
        <v>30</v>
      </c>
      <c r="K40" s="4" t="s">
        <v>31</v>
      </c>
      <c r="L40" s="4" t="s">
        <v>66</v>
      </c>
      <c r="M40" s="4" t="s">
        <v>127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 t="s">
        <v>38</v>
      </c>
      <c r="B41" s="4" t="s">
        <v>387</v>
      </c>
      <c r="C41" s="4" t="s">
        <v>388</v>
      </c>
      <c r="D41" s="1" t="str">
        <f t="shared" si="1"/>
        <v>Mr. Vikas Upadhyay</v>
      </c>
      <c r="E41" s="4" t="s">
        <v>27</v>
      </c>
      <c r="F41" s="4" t="s">
        <v>384</v>
      </c>
      <c r="G41" s="4">
        <v>9.977985066E9</v>
      </c>
      <c r="H41" s="4" t="s">
        <v>389</v>
      </c>
      <c r="I41" s="4" t="s">
        <v>390</v>
      </c>
      <c r="J41" s="4" t="s">
        <v>391</v>
      </c>
      <c r="K41" s="4" t="s">
        <v>31</v>
      </c>
      <c r="L41" s="4" t="s">
        <v>33</v>
      </c>
      <c r="M41" s="4" t="s">
        <v>35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 t="s">
        <v>38</v>
      </c>
      <c r="B42" s="4" t="s">
        <v>396</v>
      </c>
      <c r="C42" s="4" t="s">
        <v>397</v>
      </c>
      <c r="D42" s="1" t="str">
        <f t="shared" si="1"/>
        <v>Mr. Mahendra  Patil </v>
      </c>
      <c r="E42" s="4" t="s">
        <v>49</v>
      </c>
      <c r="F42" s="4" t="s">
        <v>393</v>
      </c>
      <c r="G42" s="30" t="s">
        <v>398</v>
      </c>
      <c r="H42" s="4" t="s">
        <v>399</v>
      </c>
      <c r="I42" s="4" t="s">
        <v>400</v>
      </c>
      <c r="J42" s="4" t="s">
        <v>391</v>
      </c>
      <c r="K42" s="4" t="s">
        <v>31</v>
      </c>
      <c r="L42" s="4" t="s">
        <v>33</v>
      </c>
      <c r="M42" s="4" t="s">
        <v>45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 t="s">
        <v>157</v>
      </c>
      <c r="B43" s="4" t="s">
        <v>405</v>
      </c>
      <c r="C43" s="4" t="s">
        <v>406</v>
      </c>
      <c r="D43" s="1" t="str">
        <f t="shared" si="1"/>
        <v>Miss LUKESHWARI  UIKE</v>
      </c>
      <c r="E43" s="4" t="s">
        <v>88</v>
      </c>
      <c r="F43" s="4" t="s">
        <v>402</v>
      </c>
      <c r="G43" s="4">
        <v>8.889803228E9</v>
      </c>
      <c r="H43" s="4" t="s">
        <v>407</v>
      </c>
      <c r="I43" s="4" t="s">
        <v>408</v>
      </c>
      <c r="J43" s="4" t="s">
        <v>409</v>
      </c>
      <c r="K43" s="4" t="s">
        <v>302</v>
      </c>
      <c r="L43" s="4" t="s">
        <v>66</v>
      </c>
      <c r="M43" s="4" t="s">
        <v>127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 t="s">
        <v>24</v>
      </c>
      <c r="B44" s="4" t="s">
        <v>412</v>
      </c>
      <c r="C44" s="4" t="s">
        <v>413</v>
      </c>
      <c r="D44" s="1" t="str">
        <f t="shared" si="1"/>
        <v>Dr. Rakesh  KAVCHE </v>
      </c>
      <c r="E44" s="4" t="s">
        <v>49</v>
      </c>
      <c r="F44" s="4" t="s">
        <v>410</v>
      </c>
      <c r="G44" s="4">
        <v>9.993474382E9</v>
      </c>
      <c r="H44" s="4" t="s">
        <v>414</v>
      </c>
      <c r="I44" s="4" t="s">
        <v>415</v>
      </c>
      <c r="J44" s="4" t="s">
        <v>52</v>
      </c>
      <c r="K44" s="4" t="s">
        <v>92</v>
      </c>
      <c r="L44" s="4" t="s">
        <v>33</v>
      </c>
      <c r="M44" s="4" t="s">
        <v>127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 t="s">
        <v>24</v>
      </c>
      <c r="B45" s="4" t="s">
        <v>420</v>
      </c>
      <c r="C45" s="4" t="s">
        <v>421</v>
      </c>
      <c r="D45" s="1" t="str">
        <f t="shared" si="1"/>
        <v>Dr. Rajendra  Kumar</v>
      </c>
      <c r="E45" s="4" t="s">
        <v>142</v>
      </c>
      <c r="F45" s="4" t="s">
        <v>417</v>
      </c>
      <c r="G45" s="4">
        <v>9.424445112E9</v>
      </c>
      <c r="H45" s="4" t="s">
        <v>422</v>
      </c>
      <c r="I45" s="4" t="s">
        <v>423</v>
      </c>
      <c r="J45" s="4" t="s">
        <v>424</v>
      </c>
      <c r="K45" s="4" t="s">
        <v>31</v>
      </c>
      <c r="L45" s="4" t="s">
        <v>33</v>
      </c>
      <c r="M45" s="4" t="s">
        <v>45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 t="s">
        <v>38</v>
      </c>
      <c r="B46" s="4" t="s">
        <v>428</v>
      </c>
      <c r="C46" s="4" t="s">
        <v>429</v>
      </c>
      <c r="D46" s="1" t="str">
        <f t="shared" si="1"/>
        <v>Mr. Krishnath  Chaure </v>
      </c>
      <c r="E46" s="4" t="s">
        <v>88</v>
      </c>
      <c r="F46" s="4" t="s">
        <v>426</v>
      </c>
      <c r="G46" s="4">
        <v>8.80608709E9</v>
      </c>
      <c r="H46" s="4" t="s">
        <v>430</v>
      </c>
      <c r="I46" s="4" t="s">
        <v>431</v>
      </c>
      <c r="J46" s="4" t="s">
        <v>432</v>
      </c>
      <c r="K46" s="4" t="s">
        <v>195</v>
      </c>
      <c r="L46" s="4" t="s">
        <v>33</v>
      </c>
      <c r="M46" s="4" t="s">
        <v>67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24</v>
      </c>
      <c r="B47" s="4" t="s">
        <v>435</v>
      </c>
      <c r="C47" s="4" t="s">
        <v>436</v>
      </c>
      <c r="D47" s="1" t="str">
        <f t="shared" si="1"/>
        <v>Dr. PRAMILA  KABIR  KURETHIYA </v>
      </c>
      <c r="E47" s="4" t="s">
        <v>88</v>
      </c>
      <c r="F47" s="4" t="s">
        <v>433</v>
      </c>
      <c r="G47" s="4">
        <v>9.009267538E9</v>
      </c>
      <c r="H47" s="4" t="s">
        <v>437</v>
      </c>
      <c r="I47" s="4" t="s">
        <v>438</v>
      </c>
      <c r="J47" s="4" t="s">
        <v>439</v>
      </c>
      <c r="K47" s="4" t="s">
        <v>92</v>
      </c>
      <c r="L47" s="4" t="s">
        <v>66</v>
      </c>
      <c r="M47" s="4" t="s">
        <v>45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 t="s">
        <v>38</v>
      </c>
      <c r="B48" s="4" t="s">
        <v>443</v>
      </c>
      <c r="C48" s="4" t="s">
        <v>444</v>
      </c>
      <c r="D48" s="1" t="str">
        <f t="shared" si="1"/>
        <v>Mr. Pradeep  Bairagi </v>
      </c>
      <c r="E48" s="4" t="s">
        <v>49</v>
      </c>
      <c r="F48" s="4" t="s">
        <v>440</v>
      </c>
      <c r="G48" s="4">
        <v>8.269481323E9</v>
      </c>
      <c r="H48" s="4" t="s">
        <v>445</v>
      </c>
      <c r="I48" s="4" t="s">
        <v>446</v>
      </c>
      <c r="J48" s="4" t="s">
        <v>447</v>
      </c>
      <c r="K48" s="4" t="s">
        <v>92</v>
      </c>
      <c r="L48" s="4" t="s">
        <v>33</v>
      </c>
      <c r="M48" s="4" t="s">
        <v>67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 t="s">
        <v>38</v>
      </c>
      <c r="B49" s="4" t="s">
        <v>452</v>
      </c>
      <c r="C49" s="4" t="s">
        <v>453</v>
      </c>
      <c r="D49" s="1" t="str">
        <f t="shared" si="1"/>
        <v>Mr. VIJAYSINH MANEKSINH THAKOR</v>
      </c>
      <c r="E49" s="4" t="s">
        <v>27</v>
      </c>
      <c r="F49" s="4" t="s">
        <v>449</v>
      </c>
      <c r="G49" s="4">
        <v>9.72512935E9</v>
      </c>
      <c r="H49" s="4" t="s">
        <v>454</v>
      </c>
      <c r="I49" s="4" t="s">
        <v>455</v>
      </c>
      <c r="J49" s="4" t="s">
        <v>456</v>
      </c>
      <c r="K49" s="4" t="s">
        <v>457</v>
      </c>
      <c r="L49" s="4" t="s">
        <v>33</v>
      </c>
      <c r="M49" s="4" t="s">
        <v>35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 t="s">
        <v>57</v>
      </c>
      <c r="B50" s="4" t="s">
        <v>461</v>
      </c>
      <c r="C50" s="4" t="s">
        <v>462</v>
      </c>
      <c r="D50" s="1" t="str">
        <f t="shared" si="1"/>
        <v>Mrs. NAHID  AKHTAR</v>
      </c>
      <c r="E50" s="4" t="s">
        <v>353</v>
      </c>
      <c r="F50" s="4" t="s">
        <v>459</v>
      </c>
      <c r="G50" s="4">
        <v>6.387200676E9</v>
      </c>
      <c r="H50" s="4" t="s">
        <v>463</v>
      </c>
      <c r="I50" s="4" t="s">
        <v>464</v>
      </c>
      <c r="J50" s="4" t="s">
        <v>465</v>
      </c>
      <c r="K50" s="4" t="s">
        <v>282</v>
      </c>
      <c r="L50" s="4" t="s">
        <v>66</v>
      </c>
      <c r="M50" s="4" t="s">
        <v>35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 t="s">
        <v>24</v>
      </c>
      <c r="B51" s="4" t="s">
        <v>468</v>
      </c>
      <c r="C51" s="4" t="s">
        <v>469</v>
      </c>
      <c r="D51" s="1" t="str">
        <f t="shared" si="1"/>
        <v>Dr. Smita Choudhari</v>
      </c>
      <c r="E51" s="4" t="s">
        <v>27</v>
      </c>
      <c r="F51" s="4" t="s">
        <v>466</v>
      </c>
      <c r="G51" s="4">
        <v>8.08745954E9</v>
      </c>
      <c r="H51" s="4" t="s">
        <v>470</v>
      </c>
      <c r="I51" s="4" t="s">
        <v>471</v>
      </c>
      <c r="J51" s="4" t="s">
        <v>472</v>
      </c>
      <c r="K51" s="4" t="s">
        <v>185</v>
      </c>
      <c r="L51" s="4" t="s">
        <v>66</v>
      </c>
      <c r="M51" s="4" t="s">
        <v>35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24</v>
      </c>
      <c r="B52" s="4" t="s">
        <v>476</v>
      </c>
      <c r="C52" s="4" t="s">
        <v>477</v>
      </c>
      <c r="D52" s="1" t="str">
        <f t="shared" si="1"/>
        <v>Dr. Sharad Singh Lodhi</v>
      </c>
      <c r="E52" s="4" t="s">
        <v>49</v>
      </c>
      <c r="F52" s="4" t="s">
        <v>474</v>
      </c>
      <c r="G52" s="4">
        <v>9.522881177E9</v>
      </c>
      <c r="H52" s="4" t="s">
        <v>478</v>
      </c>
      <c r="I52" s="4" t="s">
        <v>479</v>
      </c>
      <c r="J52" s="4" t="s">
        <v>30</v>
      </c>
      <c r="K52" s="4" t="s">
        <v>31</v>
      </c>
      <c r="L52" s="4" t="s">
        <v>33</v>
      </c>
      <c r="M52" s="4" t="s">
        <v>67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 t="s">
        <v>24</v>
      </c>
      <c r="B53" s="4" t="s">
        <v>629</v>
      </c>
      <c r="C53" s="4" t="s">
        <v>174</v>
      </c>
      <c r="D53" s="1" t="str">
        <f t="shared" si="1"/>
        <v>Dr. Pratibha Yadav</v>
      </c>
      <c r="E53" s="4" t="s">
        <v>27</v>
      </c>
      <c r="F53" s="4" t="s">
        <v>481</v>
      </c>
      <c r="G53" s="50">
        <v>8.989736133E9</v>
      </c>
      <c r="H53" s="4" t="s">
        <v>485</v>
      </c>
      <c r="I53" s="4" t="s">
        <v>486</v>
      </c>
      <c r="J53" s="4" t="s">
        <v>30</v>
      </c>
      <c r="K53" s="4" t="s">
        <v>31</v>
      </c>
      <c r="L53" s="4" t="s">
        <v>66</v>
      </c>
      <c r="M53" s="4" t="s">
        <v>67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 t="s">
        <v>38</v>
      </c>
      <c r="B54" s="4" t="s">
        <v>489</v>
      </c>
      <c r="C54" s="4" t="s">
        <v>490</v>
      </c>
      <c r="D54" s="1" t="str">
        <f t="shared" si="1"/>
        <v>Mr. MAHESH  KATLAM</v>
      </c>
      <c r="E54" s="4" t="s">
        <v>27</v>
      </c>
      <c r="F54" s="4" t="s">
        <v>487</v>
      </c>
      <c r="G54" s="4">
        <v>7.58742687E9</v>
      </c>
      <c r="H54" s="4" t="s">
        <v>491</v>
      </c>
      <c r="I54" s="4" t="s">
        <v>492</v>
      </c>
      <c r="J54" s="4" t="s">
        <v>493</v>
      </c>
      <c r="K54" s="4" t="s">
        <v>403</v>
      </c>
      <c r="L54" s="4" t="s">
        <v>33</v>
      </c>
      <c r="M54" s="4" t="s">
        <v>127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 t="s">
        <v>24</v>
      </c>
      <c r="B55" s="4" t="s">
        <v>497</v>
      </c>
      <c r="C55" s="4" t="s">
        <v>498</v>
      </c>
      <c r="D55" s="1" t="str">
        <f t="shared" si="1"/>
        <v>Dr. Ankhi  Haldar</v>
      </c>
      <c r="E55" s="4" t="s">
        <v>27</v>
      </c>
      <c r="F55" s="4" t="s">
        <v>494</v>
      </c>
      <c r="G55" s="4">
        <v>9.231507184E9</v>
      </c>
      <c r="H55" s="4" t="s">
        <v>499</v>
      </c>
      <c r="I55" s="4" t="s">
        <v>500</v>
      </c>
      <c r="J55" s="4" t="s">
        <v>501</v>
      </c>
      <c r="K55" s="4" t="s">
        <v>117</v>
      </c>
      <c r="L55" s="4" t="s">
        <v>66</v>
      </c>
      <c r="M55" s="4" t="s">
        <v>45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 t="s">
        <v>38</v>
      </c>
      <c r="B56" s="4" t="s">
        <v>506</v>
      </c>
      <c r="C56" s="4" t="s">
        <v>507</v>
      </c>
      <c r="D56" s="1" t="str">
        <f t="shared" si="1"/>
        <v>Mr. NAVEEN  MAGRAIYA </v>
      </c>
      <c r="E56" s="4" t="s">
        <v>508</v>
      </c>
      <c r="F56" s="4" t="s">
        <v>503</v>
      </c>
      <c r="G56" s="4">
        <v>8.085622213E9</v>
      </c>
      <c r="H56" s="4" t="s">
        <v>509</v>
      </c>
      <c r="I56" s="4" t="s">
        <v>510</v>
      </c>
      <c r="J56" s="4" t="s">
        <v>511</v>
      </c>
      <c r="K56" s="4" t="s">
        <v>92</v>
      </c>
      <c r="L56" s="4" t="s">
        <v>33</v>
      </c>
      <c r="M56" s="4" t="s">
        <v>45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 t="s">
        <v>38</v>
      </c>
      <c r="B57" s="4" t="s">
        <v>515</v>
      </c>
      <c r="C57" s="4" t="s">
        <v>516</v>
      </c>
      <c r="D57" s="1" t="str">
        <f t="shared" si="1"/>
        <v>Mr. Sunny Ganavdiya</v>
      </c>
      <c r="E57" s="51" t="s">
        <v>27</v>
      </c>
      <c r="F57" s="51" t="s">
        <v>513</v>
      </c>
      <c r="G57" s="51">
        <v>9.97790733E9</v>
      </c>
      <c r="H57" s="51" t="s">
        <v>517</v>
      </c>
      <c r="I57" s="51" t="s">
        <v>518</v>
      </c>
      <c r="J57" s="51" t="s">
        <v>30</v>
      </c>
      <c r="K57" s="51" t="s">
        <v>31</v>
      </c>
      <c r="L57" s="51" t="s">
        <v>33</v>
      </c>
      <c r="M57" s="51" t="s">
        <v>45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75"/>
    <col customWidth="1" min="3" max="3" width="15.5"/>
    <col customWidth="1" min="5" max="5" width="16.0"/>
    <col customWidth="1" min="6" max="6" width="14.75"/>
  </cols>
  <sheetData>
    <row r="1">
      <c r="A1" s="52" t="s">
        <v>630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52" t="s">
        <v>631</v>
      </c>
      <c r="B2" s="53" t="s">
        <v>626</v>
      </c>
      <c r="C2" s="54" t="s">
        <v>9</v>
      </c>
      <c r="D2" s="55" t="s">
        <v>1</v>
      </c>
      <c r="E2" s="55" t="s">
        <v>632</v>
      </c>
      <c r="F2" s="54" t="s">
        <v>15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56">
        <v>1.0</v>
      </c>
      <c r="B3" s="57" t="s">
        <v>633</v>
      </c>
      <c r="C3" s="58" t="s">
        <v>27</v>
      </c>
      <c r="D3" s="58" t="s">
        <v>22</v>
      </c>
      <c r="E3" s="59">
        <v>9.765659976E9</v>
      </c>
      <c r="F3" s="60" t="s">
        <v>31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6">
        <v>2.0</v>
      </c>
      <c r="B4" s="57" t="s">
        <v>634</v>
      </c>
      <c r="C4" s="58" t="s">
        <v>27</v>
      </c>
      <c r="D4" s="58" t="s">
        <v>36</v>
      </c>
      <c r="E4" s="59">
        <v>8.305648321E9</v>
      </c>
      <c r="F4" s="60" t="s">
        <v>31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56">
        <v>3.0</v>
      </c>
      <c r="B5" s="57" t="s">
        <v>635</v>
      </c>
      <c r="C5" s="58" t="s">
        <v>27</v>
      </c>
      <c r="D5" s="58" t="s">
        <v>55</v>
      </c>
      <c r="E5" s="59">
        <v>9.934521311E9</v>
      </c>
      <c r="F5" s="60" t="s">
        <v>64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56">
        <v>4.0</v>
      </c>
      <c r="B6" s="57" t="s">
        <v>636</v>
      </c>
      <c r="C6" s="58" t="s">
        <v>27</v>
      </c>
      <c r="D6" s="58" t="s">
        <v>68</v>
      </c>
      <c r="E6" s="59">
        <v>6.268883482E9</v>
      </c>
      <c r="F6" s="60" t="s">
        <v>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56">
        <v>5.0</v>
      </c>
      <c r="B7" s="57" t="s">
        <v>637</v>
      </c>
      <c r="C7" s="58" t="s">
        <v>27</v>
      </c>
      <c r="D7" s="58" t="s">
        <v>79</v>
      </c>
      <c r="E7" s="59">
        <v>9.523706139E9</v>
      </c>
      <c r="F7" s="60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6">
        <v>6.0</v>
      </c>
      <c r="B8" s="57" t="s">
        <v>638</v>
      </c>
      <c r="C8" s="58" t="s">
        <v>88</v>
      </c>
      <c r="D8" s="58" t="s">
        <v>84</v>
      </c>
      <c r="E8" s="59">
        <v>9.89319101E9</v>
      </c>
      <c r="F8" s="60" t="s">
        <v>92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56">
        <v>7.0</v>
      </c>
      <c r="B9" s="57" t="s">
        <v>639</v>
      </c>
      <c r="C9" s="58" t="s">
        <v>49</v>
      </c>
      <c r="D9" s="58" t="s">
        <v>94</v>
      </c>
      <c r="E9" s="59">
        <v>7.999603035E9</v>
      </c>
      <c r="F9" s="60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6">
        <v>8.0</v>
      </c>
      <c r="B10" s="57" t="s">
        <v>640</v>
      </c>
      <c r="C10" s="58" t="s">
        <v>49</v>
      </c>
      <c r="D10" s="58" t="s">
        <v>102</v>
      </c>
      <c r="E10" s="59">
        <v>9.039839565E9</v>
      </c>
      <c r="F10" s="60" t="s">
        <v>92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6">
        <v>9.0</v>
      </c>
      <c r="B11" s="57" t="s">
        <v>641</v>
      </c>
      <c r="C11" s="58" t="s">
        <v>27</v>
      </c>
      <c r="D11" s="58" t="s">
        <v>109</v>
      </c>
      <c r="E11" s="59">
        <v>9.685350941E9</v>
      </c>
      <c r="F11" s="60" t="s">
        <v>117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56">
        <v>10.0</v>
      </c>
      <c r="B12" s="57" t="s">
        <v>642</v>
      </c>
      <c r="C12" s="58" t="s">
        <v>88</v>
      </c>
      <c r="D12" s="58" t="s">
        <v>119</v>
      </c>
      <c r="E12" s="59">
        <v>8.269239371E9</v>
      </c>
      <c r="F12" s="60" t="s">
        <v>92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6">
        <v>11.0</v>
      </c>
      <c r="B13" s="57" t="s">
        <v>643</v>
      </c>
      <c r="C13" s="58" t="s">
        <v>27</v>
      </c>
      <c r="D13" s="58" t="s">
        <v>128</v>
      </c>
      <c r="E13" s="59">
        <v>7.067690308E9</v>
      </c>
      <c r="F13" s="60" t="s">
        <v>31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56">
        <v>12.0</v>
      </c>
      <c r="B14" s="57" t="s">
        <v>644</v>
      </c>
      <c r="C14" s="58" t="s">
        <v>142</v>
      </c>
      <c r="D14" s="58" t="s">
        <v>137</v>
      </c>
      <c r="E14" s="59">
        <v>9.893149232E9</v>
      </c>
      <c r="F14" s="60" t="s">
        <v>31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56">
        <v>13.0</v>
      </c>
      <c r="B15" s="57" t="s">
        <v>645</v>
      </c>
      <c r="C15" s="58" t="s">
        <v>27</v>
      </c>
      <c r="D15" s="58" t="s">
        <v>145</v>
      </c>
      <c r="E15" s="59">
        <v>9.424392696E9</v>
      </c>
      <c r="F15" s="60" t="s">
        <v>31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6">
        <v>14.0</v>
      </c>
      <c r="B16" s="57" t="s">
        <v>646</v>
      </c>
      <c r="C16" s="58" t="s">
        <v>49</v>
      </c>
      <c r="D16" s="58" t="s">
        <v>154</v>
      </c>
      <c r="E16" s="59">
        <v>9.669766972E9</v>
      </c>
      <c r="F16" s="60" t="s">
        <v>155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6">
        <v>15.0</v>
      </c>
      <c r="B17" s="57" t="s">
        <v>647</v>
      </c>
      <c r="C17" s="58" t="s">
        <v>88</v>
      </c>
      <c r="D17" s="58" t="s">
        <v>164</v>
      </c>
      <c r="E17" s="59">
        <v>9.754177122E9</v>
      </c>
      <c r="F17" s="60" t="s">
        <v>165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6">
        <v>16.0</v>
      </c>
      <c r="B18" s="57" t="s">
        <v>648</v>
      </c>
      <c r="C18" s="58" t="s">
        <v>27</v>
      </c>
      <c r="D18" s="58" t="s">
        <v>171</v>
      </c>
      <c r="E18" s="59">
        <v>9.165163497E9</v>
      </c>
      <c r="F18" s="60" t="s">
        <v>101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6">
        <v>17.0</v>
      </c>
      <c r="B19" s="57" t="s">
        <v>649</v>
      </c>
      <c r="C19" s="58" t="s">
        <v>27</v>
      </c>
      <c r="D19" s="58" t="s">
        <v>178</v>
      </c>
      <c r="E19" s="59">
        <v>7.057590039E9</v>
      </c>
      <c r="F19" s="60" t="s">
        <v>185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6">
        <v>18.0</v>
      </c>
      <c r="B20" s="57" t="s">
        <v>650</v>
      </c>
      <c r="C20" s="58" t="s">
        <v>49</v>
      </c>
      <c r="D20" s="58" t="s">
        <v>187</v>
      </c>
      <c r="E20" s="59">
        <v>9.960616538E9</v>
      </c>
      <c r="F20" s="60" t="s">
        <v>195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56">
        <v>19.0</v>
      </c>
      <c r="B21" s="57" t="s">
        <v>651</v>
      </c>
      <c r="C21" s="58" t="s">
        <v>142</v>
      </c>
      <c r="D21" s="58" t="s">
        <v>211</v>
      </c>
      <c r="E21" s="59">
        <v>6.266679838E9</v>
      </c>
      <c r="F21" s="60" t="s">
        <v>215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6">
        <v>20.0</v>
      </c>
      <c r="B22" s="57" t="s">
        <v>652</v>
      </c>
      <c r="C22" s="58" t="s">
        <v>27</v>
      </c>
      <c r="D22" s="58" t="s">
        <v>217</v>
      </c>
      <c r="E22" s="59">
        <v>6.266270538E9</v>
      </c>
      <c r="F22" s="60" t="s">
        <v>92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6">
        <v>21.0</v>
      </c>
      <c r="B23" s="57" t="s">
        <v>653</v>
      </c>
      <c r="C23" s="58" t="s">
        <v>88</v>
      </c>
      <c r="D23" s="58" t="s">
        <v>224</v>
      </c>
      <c r="E23" s="59">
        <v>9.922929698E9</v>
      </c>
      <c r="F23" s="60" t="s">
        <v>195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6">
        <v>22.0</v>
      </c>
      <c r="B24" s="57" t="s">
        <v>654</v>
      </c>
      <c r="C24" s="58" t="s">
        <v>27</v>
      </c>
      <c r="D24" s="58" t="s">
        <v>231</v>
      </c>
      <c r="E24" s="59">
        <v>9.874122017E9</v>
      </c>
      <c r="F24" s="60" t="s">
        <v>117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6">
        <v>23.0</v>
      </c>
      <c r="B25" s="57" t="s">
        <v>655</v>
      </c>
      <c r="C25" s="58" t="s">
        <v>243</v>
      </c>
      <c r="D25" s="58" t="s">
        <v>656</v>
      </c>
      <c r="E25" s="59">
        <v>6.201535218E9</v>
      </c>
      <c r="F25" s="61" t="s">
        <v>82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6">
        <v>24.0</v>
      </c>
      <c r="B26" s="57" t="s">
        <v>657</v>
      </c>
      <c r="C26" s="58" t="s">
        <v>243</v>
      </c>
      <c r="D26" s="58" t="s">
        <v>248</v>
      </c>
      <c r="E26" s="59">
        <v>8.827526308E9</v>
      </c>
      <c r="F26" s="60" t="s">
        <v>31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6">
        <v>25.0</v>
      </c>
      <c r="B27" s="57" t="s">
        <v>658</v>
      </c>
      <c r="C27" s="58" t="s">
        <v>263</v>
      </c>
      <c r="D27" s="58" t="s">
        <v>258</v>
      </c>
      <c r="E27" s="59">
        <v>9.131811578E9</v>
      </c>
      <c r="F27" s="60" t="s">
        <v>31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6">
        <v>26.0</v>
      </c>
      <c r="B28" s="57" t="s">
        <v>659</v>
      </c>
      <c r="C28" s="58" t="s">
        <v>88</v>
      </c>
      <c r="D28" s="58" t="s">
        <v>267</v>
      </c>
      <c r="E28" s="59">
        <v>9.165266477E9</v>
      </c>
      <c r="F28" s="60" t="s">
        <v>31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56">
        <v>27.0</v>
      </c>
      <c r="B29" s="1" t="s">
        <v>660</v>
      </c>
      <c r="C29" s="51" t="s">
        <v>49</v>
      </c>
      <c r="D29" s="51" t="s">
        <v>274</v>
      </c>
      <c r="E29" s="59">
        <v>9.713359553E9</v>
      </c>
      <c r="F29" s="60" t="s">
        <v>31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56">
        <v>28.0</v>
      </c>
      <c r="B30" s="1" t="s">
        <v>661</v>
      </c>
      <c r="C30" s="51" t="s">
        <v>289</v>
      </c>
      <c r="D30" s="51" t="s">
        <v>290</v>
      </c>
      <c r="E30" s="56">
        <v>8.878715021E9</v>
      </c>
      <c r="F30" s="4" t="s">
        <v>31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6">
        <v>29.0</v>
      </c>
      <c r="B31" s="1" t="s">
        <v>662</v>
      </c>
      <c r="C31" s="51" t="s">
        <v>88</v>
      </c>
      <c r="D31" s="51" t="s">
        <v>295</v>
      </c>
      <c r="E31" s="59">
        <v>9.654181359E9</v>
      </c>
      <c r="F31" s="4" t="s">
        <v>302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6">
        <v>30.0</v>
      </c>
      <c r="B32" s="1" t="s">
        <v>663</v>
      </c>
      <c r="C32" s="51" t="s">
        <v>309</v>
      </c>
      <c r="D32" s="51" t="s">
        <v>304</v>
      </c>
      <c r="E32" s="59">
        <v>7.050600222E9</v>
      </c>
      <c r="F32" s="4" t="s">
        <v>313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6">
        <v>31.0</v>
      </c>
      <c r="B33" s="1" t="s">
        <v>664</v>
      </c>
      <c r="C33" s="51" t="s">
        <v>88</v>
      </c>
      <c r="D33" s="51" t="s">
        <v>315</v>
      </c>
      <c r="E33" s="62" t="s">
        <v>318</v>
      </c>
      <c r="F33" s="4" t="s">
        <v>31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6">
        <v>32.0</v>
      </c>
      <c r="B34" s="1" t="s">
        <v>665</v>
      </c>
      <c r="C34" s="51" t="s">
        <v>88</v>
      </c>
      <c r="D34" s="51" t="s">
        <v>323</v>
      </c>
      <c r="E34" s="59">
        <v>6.202224037E9</v>
      </c>
      <c r="F34" s="4" t="s">
        <v>331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6">
        <v>33.0</v>
      </c>
      <c r="B35" s="1" t="s">
        <v>666</v>
      </c>
      <c r="C35" s="51" t="s">
        <v>27</v>
      </c>
      <c r="D35" s="51" t="s">
        <v>333</v>
      </c>
      <c r="E35" s="59">
        <v>9.009187187E9</v>
      </c>
      <c r="F35" s="4" t="s">
        <v>31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6">
        <v>34.0</v>
      </c>
      <c r="B36" s="1" t="s">
        <v>667</v>
      </c>
      <c r="C36" s="51" t="s">
        <v>49</v>
      </c>
      <c r="D36" s="51" t="s">
        <v>340</v>
      </c>
      <c r="E36" s="59">
        <v>9.754088394E9</v>
      </c>
      <c r="F36" s="4" t="s">
        <v>282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6">
        <v>35.0</v>
      </c>
      <c r="B37" s="1" t="s">
        <v>668</v>
      </c>
      <c r="C37" s="51" t="s">
        <v>353</v>
      </c>
      <c r="D37" s="51" t="s">
        <v>348</v>
      </c>
      <c r="E37" s="59">
        <v>9.770266393E9</v>
      </c>
      <c r="F37" s="4" t="s">
        <v>31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56">
        <v>36.0</v>
      </c>
      <c r="B38" s="1" t="s">
        <v>669</v>
      </c>
      <c r="C38" s="51" t="s">
        <v>27</v>
      </c>
      <c r="D38" s="51" t="s">
        <v>358</v>
      </c>
      <c r="E38" s="59">
        <v>8.839663247E9</v>
      </c>
      <c r="F38" s="63" t="s">
        <v>31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56">
        <v>37.0</v>
      </c>
      <c r="B39" s="1" t="s">
        <v>670</v>
      </c>
      <c r="C39" s="4" t="s">
        <v>49</v>
      </c>
      <c r="D39" s="4" t="s">
        <v>367</v>
      </c>
      <c r="E39" s="56">
        <v>9.630723057E9</v>
      </c>
      <c r="F39" s="4" t="s">
        <v>92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56">
        <v>38.0</v>
      </c>
      <c r="B40" s="1" t="s">
        <v>671</v>
      </c>
      <c r="C40" s="4" t="s">
        <v>27</v>
      </c>
      <c r="D40" s="4" t="s">
        <v>376</v>
      </c>
      <c r="E40" s="56">
        <v>7.747845136E9</v>
      </c>
      <c r="F40" s="4" t="s">
        <v>92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56">
        <v>39.0</v>
      </c>
      <c r="B41" s="1" t="s">
        <v>672</v>
      </c>
      <c r="C41" s="51" t="s">
        <v>27</v>
      </c>
      <c r="D41" s="51" t="s">
        <v>384</v>
      </c>
      <c r="E41" s="59">
        <v>9.977985066E9</v>
      </c>
      <c r="F41" s="63" t="s">
        <v>31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56">
        <v>40.0</v>
      </c>
      <c r="B42" s="1" t="s">
        <v>673</v>
      </c>
      <c r="C42" s="51" t="s">
        <v>49</v>
      </c>
      <c r="D42" s="51" t="s">
        <v>393</v>
      </c>
      <c r="E42" s="62" t="s">
        <v>398</v>
      </c>
      <c r="F42" s="4" t="s">
        <v>31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56">
        <v>41.0</v>
      </c>
      <c r="B43" s="1" t="s">
        <v>674</v>
      </c>
      <c r="C43" s="51" t="s">
        <v>88</v>
      </c>
      <c r="D43" s="51" t="s">
        <v>402</v>
      </c>
      <c r="E43" s="59">
        <v>8.889803228E9</v>
      </c>
      <c r="F43" s="4" t="s">
        <v>302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56">
        <v>42.0</v>
      </c>
      <c r="B44" s="1" t="s">
        <v>675</v>
      </c>
      <c r="C44" s="51" t="s">
        <v>49</v>
      </c>
      <c r="D44" s="51" t="s">
        <v>410</v>
      </c>
      <c r="E44" s="59">
        <v>9.993474382E9</v>
      </c>
      <c r="F44" s="4" t="s">
        <v>92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56">
        <v>43.0</v>
      </c>
      <c r="B45" s="1" t="s">
        <v>676</v>
      </c>
      <c r="C45" s="51" t="s">
        <v>142</v>
      </c>
      <c r="D45" s="51" t="s">
        <v>417</v>
      </c>
      <c r="E45" s="59">
        <v>9.424445112E9</v>
      </c>
      <c r="F45" s="4" t="s">
        <v>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56">
        <v>44.0</v>
      </c>
      <c r="B46" s="1" t="s">
        <v>677</v>
      </c>
      <c r="C46" s="51" t="s">
        <v>88</v>
      </c>
      <c r="D46" s="51" t="s">
        <v>426</v>
      </c>
      <c r="E46" s="59">
        <v>8.80608709E9</v>
      </c>
      <c r="F46" s="4" t="s">
        <v>195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56">
        <v>45.0</v>
      </c>
      <c r="B47" s="1" t="s">
        <v>678</v>
      </c>
      <c r="C47" s="51" t="s">
        <v>88</v>
      </c>
      <c r="D47" s="51" t="s">
        <v>433</v>
      </c>
      <c r="E47" s="59">
        <v>9.009267538E9</v>
      </c>
      <c r="F47" s="4" t="s">
        <v>92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6">
        <v>46.0</v>
      </c>
      <c r="B48" s="1" t="s">
        <v>679</v>
      </c>
      <c r="C48" s="51" t="s">
        <v>49</v>
      </c>
      <c r="D48" s="51" t="s">
        <v>440</v>
      </c>
      <c r="E48" s="59">
        <v>8.269481323E9</v>
      </c>
      <c r="F48" s="4" t="s">
        <v>92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56">
        <v>47.0</v>
      </c>
      <c r="B49" s="1" t="s">
        <v>680</v>
      </c>
      <c r="C49" s="51" t="s">
        <v>27</v>
      </c>
      <c r="D49" s="51" t="s">
        <v>449</v>
      </c>
      <c r="E49" s="59">
        <v>9.72512935E9</v>
      </c>
      <c r="F49" s="4" t="s">
        <v>457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56">
        <v>48.0</v>
      </c>
      <c r="B50" s="1" t="s">
        <v>681</v>
      </c>
      <c r="C50" s="4" t="s">
        <v>353</v>
      </c>
      <c r="D50" s="4" t="s">
        <v>459</v>
      </c>
      <c r="E50" s="4">
        <v>6.387200676E9</v>
      </c>
      <c r="F50" s="4" t="s">
        <v>282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56">
        <v>49.0</v>
      </c>
      <c r="B51" s="1" t="s">
        <v>682</v>
      </c>
      <c r="C51" s="51" t="s">
        <v>27</v>
      </c>
      <c r="D51" s="51" t="s">
        <v>466</v>
      </c>
      <c r="E51" s="59">
        <v>8.08745954E9</v>
      </c>
      <c r="F51" s="4" t="s">
        <v>185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56">
        <v>50.0</v>
      </c>
      <c r="B52" s="1" t="s">
        <v>683</v>
      </c>
      <c r="C52" s="51" t="s">
        <v>49</v>
      </c>
      <c r="D52" s="51" t="s">
        <v>474</v>
      </c>
      <c r="E52" s="59">
        <v>9.522881177E9</v>
      </c>
      <c r="F52" s="4" t="s">
        <v>31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56">
        <v>51.0</v>
      </c>
      <c r="B53" s="4" t="s">
        <v>684</v>
      </c>
      <c r="C53" s="51" t="s">
        <v>27</v>
      </c>
      <c r="D53" s="51" t="s">
        <v>481</v>
      </c>
      <c r="E53" s="59">
        <v>8.989736133E9</v>
      </c>
      <c r="F53" s="4" t="s">
        <v>31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6">
        <v>52.0</v>
      </c>
      <c r="B54" s="1" t="s">
        <v>685</v>
      </c>
      <c r="C54" s="51" t="s">
        <v>27</v>
      </c>
      <c r="D54" s="51" t="s">
        <v>487</v>
      </c>
      <c r="E54" s="59">
        <v>7.58742687E9</v>
      </c>
      <c r="F54" s="4" t="s">
        <v>403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56">
        <v>53.0</v>
      </c>
      <c r="B55" s="1" t="s">
        <v>686</v>
      </c>
      <c r="C55" s="51" t="s">
        <v>27</v>
      </c>
      <c r="D55" s="51" t="s">
        <v>494</v>
      </c>
      <c r="E55" s="59">
        <v>9.231507184E9</v>
      </c>
      <c r="F55" s="4" t="s">
        <v>117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6">
        <v>54.0</v>
      </c>
      <c r="B56" s="1" t="s">
        <v>687</v>
      </c>
      <c r="C56" s="51" t="s">
        <v>508</v>
      </c>
      <c r="D56" s="51" t="s">
        <v>503</v>
      </c>
      <c r="E56" s="59">
        <v>8.085622213E9</v>
      </c>
      <c r="F56" s="4" t="s">
        <v>92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64"/>
      <c r="B57" s="1"/>
      <c r="C57" s="1"/>
      <c r="D57" s="1"/>
      <c r="E57" s="6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64"/>
      <c r="B58" s="1"/>
      <c r="C58" s="1"/>
      <c r="D58" s="1"/>
      <c r="E58" s="6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64"/>
      <c r="B59" s="1"/>
      <c r="C59" s="1"/>
      <c r="D59" s="1"/>
      <c r="E59" s="6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64"/>
      <c r="B60" s="1"/>
      <c r="C60" s="1"/>
      <c r="D60" s="1"/>
      <c r="E60" s="6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64"/>
      <c r="B61" s="1"/>
      <c r="C61" s="1"/>
      <c r="D61" s="1"/>
      <c r="E61" s="6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64"/>
      <c r="B62" s="1"/>
      <c r="C62" s="1"/>
      <c r="D62" s="1"/>
      <c r="E62" s="6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64"/>
      <c r="B63" s="1"/>
      <c r="C63" s="1"/>
      <c r="D63" s="1"/>
      <c r="E63" s="6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64"/>
      <c r="B64" s="1"/>
      <c r="C64" s="1"/>
      <c r="D64" s="1"/>
      <c r="E64" s="6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64"/>
      <c r="B65" s="1"/>
      <c r="C65" s="1"/>
      <c r="D65" s="1"/>
      <c r="E65" s="6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64"/>
      <c r="B66" s="1"/>
      <c r="C66" s="1"/>
      <c r="D66" s="1"/>
      <c r="E66" s="6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64"/>
      <c r="B67" s="1"/>
      <c r="C67" s="1"/>
      <c r="D67" s="1"/>
      <c r="E67" s="6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64"/>
      <c r="B68" s="1"/>
      <c r="C68" s="1"/>
      <c r="D68" s="1"/>
      <c r="E68" s="6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64"/>
      <c r="B69" s="1"/>
      <c r="C69" s="1"/>
      <c r="D69" s="1"/>
      <c r="E69" s="6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64"/>
      <c r="B70" s="1"/>
      <c r="C70" s="1"/>
      <c r="D70" s="1"/>
      <c r="E70" s="6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64"/>
      <c r="B71" s="1"/>
      <c r="C71" s="1"/>
      <c r="D71" s="1"/>
      <c r="E71" s="6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64"/>
      <c r="B72" s="1"/>
      <c r="C72" s="1"/>
      <c r="D72" s="1"/>
      <c r="E72" s="6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64"/>
      <c r="B73" s="1"/>
      <c r="C73" s="1"/>
      <c r="D73" s="1"/>
      <c r="E73" s="6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64"/>
      <c r="B74" s="1"/>
      <c r="C74" s="1"/>
      <c r="D74" s="1"/>
      <c r="E74" s="6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64"/>
      <c r="B75" s="1"/>
      <c r="C75" s="1"/>
      <c r="D75" s="1"/>
      <c r="E75" s="6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64"/>
      <c r="B76" s="1"/>
      <c r="C76" s="1"/>
      <c r="D76" s="1"/>
      <c r="E76" s="6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64"/>
      <c r="B77" s="1"/>
      <c r="C77" s="1"/>
      <c r="D77" s="1"/>
      <c r="E77" s="6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64"/>
      <c r="B78" s="1"/>
      <c r="C78" s="1"/>
      <c r="D78" s="1"/>
      <c r="E78" s="6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64"/>
      <c r="B79" s="1"/>
      <c r="C79" s="1"/>
      <c r="D79" s="1"/>
      <c r="E79" s="6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64"/>
      <c r="B80" s="1"/>
      <c r="C80" s="1"/>
      <c r="D80" s="1"/>
      <c r="E80" s="6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64"/>
      <c r="B81" s="1"/>
      <c r="C81" s="1"/>
      <c r="D81" s="1"/>
      <c r="E81" s="6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64"/>
      <c r="B82" s="1"/>
      <c r="C82" s="1"/>
      <c r="D82" s="1"/>
      <c r="E82" s="6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64"/>
      <c r="B83" s="1"/>
      <c r="C83" s="1"/>
      <c r="D83" s="1"/>
      <c r="E83" s="6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64"/>
      <c r="B84" s="1"/>
      <c r="C84" s="1"/>
      <c r="D84" s="1"/>
      <c r="E84" s="6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64"/>
      <c r="B85" s="1"/>
      <c r="C85" s="1"/>
      <c r="D85" s="1"/>
      <c r="E85" s="6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64"/>
      <c r="B86" s="1"/>
      <c r="C86" s="1"/>
      <c r="D86" s="1"/>
      <c r="E86" s="6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64"/>
      <c r="B87" s="1"/>
      <c r="C87" s="1"/>
      <c r="D87" s="1"/>
      <c r="E87" s="6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64"/>
      <c r="B88" s="1"/>
      <c r="C88" s="1"/>
      <c r="D88" s="1"/>
      <c r="E88" s="6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64"/>
      <c r="B89" s="1"/>
      <c r="C89" s="1"/>
      <c r="D89" s="1"/>
      <c r="E89" s="6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64"/>
      <c r="B90" s="1"/>
      <c r="C90" s="1"/>
      <c r="D90" s="1"/>
      <c r="E90" s="6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64"/>
      <c r="B91" s="1"/>
      <c r="C91" s="1"/>
      <c r="D91" s="1"/>
      <c r="E91" s="6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64"/>
      <c r="B92" s="1"/>
      <c r="C92" s="1"/>
      <c r="D92" s="1"/>
      <c r="E92" s="6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64"/>
      <c r="B93" s="1"/>
      <c r="C93" s="1"/>
      <c r="D93" s="1"/>
      <c r="E93" s="6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64"/>
      <c r="B94" s="1"/>
      <c r="C94" s="1"/>
      <c r="D94" s="1"/>
      <c r="E94" s="6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64"/>
      <c r="B95" s="1"/>
      <c r="C95" s="1"/>
      <c r="D95" s="1"/>
      <c r="E95" s="6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64"/>
      <c r="B96" s="1"/>
      <c r="C96" s="1"/>
      <c r="D96" s="1"/>
      <c r="E96" s="6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64"/>
      <c r="B97" s="1"/>
      <c r="C97" s="1"/>
      <c r="D97" s="1"/>
      <c r="E97" s="6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64"/>
      <c r="B98" s="1"/>
      <c r="C98" s="1"/>
      <c r="D98" s="1"/>
      <c r="E98" s="6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64"/>
      <c r="B99" s="1"/>
      <c r="C99" s="1"/>
      <c r="D99" s="1"/>
      <c r="E99" s="6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64"/>
      <c r="B100" s="1"/>
      <c r="C100" s="1"/>
      <c r="D100" s="1"/>
      <c r="E100" s="6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64"/>
      <c r="B101" s="1"/>
      <c r="C101" s="1"/>
      <c r="D101" s="1"/>
      <c r="E101" s="6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64"/>
      <c r="B102" s="1"/>
      <c r="C102" s="1"/>
      <c r="D102" s="1"/>
      <c r="E102" s="6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64"/>
      <c r="B103" s="1"/>
      <c r="C103" s="1"/>
      <c r="D103" s="1"/>
      <c r="E103" s="6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64"/>
      <c r="B104" s="1"/>
      <c r="C104" s="1"/>
      <c r="D104" s="1"/>
      <c r="E104" s="6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64"/>
      <c r="B105" s="1"/>
      <c r="C105" s="1"/>
      <c r="D105" s="1"/>
      <c r="E105" s="6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64"/>
      <c r="B106" s="1"/>
      <c r="C106" s="1"/>
      <c r="D106" s="1"/>
      <c r="E106" s="6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64"/>
      <c r="B107" s="1"/>
      <c r="C107" s="1"/>
      <c r="D107" s="1"/>
      <c r="E107" s="6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64"/>
      <c r="B108" s="1"/>
      <c r="C108" s="1"/>
      <c r="D108" s="1"/>
      <c r="E108" s="6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64"/>
      <c r="B109" s="1"/>
      <c r="C109" s="1"/>
      <c r="D109" s="1"/>
      <c r="E109" s="6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64"/>
      <c r="B110" s="1"/>
      <c r="C110" s="1"/>
      <c r="D110" s="1"/>
      <c r="E110" s="6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64"/>
      <c r="B111" s="1"/>
      <c r="C111" s="1"/>
      <c r="D111" s="1"/>
      <c r="E111" s="6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64"/>
      <c r="B112" s="1"/>
      <c r="C112" s="1"/>
      <c r="D112" s="1"/>
      <c r="E112" s="6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64"/>
      <c r="B113" s="1"/>
      <c r="C113" s="1"/>
      <c r="D113" s="1"/>
      <c r="E113" s="6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64"/>
      <c r="B114" s="1"/>
      <c r="C114" s="1"/>
      <c r="D114" s="1"/>
      <c r="E114" s="6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64"/>
      <c r="B115" s="1"/>
      <c r="C115" s="1"/>
      <c r="D115" s="1"/>
      <c r="E115" s="6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64"/>
      <c r="B116" s="1"/>
      <c r="C116" s="1"/>
      <c r="D116" s="1"/>
      <c r="E116" s="6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64"/>
      <c r="B117" s="1"/>
      <c r="C117" s="1"/>
      <c r="D117" s="1"/>
      <c r="E117" s="6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64"/>
      <c r="B118" s="1"/>
      <c r="C118" s="1"/>
      <c r="D118" s="1"/>
      <c r="E118" s="6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64"/>
      <c r="B119" s="1"/>
      <c r="C119" s="1"/>
      <c r="D119" s="1"/>
      <c r="E119" s="6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64"/>
      <c r="B120" s="1"/>
      <c r="C120" s="1"/>
      <c r="D120" s="1"/>
      <c r="E120" s="6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64"/>
      <c r="B121" s="1"/>
      <c r="C121" s="1"/>
      <c r="D121" s="1"/>
      <c r="E121" s="6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64"/>
      <c r="B122" s="1"/>
      <c r="C122" s="1"/>
      <c r="D122" s="1"/>
      <c r="E122" s="6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64"/>
      <c r="B123" s="1"/>
      <c r="C123" s="1"/>
      <c r="D123" s="1"/>
      <c r="E123" s="6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64"/>
      <c r="B124" s="1"/>
      <c r="C124" s="1"/>
      <c r="D124" s="1"/>
      <c r="E124" s="6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64"/>
      <c r="B125" s="1"/>
      <c r="C125" s="1"/>
      <c r="D125" s="1"/>
      <c r="E125" s="6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64"/>
      <c r="B126" s="1"/>
      <c r="C126" s="1"/>
      <c r="D126" s="1"/>
      <c r="E126" s="6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64"/>
      <c r="B127" s="1"/>
      <c r="C127" s="1"/>
      <c r="D127" s="1"/>
      <c r="E127" s="6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64"/>
      <c r="B128" s="1"/>
      <c r="C128" s="1"/>
      <c r="D128" s="1"/>
      <c r="E128" s="6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64"/>
      <c r="B129" s="1"/>
      <c r="C129" s="1"/>
      <c r="D129" s="1"/>
      <c r="E129" s="6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64"/>
      <c r="B130" s="1"/>
      <c r="C130" s="1"/>
      <c r="D130" s="1"/>
      <c r="E130" s="6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64"/>
      <c r="B131" s="1"/>
      <c r="C131" s="1"/>
      <c r="D131" s="1"/>
      <c r="E131" s="6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64"/>
      <c r="B132" s="1"/>
      <c r="C132" s="1"/>
      <c r="D132" s="1"/>
      <c r="E132" s="6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64"/>
      <c r="B133" s="1"/>
      <c r="C133" s="1"/>
      <c r="D133" s="1"/>
      <c r="E133" s="6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64"/>
      <c r="B134" s="1"/>
      <c r="C134" s="1"/>
      <c r="D134" s="1"/>
      <c r="E134" s="6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64"/>
      <c r="B135" s="1"/>
      <c r="C135" s="1"/>
      <c r="D135" s="1"/>
      <c r="E135" s="6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64"/>
      <c r="B136" s="1"/>
      <c r="C136" s="1"/>
      <c r="D136" s="1"/>
      <c r="E136" s="6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64"/>
      <c r="B137" s="1"/>
      <c r="C137" s="1"/>
      <c r="D137" s="1"/>
      <c r="E137" s="6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64"/>
      <c r="B138" s="1"/>
      <c r="C138" s="1"/>
      <c r="D138" s="1"/>
      <c r="E138" s="6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64"/>
      <c r="B139" s="1"/>
      <c r="C139" s="1"/>
      <c r="D139" s="1"/>
      <c r="E139" s="6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64"/>
      <c r="B140" s="1"/>
      <c r="C140" s="1"/>
      <c r="D140" s="1"/>
      <c r="E140" s="6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64"/>
      <c r="B141" s="1"/>
      <c r="C141" s="1"/>
      <c r="D141" s="1"/>
      <c r="E141" s="6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64"/>
      <c r="B142" s="1"/>
      <c r="C142" s="1"/>
      <c r="D142" s="1"/>
      <c r="E142" s="6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64"/>
      <c r="B143" s="1"/>
      <c r="C143" s="1"/>
      <c r="D143" s="1"/>
      <c r="E143" s="6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64"/>
      <c r="B144" s="1"/>
      <c r="C144" s="1"/>
      <c r="D144" s="1"/>
      <c r="E144" s="6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64"/>
      <c r="B145" s="1"/>
      <c r="C145" s="1"/>
      <c r="D145" s="1"/>
      <c r="E145" s="6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64"/>
      <c r="B146" s="1"/>
      <c r="C146" s="1"/>
      <c r="D146" s="1"/>
      <c r="E146" s="6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64"/>
      <c r="B147" s="1"/>
      <c r="C147" s="1"/>
      <c r="D147" s="1"/>
      <c r="E147" s="6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64"/>
      <c r="B148" s="1"/>
      <c r="C148" s="1"/>
      <c r="D148" s="1"/>
      <c r="E148" s="6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64"/>
      <c r="B149" s="1"/>
      <c r="C149" s="1"/>
      <c r="D149" s="1"/>
      <c r="E149" s="6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64"/>
      <c r="B150" s="1"/>
      <c r="C150" s="1"/>
      <c r="D150" s="1"/>
      <c r="E150" s="6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64"/>
      <c r="B151" s="1"/>
      <c r="C151" s="1"/>
      <c r="D151" s="1"/>
      <c r="E151" s="6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64"/>
      <c r="B152" s="1"/>
      <c r="C152" s="1"/>
      <c r="D152" s="1"/>
      <c r="E152" s="6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64"/>
      <c r="B153" s="1"/>
      <c r="C153" s="1"/>
      <c r="D153" s="1"/>
      <c r="E153" s="6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64"/>
      <c r="B154" s="1"/>
      <c r="C154" s="1"/>
      <c r="D154" s="1"/>
      <c r="E154" s="6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64"/>
      <c r="B155" s="1"/>
      <c r="C155" s="1"/>
      <c r="D155" s="1"/>
      <c r="E155" s="6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64"/>
      <c r="B156" s="1"/>
      <c r="C156" s="1"/>
      <c r="D156" s="1"/>
      <c r="E156" s="6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64"/>
      <c r="B157" s="1"/>
      <c r="C157" s="1"/>
      <c r="D157" s="1"/>
      <c r="E157" s="6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64"/>
      <c r="B158" s="1"/>
      <c r="C158" s="1"/>
      <c r="D158" s="1"/>
      <c r="E158" s="6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64"/>
      <c r="B159" s="1"/>
      <c r="C159" s="1"/>
      <c r="D159" s="1"/>
      <c r="E159" s="6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64"/>
      <c r="B160" s="1"/>
      <c r="C160" s="1"/>
      <c r="D160" s="1"/>
      <c r="E160" s="6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64"/>
      <c r="B161" s="1"/>
      <c r="C161" s="1"/>
      <c r="D161" s="1"/>
      <c r="E161" s="6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64"/>
      <c r="B162" s="1"/>
      <c r="C162" s="1"/>
      <c r="D162" s="1"/>
      <c r="E162" s="6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64"/>
      <c r="B163" s="1"/>
      <c r="C163" s="1"/>
      <c r="D163" s="1"/>
      <c r="E163" s="6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64"/>
      <c r="B164" s="1"/>
      <c r="C164" s="1"/>
      <c r="D164" s="1"/>
      <c r="E164" s="6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64"/>
      <c r="B165" s="1"/>
      <c r="C165" s="1"/>
      <c r="D165" s="1"/>
      <c r="E165" s="6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64"/>
      <c r="B166" s="1"/>
      <c r="C166" s="1"/>
      <c r="D166" s="1"/>
      <c r="E166" s="6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64"/>
      <c r="B167" s="1"/>
      <c r="C167" s="1"/>
      <c r="D167" s="1"/>
      <c r="E167" s="6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64"/>
      <c r="B168" s="1"/>
      <c r="C168" s="1"/>
      <c r="D168" s="1"/>
      <c r="E168" s="6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64"/>
      <c r="B169" s="1"/>
      <c r="C169" s="1"/>
      <c r="D169" s="1"/>
      <c r="E169" s="6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64"/>
      <c r="B170" s="1"/>
      <c r="C170" s="1"/>
      <c r="D170" s="1"/>
      <c r="E170" s="6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64"/>
      <c r="B171" s="1"/>
      <c r="C171" s="1"/>
      <c r="D171" s="1"/>
      <c r="E171" s="6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64"/>
      <c r="B172" s="1"/>
      <c r="C172" s="1"/>
      <c r="D172" s="1"/>
      <c r="E172" s="6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64"/>
      <c r="B173" s="1"/>
      <c r="C173" s="1"/>
      <c r="D173" s="1"/>
      <c r="E173" s="6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64"/>
      <c r="B174" s="1"/>
      <c r="C174" s="1"/>
      <c r="D174" s="1"/>
      <c r="E174" s="6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64"/>
      <c r="B175" s="1"/>
      <c r="C175" s="1"/>
      <c r="D175" s="1"/>
      <c r="E175" s="6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64"/>
      <c r="B176" s="1"/>
      <c r="C176" s="1"/>
      <c r="D176" s="1"/>
      <c r="E176" s="6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64"/>
      <c r="B177" s="1"/>
      <c r="C177" s="1"/>
      <c r="D177" s="1"/>
      <c r="E177" s="6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64"/>
      <c r="B178" s="1"/>
      <c r="C178" s="1"/>
      <c r="D178" s="1"/>
      <c r="E178" s="6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64"/>
      <c r="B179" s="1"/>
      <c r="C179" s="1"/>
      <c r="D179" s="1"/>
      <c r="E179" s="6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64"/>
      <c r="B180" s="1"/>
      <c r="C180" s="1"/>
      <c r="D180" s="1"/>
      <c r="E180" s="6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64"/>
      <c r="B181" s="1"/>
      <c r="C181" s="1"/>
      <c r="D181" s="1"/>
      <c r="E181" s="6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64"/>
      <c r="B182" s="1"/>
      <c r="C182" s="1"/>
      <c r="D182" s="1"/>
      <c r="E182" s="6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64"/>
      <c r="B183" s="1"/>
      <c r="C183" s="1"/>
      <c r="D183" s="1"/>
      <c r="E183" s="6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64"/>
      <c r="B184" s="1"/>
      <c r="C184" s="1"/>
      <c r="D184" s="1"/>
      <c r="E184" s="6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64"/>
      <c r="B185" s="1"/>
      <c r="C185" s="1"/>
      <c r="D185" s="1"/>
      <c r="E185" s="6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64"/>
      <c r="B186" s="1"/>
      <c r="C186" s="1"/>
      <c r="D186" s="1"/>
      <c r="E186" s="6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64"/>
      <c r="B187" s="1"/>
      <c r="C187" s="1"/>
      <c r="D187" s="1"/>
      <c r="E187" s="6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64"/>
      <c r="B188" s="1"/>
      <c r="C188" s="1"/>
      <c r="D188" s="1"/>
      <c r="E188" s="6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64"/>
      <c r="B189" s="1"/>
      <c r="C189" s="1"/>
      <c r="D189" s="1"/>
      <c r="E189" s="6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64"/>
      <c r="B190" s="1"/>
      <c r="C190" s="1"/>
      <c r="D190" s="1"/>
      <c r="E190" s="6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64"/>
      <c r="B191" s="1"/>
      <c r="C191" s="1"/>
      <c r="D191" s="1"/>
      <c r="E191" s="6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64"/>
      <c r="B192" s="1"/>
      <c r="C192" s="1"/>
      <c r="D192" s="1"/>
      <c r="E192" s="6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64"/>
      <c r="B193" s="1"/>
      <c r="C193" s="1"/>
      <c r="D193" s="1"/>
      <c r="E193" s="6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64"/>
      <c r="B194" s="1"/>
      <c r="C194" s="1"/>
      <c r="D194" s="1"/>
      <c r="E194" s="6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64"/>
      <c r="B195" s="1"/>
      <c r="C195" s="1"/>
      <c r="D195" s="1"/>
      <c r="E195" s="6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64"/>
      <c r="B196" s="1"/>
      <c r="C196" s="1"/>
      <c r="D196" s="1"/>
      <c r="E196" s="6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64"/>
      <c r="B197" s="1"/>
      <c r="C197" s="1"/>
      <c r="D197" s="1"/>
      <c r="E197" s="6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64"/>
      <c r="B198" s="1"/>
      <c r="C198" s="1"/>
      <c r="D198" s="1"/>
      <c r="E198" s="6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64"/>
      <c r="B199" s="1"/>
      <c r="C199" s="1"/>
      <c r="D199" s="1"/>
      <c r="E199" s="6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64"/>
      <c r="B200" s="1"/>
      <c r="C200" s="1"/>
      <c r="D200" s="1"/>
      <c r="E200" s="6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64"/>
      <c r="B201" s="1"/>
      <c r="C201" s="1"/>
      <c r="D201" s="1"/>
      <c r="E201" s="6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64"/>
      <c r="B202" s="1"/>
      <c r="C202" s="1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64"/>
      <c r="B203" s="1"/>
      <c r="C203" s="1"/>
      <c r="D203" s="1"/>
      <c r="E203" s="6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64"/>
      <c r="B204" s="1"/>
      <c r="C204" s="1"/>
      <c r="D204" s="1"/>
      <c r="E204" s="6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64"/>
      <c r="B205" s="1"/>
      <c r="C205" s="1"/>
      <c r="D205" s="1"/>
      <c r="E205" s="6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64"/>
      <c r="B206" s="1"/>
      <c r="C206" s="1"/>
      <c r="D206" s="1"/>
      <c r="E206" s="6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64"/>
      <c r="B207" s="1"/>
      <c r="C207" s="1"/>
      <c r="D207" s="1"/>
      <c r="E207" s="6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64"/>
      <c r="B208" s="1"/>
      <c r="C208" s="1"/>
      <c r="D208" s="1"/>
      <c r="E208" s="6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64"/>
      <c r="B209" s="1"/>
      <c r="C209" s="1"/>
      <c r="D209" s="1"/>
      <c r="E209" s="6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64"/>
      <c r="B210" s="1"/>
      <c r="C210" s="1"/>
      <c r="D210" s="1"/>
      <c r="E210" s="6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64"/>
      <c r="B211" s="1"/>
      <c r="C211" s="1"/>
      <c r="D211" s="1"/>
      <c r="E211" s="6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64"/>
      <c r="B212" s="1"/>
      <c r="C212" s="1"/>
      <c r="D212" s="1"/>
      <c r="E212" s="6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64"/>
      <c r="B213" s="1"/>
      <c r="C213" s="1"/>
      <c r="D213" s="1"/>
      <c r="E213" s="6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64"/>
      <c r="B214" s="1"/>
      <c r="C214" s="1"/>
      <c r="D214" s="1"/>
      <c r="E214" s="6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64"/>
      <c r="B215" s="1"/>
      <c r="C215" s="1"/>
      <c r="D215" s="1"/>
      <c r="E215" s="6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64"/>
      <c r="B216" s="1"/>
      <c r="C216" s="1"/>
      <c r="D216" s="1"/>
      <c r="E216" s="6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64"/>
      <c r="B217" s="1"/>
      <c r="C217" s="1"/>
      <c r="D217" s="1"/>
      <c r="E217" s="6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64"/>
      <c r="B218" s="1"/>
      <c r="C218" s="1"/>
      <c r="D218" s="1"/>
      <c r="E218" s="6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64"/>
      <c r="B219" s="1"/>
      <c r="C219" s="1"/>
      <c r="D219" s="1"/>
      <c r="E219" s="6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64"/>
      <c r="B220" s="1"/>
      <c r="C220" s="1"/>
      <c r="D220" s="1"/>
      <c r="E220" s="6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64"/>
      <c r="B221" s="1"/>
      <c r="C221" s="1"/>
      <c r="D221" s="1"/>
      <c r="E221" s="6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64"/>
      <c r="B222" s="1"/>
      <c r="C222" s="1"/>
      <c r="D222" s="1"/>
      <c r="E222" s="6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64"/>
      <c r="B223" s="1"/>
      <c r="C223" s="1"/>
      <c r="D223" s="1"/>
      <c r="E223" s="6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64"/>
      <c r="B224" s="1"/>
      <c r="C224" s="1"/>
      <c r="D224" s="1"/>
      <c r="E224" s="6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64"/>
      <c r="B225" s="1"/>
      <c r="C225" s="1"/>
      <c r="D225" s="1"/>
      <c r="E225" s="6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64"/>
      <c r="B226" s="1"/>
      <c r="C226" s="1"/>
      <c r="D226" s="1"/>
      <c r="E226" s="6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64"/>
      <c r="B227" s="1"/>
      <c r="C227" s="1"/>
      <c r="D227" s="1"/>
      <c r="E227" s="6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64"/>
      <c r="B228" s="1"/>
      <c r="C228" s="1"/>
      <c r="D228" s="1"/>
      <c r="E228" s="6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64"/>
      <c r="B229" s="1"/>
      <c r="C229" s="1"/>
      <c r="D229" s="1"/>
      <c r="E229" s="6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64"/>
      <c r="B230" s="1"/>
      <c r="C230" s="1"/>
      <c r="D230" s="1"/>
      <c r="E230" s="6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64"/>
      <c r="B231" s="1"/>
      <c r="C231" s="1"/>
      <c r="D231" s="1"/>
      <c r="E231" s="6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64"/>
      <c r="B232" s="1"/>
      <c r="C232" s="1"/>
      <c r="D232" s="1"/>
      <c r="E232" s="6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64"/>
      <c r="B233" s="1"/>
      <c r="C233" s="1"/>
      <c r="D233" s="1"/>
      <c r="E233" s="6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64"/>
      <c r="B234" s="1"/>
      <c r="C234" s="1"/>
      <c r="D234" s="1"/>
      <c r="E234" s="6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64"/>
      <c r="B235" s="1"/>
      <c r="C235" s="1"/>
      <c r="D235" s="1"/>
      <c r="E235" s="6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64"/>
      <c r="B236" s="1"/>
      <c r="C236" s="1"/>
      <c r="D236" s="1"/>
      <c r="E236" s="6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64"/>
      <c r="B237" s="1"/>
      <c r="C237" s="1"/>
      <c r="D237" s="1"/>
      <c r="E237" s="6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64"/>
      <c r="B238" s="1"/>
      <c r="C238" s="1"/>
      <c r="D238" s="1"/>
      <c r="E238" s="6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64"/>
      <c r="B239" s="1"/>
      <c r="C239" s="1"/>
      <c r="D239" s="1"/>
      <c r="E239" s="6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64"/>
      <c r="B240" s="1"/>
      <c r="C240" s="1"/>
      <c r="D240" s="1"/>
      <c r="E240" s="6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64"/>
      <c r="B241" s="1"/>
      <c r="C241" s="1"/>
      <c r="D241" s="1"/>
      <c r="E241" s="6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64"/>
      <c r="B242" s="1"/>
      <c r="C242" s="1"/>
      <c r="D242" s="1"/>
      <c r="E242" s="6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64"/>
      <c r="B243" s="1"/>
      <c r="C243" s="1"/>
      <c r="D243" s="1"/>
      <c r="E243" s="6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64"/>
      <c r="B244" s="1"/>
      <c r="C244" s="1"/>
      <c r="D244" s="1"/>
      <c r="E244" s="6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64"/>
      <c r="B245" s="1"/>
      <c r="C245" s="1"/>
      <c r="D245" s="1"/>
      <c r="E245" s="6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64"/>
      <c r="B246" s="1"/>
      <c r="C246" s="1"/>
      <c r="D246" s="1"/>
      <c r="E246" s="6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64"/>
      <c r="B247" s="1"/>
      <c r="C247" s="1"/>
      <c r="D247" s="1"/>
      <c r="E247" s="6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64"/>
      <c r="B248" s="1"/>
      <c r="C248" s="1"/>
      <c r="D248" s="1"/>
      <c r="E248" s="6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64"/>
      <c r="B249" s="1"/>
      <c r="C249" s="1"/>
      <c r="D249" s="1"/>
      <c r="E249" s="6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64"/>
      <c r="B250" s="1"/>
      <c r="C250" s="1"/>
      <c r="D250" s="1"/>
      <c r="E250" s="6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64"/>
      <c r="B251" s="1"/>
      <c r="C251" s="1"/>
      <c r="D251" s="1"/>
      <c r="E251" s="6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64"/>
      <c r="B252" s="1"/>
      <c r="C252" s="1"/>
      <c r="D252" s="1"/>
      <c r="E252" s="6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64"/>
      <c r="B253" s="1"/>
      <c r="C253" s="1"/>
      <c r="D253" s="1"/>
      <c r="E253" s="6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64"/>
      <c r="B254" s="1"/>
      <c r="C254" s="1"/>
      <c r="D254" s="1"/>
      <c r="E254" s="6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64"/>
      <c r="B255" s="1"/>
      <c r="C255" s="1"/>
      <c r="D255" s="1"/>
      <c r="E255" s="6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64"/>
      <c r="B256" s="1"/>
      <c r="C256" s="1"/>
      <c r="D256" s="1"/>
      <c r="E256" s="6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64"/>
      <c r="B257" s="1"/>
      <c r="C257" s="1"/>
      <c r="D257" s="1"/>
      <c r="E257" s="6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64"/>
      <c r="B258" s="1"/>
      <c r="C258" s="1"/>
      <c r="D258" s="1"/>
      <c r="E258" s="6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64"/>
      <c r="B259" s="1"/>
      <c r="C259" s="1"/>
      <c r="D259" s="1"/>
      <c r="E259" s="6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64"/>
      <c r="B260" s="1"/>
      <c r="C260" s="1"/>
      <c r="D260" s="1"/>
      <c r="E260" s="6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64"/>
      <c r="B261" s="1"/>
      <c r="C261" s="1"/>
      <c r="D261" s="1"/>
      <c r="E261" s="6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64"/>
      <c r="B262" s="1"/>
      <c r="C262" s="1"/>
      <c r="D262" s="1"/>
      <c r="E262" s="6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64"/>
      <c r="B263" s="1"/>
      <c r="C263" s="1"/>
      <c r="D263" s="1"/>
      <c r="E263" s="6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64"/>
      <c r="B264" s="1"/>
      <c r="C264" s="1"/>
      <c r="D264" s="1"/>
      <c r="E264" s="6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64"/>
      <c r="B265" s="1"/>
      <c r="C265" s="1"/>
      <c r="D265" s="1"/>
      <c r="E265" s="6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64"/>
      <c r="B266" s="1"/>
      <c r="C266" s="1"/>
      <c r="D266" s="1"/>
      <c r="E266" s="6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64"/>
      <c r="B267" s="1"/>
      <c r="C267" s="1"/>
      <c r="D267" s="1"/>
      <c r="E267" s="6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64"/>
      <c r="B268" s="1"/>
      <c r="C268" s="1"/>
      <c r="D268" s="1"/>
      <c r="E268" s="6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64"/>
      <c r="B269" s="1"/>
      <c r="C269" s="1"/>
      <c r="D269" s="1"/>
      <c r="E269" s="6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64"/>
      <c r="B270" s="1"/>
      <c r="C270" s="1"/>
      <c r="D270" s="1"/>
      <c r="E270" s="6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64"/>
      <c r="B271" s="1"/>
      <c r="C271" s="1"/>
      <c r="D271" s="1"/>
      <c r="E271" s="6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64"/>
      <c r="B272" s="1"/>
      <c r="C272" s="1"/>
      <c r="D272" s="1"/>
      <c r="E272" s="6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64"/>
      <c r="B273" s="1"/>
      <c r="C273" s="1"/>
      <c r="D273" s="1"/>
      <c r="E273" s="6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64"/>
      <c r="B274" s="1"/>
      <c r="C274" s="1"/>
      <c r="D274" s="1"/>
      <c r="E274" s="6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64"/>
      <c r="B275" s="1"/>
      <c r="C275" s="1"/>
      <c r="D275" s="1"/>
      <c r="E275" s="6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64"/>
      <c r="B276" s="1"/>
      <c r="C276" s="1"/>
      <c r="D276" s="1"/>
      <c r="E276" s="6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64"/>
      <c r="B277" s="1"/>
      <c r="C277" s="1"/>
      <c r="D277" s="1"/>
      <c r="E277" s="6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64"/>
      <c r="B278" s="1"/>
      <c r="C278" s="1"/>
      <c r="D278" s="1"/>
      <c r="E278" s="6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64"/>
      <c r="B279" s="1"/>
      <c r="C279" s="1"/>
      <c r="D279" s="1"/>
      <c r="E279" s="6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64"/>
      <c r="B280" s="1"/>
      <c r="C280" s="1"/>
      <c r="D280" s="1"/>
      <c r="E280" s="6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64"/>
      <c r="B281" s="1"/>
      <c r="C281" s="1"/>
      <c r="D281" s="1"/>
      <c r="E281" s="6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64"/>
      <c r="B282" s="1"/>
      <c r="C282" s="1"/>
      <c r="D282" s="1"/>
      <c r="E282" s="6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64"/>
      <c r="B283" s="1"/>
      <c r="C283" s="1"/>
      <c r="D283" s="1"/>
      <c r="E283" s="6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64"/>
      <c r="B284" s="1"/>
      <c r="C284" s="1"/>
      <c r="D284" s="1"/>
      <c r="E284" s="6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64"/>
      <c r="B285" s="1"/>
      <c r="C285" s="1"/>
      <c r="D285" s="1"/>
      <c r="E285" s="6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64"/>
      <c r="B286" s="1"/>
      <c r="C286" s="1"/>
      <c r="D286" s="1"/>
      <c r="E286" s="6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64"/>
      <c r="B287" s="1"/>
      <c r="C287" s="1"/>
      <c r="D287" s="1"/>
      <c r="E287" s="6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64"/>
      <c r="B288" s="1"/>
      <c r="C288" s="1"/>
      <c r="D288" s="1"/>
      <c r="E288" s="6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64"/>
      <c r="B289" s="1"/>
      <c r="C289" s="1"/>
      <c r="D289" s="1"/>
      <c r="E289" s="6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64"/>
      <c r="B290" s="1"/>
      <c r="C290" s="1"/>
      <c r="D290" s="1"/>
      <c r="E290" s="6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64"/>
      <c r="B291" s="1"/>
      <c r="C291" s="1"/>
      <c r="D291" s="1"/>
      <c r="E291" s="6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64"/>
      <c r="B292" s="1"/>
      <c r="C292" s="1"/>
      <c r="D292" s="1"/>
      <c r="E292" s="6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64"/>
      <c r="B293" s="1"/>
      <c r="C293" s="1"/>
      <c r="D293" s="1"/>
      <c r="E293" s="6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64"/>
      <c r="B294" s="1"/>
      <c r="C294" s="1"/>
      <c r="D294" s="1"/>
      <c r="E294" s="6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64"/>
      <c r="B295" s="1"/>
      <c r="C295" s="1"/>
      <c r="D295" s="1"/>
      <c r="E295" s="6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64"/>
      <c r="B296" s="1"/>
      <c r="C296" s="1"/>
      <c r="D296" s="1"/>
      <c r="E296" s="6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64"/>
      <c r="B297" s="1"/>
      <c r="C297" s="1"/>
      <c r="D297" s="1"/>
      <c r="E297" s="6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64"/>
      <c r="B298" s="1"/>
      <c r="C298" s="1"/>
      <c r="D298" s="1"/>
      <c r="E298" s="6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64"/>
      <c r="B299" s="1"/>
      <c r="C299" s="1"/>
      <c r="D299" s="1"/>
      <c r="E299" s="6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64"/>
      <c r="B300" s="1"/>
      <c r="C300" s="1"/>
      <c r="D300" s="1"/>
      <c r="E300" s="6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64"/>
      <c r="B301" s="1"/>
      <c r="C301" s="1"/>
      <c r="D301" s="1"/>
      <c r="E301" s="6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64"/>
      <c r="B302" s="1"/>
      <c r="C302" s="1"/>
      <c r="D302" s="1"/>
      <c r="E302" s="6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64"/>
      <c r="B303" s="1"/>
      <c r="C303" s="1"/>
      <c r="D303" s="1"/>
      <c r="E303" s="6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64"/>
      <c r="B304" s="1"/>
      <c r="C304" s="1"/>
      <c r="D304" s="1"/>
      <c r="E304" s="6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64"/>
      <c r="B305" s="1"/>
      <c r="C305" s="1"/>
      <c r="D305" s="1"/>
      <c r="E305" s="6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64"/>
      <c r="B306" s="1"/>
      <c r="C306" s="1"/>
      <c r="D306" s="1"/>
      <c r="E306" s="6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64"/>
      <c r="B307" s="1"/>
      <c r="C307" s="1"/>
      <c r="D307" s="1"/>
      <c r="E307" s="6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64"/>
      <c r="B308" s="1"/>
      <c r="C308" s="1"/>
      <c r="D308" s="1"/>
      <c r="E308" s="6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64"/>
      <c r="B309" s="1"/>
      <c r="C309" s="1"/>
      <c r="D309" s="1"/>
      <c r="E309" s="6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64"/>
      <c r="B310" s="1"/>
      <c r="C310" s="1"/>
      <c r="D310" s="1"/>
      <c r="E310" s="6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64"/>
      <c r="B311" s="1"/>
      <c r="C311" s="1"/>
      <c r="D311" s="1"/>
      <c r="E311" s="6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64"/>
      <c r="B312" s="1"/>
      <c r="C312" s="1"/>
      <c r="D312" s="1"/>
      <c r="E312" s="6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64"/>
      <c r="B313" s="1"/>
      <c r="C313" s="1"/>
      <c r="D313" s="1"/>
      <c r="E313" s="6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64"/>
      <c r="B314" s="1"/>
      <c r="C314" s="1"/>
      <c r="D314" s="1"/>
      <c r="E314" s="6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64"/>
      <c r="B315" s="1"/>
      <c r="C315" s="1"/>
      <c r="D315" s="1"/>
      <c r="E315" s="6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64"/>
      <c r="B316" s="1"/>
      <c r="C316" s="1"/>
      <c r="D316" s="1"/>
      <c r="E316" s="6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64"/>
      <c r="B317" s="1"/>
      <c r="C317" s="1"/>
      <c r="D317" s="1"/>
      <c r="E317" s="6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64"/>
      <c r="B318" s="1"/>
      <c r="C318" s="1"/>
      <c r="D318" s="1"/>
      <c r="E318" s="6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64"/>
      <c r="B319" s="1"/>
      <c r="C319" s="1"/>
      <c r="D319" s="1"/>
      <c r="E319" s="6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64"/>
      <c r="B320" s="1"/>
      <c r="C320" s="1"/>
      <c r="D320" s="1"/>
      <c r="E320" s="6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64"/>
      <c r="B321" s="1"/>
      <c r="C321" s="1"/>
      <c r="D321" s="1"/>
      <c r="E321" s="6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64"/>
      <c r="B322" s="1"/>
      <c r="C322" s="1"/>
      <c r="D322" s="1"/>
      <c r="E322" s="6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64"/>
      <c r="B323" s="1"/>
      <c r="C323" s="1"/>
      <c r="D323" s="1"/>
      <c r="E323" s="6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64"/>
      <c r="B324" s="1"/>
      <c r="C324" s="1"/>
      <c r="D324" s="1"/>
      <c r="E324" s="6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64"/>
      <c r="B325" s="1"/>
      <c r="C325" s="1"/>
      <c r="D325" s="1"/>
      <c r="E325" s="6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64"/>
      <c r="B326" s="1"/>
      <c r="C326" s="1"/>
      <c r="D326" s="1"/>
      <c r="E326" s="6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64"/>
      <c r="B327" s="1"/>
      <c r="C327" s="1"/>
      <c r="D327" s="1"/>
      <c r="E327" s="6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64"/>
      <c r="B328" s="1"/>
      <c r="C328" s="1"/>
      <c r="D328" s="1"/>
      <c r="E328" s="6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64"/>
      <c r="B329" s="1"/>
      <c r="C329" s="1"/>
      <c r="D329" s="1"/>
      <c r="E329" s="6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64"/>
      <c r="B330" s="1"/>
      <c r="C330" s="1"/>
      <c r="D330" s="1"/>
      <c r="E330" s="6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64"/>
      <c r="B331" s="1"/>
      <c r="C331" s="1"/>
      <c r="D331" s="1"/>
      <c r="E331" s="6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64"/>
      <c r="B332" s="1"/>
      <c r="C332" s="1"/>
      <c r="D332" s="1"/>
      <c r="E332" s="6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64"/>
      <c r="B333" s="1"/>
      <c r="C333" s="1"/>
      <c r="D333" s="1"/>
      <c r="E333" s="6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64"/>
      <c r="B334" s="1"/>
      <c r="C334" s="1"/>
      <c r="D334" s="1"/>
      <c r="E334" s="6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64"/>
      <c r="B335" s="1"/>
      <c r="C335" s="1"/>
      <c r="D335" s="1"/>
      <c r="E335" s="6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64"/>
      <c r="B336" s="1"/>
      <c r="C336" s="1"/>
      <c r="D336" s="1"/>
      <c r="E336" s="6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64"/>
      <c r="B337" s="1"/>
      <c r="C337" s="1"/>
      <c r="D337" s="1"/>
      <c r="E337" s="6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64"/>
      <c r="B338" s="1"/>
      <c r="C338" s="1"/>
      <c r="D338" s="1"/>
      <c r="E338" s="6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64"/>
      <c r="B339" s="1"/>
      <c r="C339" s="1"/>
      <c r="D339" s="1"/>
      <c r="E339" s="6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64"/>
      <c r="B340" s="1"/>
      <c r="C340" s="1"/>
      <c r="D340" s="1"/>
      <c r="E340" s="6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64"/>
      <c r="B341" s="1"/>
      <c r="C341" s="1"/>
      <c r="D341" s="1"/>
      <c r="E341" s="6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64"/>
      <c r="B342" s="1"/>
      <c r="C342" s="1"/>
      <c r="D342" s="1"/>
      <c r="E342" s="6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64"/>
      <c r="B343" s="1"/>
      <c r="C343" s="1"/>
      <c r="D343" s="1"/>
      <c r="E343" s="6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64"/>
      <c r="B344" s="1"/>
      <c r="C344" s="1"/>
      <c r="D344" s="1"/>
      <c r="E344" s="6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64"/>
      <c r="B345" s="1"/>
      <c r="C345" s="1"/>
      <c r="D345" s="1"/>
      <c r="E345" s="6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64"/>
      <c r="B346" s="1"/>
      <c r="C346" s="1"/>
      <c r="D346" s="1"/>
      <c r="E346" s="6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64"/>
      <c r="B347" s="1"/>
      <c r="C347" s="1"/>
      <c r="D347" s="1"/>
      <c r="E347" s="6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64"/>
      <c r="B348" s="1"/>
      <c r="C348" s="1"/>
      <c r="D348" s="1"/>
      <c r="E348" s="6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64"/>
      <c r="B349" s="1"/>
      <c r="C349" s="1"/>
      <c r="D349" s="1"/>
      <c r="E349" s="6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64"/>
      <c r="B350" s="1"/>
      <c r="C350" s="1"/>
      <c r="D350" s="1"/>
      <c r="E350" s="6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64"/>
      <c r="B351" s="1"/>
      <c r="C351" s="1"/>
      <c r="D351" s="1"/>
      <c r="E351" s="6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64"/>
      <c r="B352" s="1"/>
      <c r="C352" s="1"/>
      <c r="D352" s="1"/>
      <c r="E352" s="6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64"/>
      <c r="B353" s="1"/>
      <c r="C353" s="1"/>
      <c r="D353" s="1"/>
      <c r="E353" s="6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64"/>
      <c r="B354" s="1"/>
      <c r="C354" s="1"/>
      <c r="D354" s="1"/>
      <c r="E354" s="6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64"/>
      <c r="B355" s="1"/>
      <c r="C355" s="1"/>
      <c r="D355" s="1"/>
      <c r="E355" s="6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64"/>
      <c r="B356" s="1"/>
      <c r="C356" s="1"/>
      <c r="D356" s="1"/>
      <c r="E356" s="6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64"/>
      <c r="B357" s="1"/>
      <c r="C357" s="1"/>
      <c r="D357" s="1"/>
      <c r="E357" s="6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64"/>
      <c r="B358" s="1"/>
      <c r="C358" s="1"/>
      <c r="D358" s="1"/>
      <c r="E358" s="6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64"/>
      <c r="B359" s="1"/>
      <c r="C359" s="1"/>
      <c r="D359" s="1"/>
      <c r="E359" s="6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64"/>
      <c r="B360" s="1"/>
      <c r="C360" s="1"/>
      <c r="D360" s="1"/>
      <c r="E360" s="6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64"/>
      <c r="B361" s="1"/>
      <c r="C361" s="1"/>
      <c r="D361" s="1"/>
      <c r="E361" s="6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64"/>
      <c r="B362" s="1"/>
      <c r="C362" s="1"/>
      <c r="D362" s="1"/>
      <c r="E362" s="6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64"/>
      <c r="B363" s="1"/>
      <c r="C363" s="1"/>
      <c r="D363" s="1"/>
      <c r="E363" s="6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64"/>
      <c r="B364" s="1"/>
      <c r="C364" s="1"/>
      <c r="D364" s="1"/>
      <c r="E364" s="6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64"/>
      <c r="B365" s="1"/>
      <c r="C365" s="1"/>
      <c r="D365" s="1"/>
      <c r="E365" s="6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64"/>
      <c r="B366" s="1"/>
      <c r="C366" s="1"/>
      <c r="D366" s="1"/>
      <c r="E366" s="6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64"/>
      <c r="B367" s="1"/>
      <c r="C367" s="1"/>
      <c r="D367" s="1"/>
      <c r="E367" s="6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64"/>
      <c r="B368" s="1"/>
      <c r="C368" s="1"/>
      <c r="D368" s="1"/>
      <c r="E368" s="6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64"/>
      <c r="B369" s="1"/>
      <c r="C369" s="1"/>
      <c r="D369" s="1"/>
      <c r="E369" s="6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64"/>
      <c r="B370" s="1"/>
      <c r="C370" s="1"/>
      <c r="D370" s="1"/>
      <c r="E370" s="6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64"/>
      <c r="B371" s="1"/>
      <c r="C371" s="1"/>
      <c r="D371" s="1"/>
      <c r="E371" s="6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64"/>
      <c r="B372" s="1"/>
      <c r="C372" s="1"/>
      <c r="D372" s="1"/>
      <c r="E372" s="6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64"/>
      <c r="B373" s="1"/>
      <c r="C373" s="1"/>
      <c r="D373" s="1"/>
      <c r="E373" s="6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64"/>
      <c r="B374" s="1"/>
      <c r="C374" s="1"/>
      <c r="D374" s="1"/>
      <c r="E374" s="6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64"/>
      <c r="B375" s="1"/>
      <c r="C375" s="1"/>
      <c r="D375" s="1"/>
      <c r="E375" s="6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64"/>
      <c r="B376" s="1"/>
      <c r="C376" s="1"/>
      <c r="D376" s="1"/>
      <c r="E376" s="6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64"/>
      <c r="B377" s="1"/>
      <c r="C377" s="1"/>
      <c r="D377" s="1"/>
      <c r="E377" s="6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64"/>
      <c r="B378" s="1"/>
      <c r="C378" s="1"/>
      <c r="D378" s="1"/>
      <c r="E378" s="6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64"/>
      <c r="B379" s="1"/>
      <c r="C379" s="1"/>
      <c r="D379" s="1"/>
      <c r="E379" s="6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64"/>
      <c r="B380" s="1"/>
      <c r="C380" s="1"/>
      <c r="D380" s="1"/>
      <c r="E380" s="6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64"/>
      <c r="B381" s="1"/>
      <c r="C381" s="1"/>
      <c r="D381" s="1"/>
      <c r="E381" s="6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64"/>
      <c r="B382" s="1"/>
      <c r="C382" s="1"/>
      <c r="D382" s="1"/>
      <c r="E382" s="6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64"/>
      <c r="B383" s="1"/>
      <c r="C383" s="1"/>
      <c r="D383" s="1"/>
      <c r="E383" s="6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64"/>
      <c r="B384" s="1"/>
      <c r="C384" s="1"/>
      <c r="D384" s="1"/>
      <c r="E384" s="6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64"/>
      <c r="B385" s="1"/>
      <c r="C385" s="1"/>
      <c r="D385" s="1"/>
      <c r="E385" s="6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64"/>
      <c r="B386" s="1"/>
      <c r="C386" s="1"/>
      <c r="D386" s="1"/>
      <c r="E386" s="6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64"/>
      <c r="B387" s="1"/>
      <c r="C387" s="1"/>
      <c r="D387" s="1"/>
      <c r="E387" s="6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64"/>
      <c r="B388" s="1"/>
      <c r="C388" s="1"/>
      <c r="D388" s="1"/>
      <c r="E388" s="6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64"/>
      <c r="B389" s="1"/>
      <c r="C389" s="1"/>
      <c r="D389" s="1"/>
      <c r="E389" s="6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64"/>
      <c r="B390" s="1"/>
      <c r="C390" s="1"/>
      <c r="D390" s="1"/>
      <c r="E390" s="6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64"/>
      <c r="B391" s="1"/>
      <c r="C391" s="1"/>
      <c r="D391" s="1"/>
      <c r="E391" s="6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64"/>
      <c r="B392" s="1"/>
      <c r="C392" s="1"/>
      <c r="D392" s="1"/>
      <c r="E392" s="6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64"/>
      <c r="B393" s="1"/>
      <c r="C393" s="1"/>
      <c r="D393" s="1"/>
      <c r="E393" s="6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64"/>
      <c r="B394" s="1"/>
      <c r="C394" s="1"/>
      <c r="D394" s="1"/>
      <c r="E394" s="6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64"/>
      <c r="B395" s="1"/>
      <c r="C395" s="1"/>
      <c r="D395" s="1"/>
      <c r="E395" s="6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64"/>
      <c r="B396" s="1"/>
      <c r="C396" s="1"/>
      <c r="D396" s="1"/>
      <c r="E396" s="6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64"/>
      <c r="B397" s="1"/>
      <c r="C397" s="1"/>
      <c r="D397" s="1"/>
      <c r="E397" s="6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64"/>
      <c r="B398" s="1"/>
      <c r="C398" s="1"/>
      <c r="D398" s="1"/>
      <c r="E398" s="6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64"/>
      <c r="B399" s="1"/>
      <c r="C399" s="1"/>
      <c r="D399" s="1"/>
      <c r="E399" s="6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64"/>
      <c r="B400" s="1"/>
      <c r="C400" s="1"/>
      <c r="D400" s="1"/>
      <c r="E400" s="6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64"/>
      <c r="B401" s="1"/>
      <c r="C401" s="1"/>
      <c r="D401" s="1"/>
      <c r="E401" s="6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64"/>
      <c r="B402" s="1"/>
      <c r="C402" s="1"/>
      <c r="D402" s="1"/>
      <c r="E402" s="6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64"/>
      <c r="B403" s="1"/>
      <c r="C403" s="1"/>
      <c r="D403" s="1"/>
      <c r="E403" s="6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64"/>
      <c r="B404" s="1"/>
      <c r="C404" s="1"/>
      <c r="D404" s="1"/>
      <c r="E404" s="6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64"/>
      <c r="B405" s="1"/>
      <c r="C405" s="1"/>
      <c r="D405" s="1"/>
      <c r="E405" s="6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64"/>
      <c r="B406" s="1"/>
      <c r="C406" s="1"/>
      <c r="D406" s="1"/>
      <c r="E406" s="6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64"/>
      <c r="B407" s="1"/>
      <c r="C407" s="1"/>
      <c r="D407" s="1"/>
      <c r="E407" s="6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64"/>
      <c r="B408" s="1"/>
      <c r="C408" s="1"/>
      <c r="D408" s="1"/>
      <c r="E408" s="6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64"/>
      <c r="B409" s="1"/>
      <c r="C409" s="1"/>
      <c r="D409" s="1"/>
      <c r="E409" s="6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64"/>
      <c r="B410" s="1"/>
      <c r="C410" s="1"/>
      <c r="D410" s="1"/>
      <c r="E410" s="6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64"/>
      <c r="B411" s="1"/>
      <c r="C411" s="1"/>
      <c r="D411" s="1"/>
      <c r="E411" s="6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64"/>
      <c r="B412" s="1"/>
      <c r="C412" s="1"/>
      <c r="D412" s="1"/>
      <c r="E412" s="6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64"/>
      <c r="B413" s="1"/>
      <c r="C413" s="1"/>
      <c r="D413" s="1"/>
      <c r="E413" s="6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64"/>
      <c r="B414" s="1"/>
      <c r="C414" s="1"/>
      <c r="D414" s="1"/>
      <c r="E414" s="6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64"/>
      <c r="B415" s="1"/>
      <c r="C415" s="1"/>
      <c r="D415" s="1"/>
      <c r="E415" s="6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64"/>
      <c r="B416" s="1"/>
      <c r="C416" s="1"/>
      <c r="D416" s="1"/>
      <c r="E416" s="6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64"/>
      <c r="B417" s="1"/>
      <c r="C417" s="1"/>
      <c r="D417" s="1"/>
      <c r="E417" s="6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64"/>
      <c r="B418" s="1"/>
      <c r="C418" s="1"/>
      <c r="D418" s="1"/>
      <c r="E418" s="6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64"/>
      <c r="B419" s="1"/>
      <c r="C419" s="1"/>
      <c r="D419" s="1"/>
      <c r="E419" s="6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64"/>
      <c r="B420" s="1"/>
      <c r="C420" s="1"/>
      <c r="D420" s="1"/>
      <c r="E420" s="6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64"/>
      <c r="B421" s="1"/>
      <c r="C421" s="1"/>
      <c r="D421" s="1"/>
      <c r="E421" s="6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64"/>
      <c r="B422" s="1"/>
      <c r="C422" s="1"/>
      <c r="D422" s="1"/>
      <c r="E422" s="6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64"/>
      <c r="B423" s="1"/>
      <c r="C423" s="1"/>
      <c r="D423" s="1"/>
      <c r="E423" s="6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64"/>
      <c r="B424" s="1"/>
      <c r="C424" s="1"/>
      <c r="D424" s="1"/>
      <c r="E424" s="6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64"/>
      <c r="B425" s="1"/>
      <c r="C425" s="1"/>
      <c r="D425" s="1"/>
      <c r="E425" s="6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64"/>
      <c r="B426" s="1"/>
      <c r="C426" s="1"/>
      <c r="D426" s="1"/>
      <c r="E426" s="6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64"/>
      <c r="B427" s="1"/>
      <c r="C427" s="1"/>
      <c r="D427" s="1"/>
      <c r="E427" s="6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64"/>
      <c r="B428" s="1"/>
      <c r="C428" s="1"/>
      <c r="D428" s="1"/>
      <c r="E428" s="6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64"/>
      <c r="B429" s="1"/>
      <c r="C429" s="1"/>
      <c r="D429" s="1"/>
      <c r="E429" s="6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64"/>
      <c r="B430" s="1"/>
      <c r="C430" s="1"/>
      <c r="D430" s="1"/>
      <c r="E430" s="6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64"/>
      <c r="B431" s="1"/>
      <c r="C431" s="1"/>
      <c r="D431" s="1"/>
      <c r="E431" s="6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64"/>
      <c r="B432" s="1"/>
      <c r="C432" s="1"/>
      <c r="D432" s="1"/>
      <c r="E432" s="6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64"/>
      <c r="B433" s="1"/>
      <c r="C433" s="1"/>
      <c r="D433" s="1"/>
      <c r="E433" s="6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64"/>
      <c r="B434" s="1"/>
      <c r="C434" s="1"/>
      <c r="D434" s="1"/>
      <c r="E434" s="6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64"/>
      <c r="B435" s="1"/>
      <c r="C435" s="1"/>
      <c r="D435" s="1"/>
      <c r="E435" s="6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64"/>
      <c r="B436" s="1"/>
      <c r="C436" s="1"/>
      <c r="D436" s="1"/>
      <c r="E436" s="6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64"/>
      <c r="B437" s="1"/>
      <c r="C437" s="1"/>
      <c r="D437" s="1"/>
      <c r="E437" s="6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64"/>
      <c r="B438" s="1"/>
      <c r="C438" s="1"/>
      <c r="D438" s="1"/>
      <c r="E438" s="6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64"/>
      <c r="B439" s="1"/>
      <c r="C439" s="1"/>
      <c r="D439" s="1"/>
      <c r="E439" s="6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64"/>
      <c r="B440" s="1"/>
      <c r="C440" s="1"/>
      <c r="D440" s="1"/>
      <c r="E440" s="6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64"/>
      <c r="B441" s="1"/>
      <c r="C441" s="1"/>
      <c r="D441" s="1"/>
      <c r="E441" s="6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64"/>
      <c r="B442" s="1"/>
      <c r="C442" s="1"/>
      <c r="D442" s="1"/>
      <c r="E442" s="6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64"/>
      <c r="B443" s="1"/>
      <c r="C443" s="1"/>
      <c r="D443" s="1"/>
      <c r="E443" s="6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64"/>
      <c r="B444" s="1"/>
      <c r="C444" s="1"/>
      <c r="D444" s="1"/>
      <c r="E444" s="6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64"/>
      <c r="B445" s="1"/>
      <c r="C445" s="1"/>
      <c r="D445" s="1"/>
      <c r="E445" s="6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64"/>
      <c r="B446" s="1"/>
      <c r="C446" s="1"/>
      <c r="D446" s="1"/>
      <c r="E446" s="6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64"/>
      <c r="B447" s="1"/>
      <c r="C447" s="1"/>
      <c r="D447" s="1"/>
      <c r="E447" s="6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64"/>
      <c r="B448" s="1"/>
      <c r="C448" s="1"/>
      <c r="D448" s="1"/>
      <c r="E448" s="6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64"/>
      <c r="B449" s="1"/>
      <c r="C449" s="1"/>
      <c r="D449" s="1"/>
      <c r="E449" s="6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64"/>
      <c r="B450" s="1"/>
      <c r="C450" s="1"/>
      <c r="D450" s="1"/>
      <c r="E450" s="6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64"/>
      <c r="B451" s="1"/>
      <c r="C451" s="1"/>
      <c r="D451" s="1"/>
      <c r="E451" s="6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64"/>
      <c r="B452" s="1"/>
      <c r="C452" s="1"/>
      <c r="D452" s="1"/>
      <c r="E452" s="6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64"/>
      <c r="B453" s="1"/>
      <c r="C453" s="1"/>
      <c r="D453" s="1"/>
      <c r="E453" s="6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64"/>
      <c r="B454" s="1"/>
      <c r="C454" s="1"/>
      <c r="D454" s="1"/>
      <c r="E454" s="6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64"/>
      <c r="B455" s="1"/>
      <c r="C455" s="1"/>
      <c r="D455" s="1"/>
      <c r="E455" s="6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64"/>
      <c r="B456" s="1"/>
      <c r="C456" s="1"/>
      <c r="D456" s="1"/>
      <c r="E456" s="6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64"/>
      <c r="B457" s="1"/>
      <c r="C457" s="1"/>
      <c r="D457" s="1"/>
      <c r="E457" s="6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64"/>
      <c r="B458" s="1"/>
      <c r="C458" s="1"/>
      <c r="D458" s="1"/>
      <c r="E458" s="6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64"/>
      <c r="B459" s="1"/>
      <c r="C459" s="1"/>
      <c r="D459" s="1"/>
      <c r="E459" s="6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64"/>
      <c r="B460" s="1"/>
      <c r="C460" s="1"/>
      <c r="D460" s="1"/>
      <c r="E460" s="6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64"/>
      <c r="B461" s="1"/>
      <c r="C461" s="1"/>
      <c r="D461" s="1"/>
      <c r="E461" s="6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64"/>
      <c r="B462" s="1"/>
      <c r="C462" s="1"/>
      <c r="D462" s="1"/>
      <c r="E462" s="6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64"/>
      <c r="B463" s="1"/>
      <c r="C463" s="1"/>
      <c r="D463" s="1"/>
      <c r="E463" s="6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64"/>
      <c r="B464" s="1"/>
      <c r="C464" s="1"/>
      <c r="D464" s="1"/>
      <c r="E464" s="6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64"/>
      <c r="B465" s="1"/>
      <c r="C465" s="1"/>
      <c r="D465" s="1"/>
      <c r="E465" s="6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64"/>
      <c r="B466" s="1"/>
      <c r="C466" s="1"/>
      <c r="D466" s="1"/>
      <c r="E466" s="6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64"/>
      <c r="B467" s="1"/>
      <c r="C467" s="1"/>
      <c r="D467" s="1"/>
      <c r="E467" s="6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64"/>
      <c r="B468" s="1"/>
      <c r="C468" s="1"/>
      <c r="D468" s="1"/>
      <c r="E468" s="6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64"/>
      <c r="B469" s="1"/>
      <c r="C469" s="1"/>
      <c r="D469" s="1"/>
      <c r="E469" s="6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64"/>
      <c r="B470" s="1"/>
      <c r="C470" s="1"/>
      <c r="D470" s="1"/>
      <c r="E470" s="6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64"/>
      <c r="B471" s="1"/>
      <c r="C471" s="1"/>
      <c r="D471" s="1"/>
      <c r="E471" s="6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64"/>
      <c r="B472" s="1"/>
      <c r="C472" s="1"/>
      <c r="D472" s="1"/>
      <c r="E472" s="6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64"/>
      <c r="B473" s="1"/>
      <c r="C473" s="1"/>
      <c r="D473" s="1"/>
      <c r="E473" s="6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64"/>
      <c r="B474" s="1"/>
      <c r="C474" s="1"/>
      <c r="D474" s="1"/>
      <c r="E474" s="6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64"/>
      <c r="B475" s="1"/>
      <c r="C475" s="1"/>
      <c r="D475" s="1"/>
      <c r="E475" s="6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64"/>
      <c r="B476" s="1"/>
      <c r="C476" s="1"/>
      <c r="D476" s="1"/>
      <c r="E476" s="6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64"/>
      <c r="B477" s="1"/>
      <c r="C477" s="1"/>
      <c r="D477" s="1"/>
      <c r="E477" s="6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64"/>
      <c r="B478" s="1"/>
      <c r="C478" s="1"/>
      <c r="D478" s="1"/>
      <c r="E478" s="6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64"/>
      <c r="B479" s="1"/>
      <c r="C479" s="1"/>
      <c r="D479" s="1"/>
      <c r="E479" s="6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64"/>
      <c r="B480" s="1"/>
      <c r="C480" s="1"/>
      <c r="D480" s="1"/>
      <c r="E480" s="6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64"/>
      <c r="B481" s="1"/>
      <c r="C481" s="1"/>
      <c r="D481" s="1"/>
      <c r="E481" s="6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64"/>
      <c r="B482" s="1"/>
      <c r="C482" s="1"/>
      <c r="D482" s="1"/>
      <c r="E482" s="6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64"/>
      <c r="B483" s="1"/>
      <c r="C483" s="1"/>
      <c r="D483" s="1"/>
      <c r="E483" s="6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64"/>
      <c r="B484" s="1"/>
      <c r="C484" s="1"/>
      <c r="D484" s="1"/>
      <c r="E484" s="6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64"/>
      <c r="B485" s="1"/>
      <c r="C485" s="1"/>
      <c r="D485" s="1"/>
      <c r="E485" s="6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64"/>
      <c r="B486" s="1"/>
      <c r="C486" s="1"/>
      <c r="D486" s="1"/>
      <c r="E486" s="6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64"/>
      <c r="B487" s="1"/>
      <c r="C487" s="1"/>
      <c r="D487" s="1"/>
      <c r="E487" s="6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64"/>
      <c r="B488" s="1"/>
      <c r="C488" s="1"/>
      <c r="D488" s="1"/>
      <c r="E488" s="6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64"/>
      <c r="B489" s="1"/>
      <c r="C489" s="1"/>
      <c r="D489" s="1"/>
      <c r="E489" s="6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64"/>
      <c r="B490" s="1"/>
      <c r="C490" s="1"/>
      <c r="D490" s="1"/>
      <c r="E490" s="6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64"/>
      <c r="B491" s="1"/>
      <c r="C491" s="1"/>
      <c r="D491" s="1"/>
      <c r="E491" s="6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64"/>
      <c r="B492" s="1"/>
      <c r="C492" s="1"/>
      <c r="D492" s="1"/>
      <c r="E492" s="6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64"/>
      <c r="B493" s="1"/>
      <c r="C493" s="1"/>
      <c r="D493" s="1"/>
      <c r="E493" s="6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64"/>
      <c r="B494" s="1"/>
      <c r="C494" s="1"/>
      <c r="D494" s="1"/>
      <c r="E494" s="6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64"/>
      <c r="B495" s="1"/>
      <c r="C495" s="1"/>
      <c r="D495" s="1"/>
      <c r="E495" s="6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64"/>
      <c r="B496" s="1"/>
      <c r="C496" s="1"/>
      <c r="D496" s="1"/>
      <c r="E496" s="6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64"/>
      <c r="B497" s="1"/>
      <c r="C497" s="1"/>
      <c r="D497" s="1"/>
      <c r="E497" s="6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64"/>
      <c r="B498" s="1"/>
      <c r="C498" s="1"/>
      <c r="D498" s="1"/>
      <c r="E498" s="6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64"/>
      <c r="B499" s="1"/>
      <c r="C499" s="1"/>
      <c r="D499" s="1"/>
      <c r="E499" s="6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64"/>
      <c r="B500" s="1"/>
      <c r="C500" s="1"/>
      <c r="D500" s="1"/>
      <c r="E500" s="6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64"/>
      <c r="B501" s="1"/>
      <c r="C501" s="1"/>
      <c r="D501" s="1"/>
      <c r="E501" s="6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64"/>
      <c r="B502" s="1"/>
      <c r="C502" s="1"/>
      <c r="D502" s="1"/>
      <c r="E502" s="6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64"/>
      <c r="B503" s="1"/>
      <c r="C503" s="1"/>
      <c r="D503" s="1"/>
      <c r="E503" s="6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64"/>
      <c r="B504" s="1"/>
      <c r="C504" s="1"/>
      <c r="D504" s="1"/>
      <c r="E504" s="6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64"/>
      <c r="B505" s="1"/>
      <c r="C505" s="1"/>
      <c r="D505" s="1"/>
      <c r="E505" s="6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64"/>
      <c r="B506" s="1"/>
      <c r="C506" s="1"/>
      <c r="D506" s="1"/>
      <c r="E506" s="6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64"/>
      <c r="B507" s="1"/>
      <c r="C507" s="1"/>
      <c r="D507" s="1"/>
      <c r="E507" s="6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64"/>
      <c r="B508" s="1"/>
      <c r="C508" s="1"/>
      <c r="D508" s="1"/>
      <c r="E508" s="6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64"/>
      <c r="B509" s="1"/>
      <c r="C509" s="1"/>
      <c r="D509" s="1"/>
      <c r="E509" s="6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64"/>
      <c r="B510" s="1"/>
      <c r="C510" s="1"/>
      <c r="D510" s="1"/>
      <c r="E510" s="6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64"/>
      <c r="B511" s="1"/>
      <c r="C511" s="1"/>
      <c r="D511" s="1"/>
      <c r="E511" s="6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64"/>
      <c r="B512" s="1"/>
      <c r="C512" s="1"/>
      <c r="D512" s="1"/>
      <c r="E512" s="6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64"/>
      <c r="B513" s="1"/>
      <c r="C513" s="1"/>
      <c r="D513" s="1"/>
      <c r="E513" s="6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64"/>
      <c r="B514" s="1"/>
      <c r="C514" s="1"/>
      <c r="D514" s="1"/>
      <c r="E514" s="6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64"/>
      <c r="B515" s="1"/>
      <c r="C515" s="1"/>
      <c r="D515" s="1"/>
      <c r="E515" s="6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64"/>
      <c r="B516" s="1"/>
      <c r="C516" s="1"/>
      <c r="D516" s="1"/>
      <c r="E516" s="6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64"/>
      <c r="B517" s="1"/>
      <c r="C517" s="1"/>
      <c r="D517" s="1"/>
      <c r="E517" s="6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64"/>
      <c r="B518" s="1"/>
      <c r="C518" s="1"/>
      <c r="D518" s="1"/>
      <c r="E518" s="6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64"/>
      <c r="B519" s="1"/>
      <c r="C519" s="1"/>
      <c r="D519" s="1"/>
      <c r="E519" s="6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64"/>
      <c r="B520" s="1"/>
      <c r="C520" s="1"/>
      <c r="D520" s="1"/>
      <c r="E520" s="6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64"/>
      <c r="B521" s="1"/>
      <c r="C521" s="1"/>
      <c r="D521" s="1"/>
      <c r="E521" s="6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64"/>
      <c r="B522" s="1"/>
      <c r="C522" s="1"/>
      <c r="D522" s="1"/>
      <c r="E522" s="6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64"/>
      <c r="B523" s="1"/>
      <c r="C523" s="1"/>
      <c r="D523" s="1"/>
      <c r="E523" s="6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64"/>
      <c r="B524" s="1"/>
      <c r="C524" s="1"/>
      <c r="D524" s="1"/>
      <c r="E524" s="6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64"/>
      <c r="B525" s="1"/>
      <c r="C525" s="1"/>
      <c r="D525" s="1"/>
      <c r="E525" s="6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64"/>
      <c r="B526" s="1"/>
      <c r="C526" s="1"/>
      <c r="D526" s="1"/>
      <c r="E526" s="6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64"/>
      <c r="B527" s="1"/>
      <c r="C527" s="1"/>
      <c r="D527" s="1"/>
      <c r="E527" s="6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64"/>
      <c r="B528" s="1"/>
      <c r="C528" s="1"/>
      <c r="D528" s="1"/>
      <c r="E528" s="6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64"/>
      <c r="B529" s="1"/>
      <c r="C529" s="1"/>
      <c r="D529" s="1"/>
      <c r="E529" s="6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64"/>
      <c r="B530" s="1"/>
      <c r="C530" s="1"/>
      <c r="D530" s="1"/>
      <c r="E530" s="6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64"/>
      <c r="B531" s="1"/>
      <c r="C531" s="1"/>
      <c r="D531" s="1"/>
      <c r="E531" s="6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64"/>
      <c r="B532" s="1"/>
      <c r="C532" s="1"/>
      <c r="D532" s="1"/>
      <c r="E532" s="6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64"/>
      <c r="B533" s="1"/>
      <c r="C533" s="1"/>
      <c r="D533" s="1"/>
      <c r="E533" s="6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64"/>
      <c r="B534" s="1"/>
      <c r="C534" s="1"/>
      <c r="D534" s="1"/>
      <c r="E534" s="6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64"/>
      <c r="B535" s="1"/>
      <c r="C535" s="1"/>
      <c r="D535" s="1"/>
      <c r="E535" s="6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64"/>
      <c r="B536" s="1"/>
      <c r="C536" s="1"/>
      <c r="D536" s="1"/>
      <c r="E536" s="6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64"/>
      <c r="B537" s="1"/>
      <c r="C537" s="1"/>
      <c r="D537" s="1"/>
      <c r="E537" s="6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64"/>
      <c r="B538" s="1"/>
      <c r="C538" s="1"/>
      <c r="D538" s="1"/>
      <c r="E538" s="6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64"/>
      <c r="B539" s="1"/>
      <c r="C539" s="1"/>
      <c r="D539" s="1"/>
      <c r="E539" s="6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64"/>
      <c r="B540" s="1"/>
      <c r="C540" s="1"/>
      <c r="D540" s="1"/>
      <c r="E540" s="6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64"/>
      <c r="B541" s="1"/>
      <c r="C541" s="1"/>
      <c r="D541" s="1"/>
      <c r="E541" s="6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64"/>
      <c r="B542" s="1"/>
      <c r="C542" s="1"/>
      <c r="D542" s="1"/>
      <c r="E542" s="6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64"/>
      <c r="B543" s="1"/>
      <c r="C543" s="1"/>
      <c r="D543" s="1"/>
      <c r="E543" s="6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64"/>
      <c r="B544" s="1"/>
      <c r="C544" s="1"/>
      <c r="D544" s="1"/>
      <c r="E544" s="6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64"/>
      <c r="B545" s="1"/>
      <c r="C545" s="1"/>
      <c r="D545" s="1"/>
      <c r="E545" s="6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64"/>
      <c r="B546" s="1"/>
      <c r="C546" s="1"/>
      <c r="D546" s="1"/>
      <c r="E546" s="6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64"/>
      <c r="B547" s="1"/>
      <c r="C547" s="1"/>
      <c r="D547" s="1"/>
      <c r="E547" s="6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64"/>
      <c r="B548" s="1"/>
      <c r="C548" s="1"/>
      <c r="D548" s="1"/>
      <c r="E548" s="6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64"/>
      <c r="B549" s="1"/>
      <c r="C549" s="1"/>
      <c r="D549" s="1"/>
      <c r="E549" s="6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64"/>
      <c r="B550" s="1"/>
      <c r="C550" s="1"/>
      <c r="D550" s="1"/>
      <c r="E550" s="6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64"/>
      <c r="B551" s="1"/>
      <c r="C551" s="1"/>
      <c r="D551" s="1"/>
      <c r="E551" s="6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64"/>
      <c r="B552" s="1"/>
      <c r="C552" s="1"/>
      <c r="D552" s="1"/>
      <c r="E552" s="6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64"/>
      <c r="B553" s="1"/>
      <c r="C553" s="1"/>
      <c r="D553" s="1"/>
      <c r="E553" s="6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64"/>
      <c r="B554" s="1"/>
      <c r="C554" s="1"/>
      <c r="D554" s="1"/>
      <c r="E554" s="6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64"/>
      <c r="B555" s="1"/>
      <c r="C555" s="1"/>
      <c r="D555" s="1"/>
      <c r="E555" s="6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64"/>
      <c r="B556" s="1"/>
      <c r="C556" s="1"/>
      <c r="D556" s="1"/>
      <c r="E556" s="6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64"/>
      <c r="B557" s="1"/>
      <c r="C557" s="1"/>
      <c r="D557" s="1"/>
      <c r="E557" s="6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64"/>
      <c r="B558" s="1"/>
      <c r="C558" s="1"/>
      <c r="D558" s="1"/>
      <c r="E558" s="6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64"/>
      <c r="B559" s="1"/>
      <c r="C559" s="1"/>
      <c r="D559" s="1"/>
      <c r="E559" s="6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64"/>
      <c r="B560" s="1"/>
      <c r="C560" s="1"/>
      <c r="D560" s="1"/>
      <c r="E560" s="6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64"/>
      <c r="B561" s="1"/>
      <c r="C561" s="1"/>
      <c r="D561" s="1"/>
      <c r="E561" s="6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64"/>
      <c r="B562" s="1"/>
      <c r="C562" s="1"/>
      <c r="D562" s="1"/>
      <c r="E562" s="6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64"/>
      <c r="B563" s="1"/>
      <c r="C563" s="1"/>
      <c r="D563" s="1"/>
      <c r="E563" s="6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64"/>
      <c r="B564" s="1"/>
      <c r="C564" s="1"/>
      <c r="D564" s="1"/>
      <c r="E564" s="6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64"/>
      <c r="B565" s="1"/>
      <c r="C565" s="1"/>
      <c r="D565" s="1"/>
      <c r="E565" s="6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64"/>
      <c r="B566" s="1"/>
      <c r="C566" s="1"/>
      <c r="D566" s="1"/>
      <c r="E566" s="6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64"/>
      <c r="B567" s="1"/>
      <c r="C567" s="1"/>
      <c r="D567" s="1"/>
      <c r="E567" s="6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64"/>
      <c r="B568" s="1"/>
      <c r="C568" s="1"/>
      <c r="D568" s="1"/>
      <c r="E568" s="6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64"/>
      <c r="B569" s="1"/>
      <c r="C569" s="1"/>
      <c r="D569" s="1"/>
      <c r="E569" s="6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64"/>
      <c r="B570" s="1"/>
      <c r="C570" s="1"/>
      <c r="D570" s="1"/>
      <c r="E570" s="6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64"/>
      <c r="B571" s="1"/>
      <c r="C571" s="1"/>
      <c r="D571" s="1"/>
      <c r="E571" s="6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64"/>
      <c r="B572" s="1"/>
      <c r="C572" s="1"/>
      <c r="D572" s="1"/>
      <c r="E572" s="6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64"/>
      <c r="B573" s="1"/>
      <c r="C573" s="1"/>
      <c r="D573" s="1"/>
      <c r="E573" s="6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64"/>
      <c r="B574" s="1"/>
      <c r="C574" s="1"/>
      <c r="D574" s="1"/>
      <c r="E574" s="6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64"/>
      <c r="B575" s="1"/>
      <c r="C575" s="1"/>
      <c r="D575" s="1"/>
      <c r="E575" s="6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64"/>
      <c r="B576" s="1"/>
      <c r="C576" s="1"/>
      <c r="D576" s="1"/>
      <c r="E576" s="6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64"/>
      <c r="B577" s="1"/>
      <c r="C577" s="1"/>
      <c r="D577" s="1"/>
      <c r="E577" s="6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64"/>
      <c r="B578" s="1"/>
      <c r="C578" s="1"/>
      <c r="D578" s="1"/>
      <c r="E578" s="6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64"/>
      <c r="B579" s="1"/>
      <c r="C579" s="1"/>
      <c r="D579" s="1"/>
      <c r="E579" s="6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64"/>
      <c r="B580" s="1"/>
      <c r="C580" s="1"/>
      <c r="D580" s="1"/>
      <c r="E580" s="6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64"/>
      <c r="B581" s="1"/>
      <c r="C581" s="1"/>
      <c r="D581" s="1"/>
      <c r="E581" s="6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64"/>
      <c r="B582" s="1"/>
      <c r="C582" s="1"/>
      <c r="D582" s="1"/>
      <c r="E582" s="6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64"/>
      <c r="B583" s="1"/>
      <c r="C583" s="1"/>
      <c r="D583" s="1"/>
      <c r="E583" s="6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64"/>
      <c r="B584" s="1"/>
      <c r="C584" s="1"/>
      <c r="D584" s="1"/>
      <c r="E584" s="6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64"/>
      <c r="B585" s="1"/>
      <c r="C585" s="1"/>
      <c r="D585" s="1"/>
      <c r="E585" s="6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64"/>
      <c r="B586" s="1"/>
      <c r="C586" s="1"/>
      <c r="D586" s="1"/>
      <c r="E586" s="6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64"/>
      <c r="B587" s="1"/>
      <c r="C587" s="1"/>
      <c r="D587" s="1"/>
      <c r="E587" s="6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64"/>
      <c r="B588" s="1"/>
      <c r="C588" s="1"/>
      <c r="D588" s="1"/>
      <c r="E588" s="6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64"/>
      <c r="B589" s="1"/>
      <c r="C589" s="1"/>
      <c r="D589" s="1"/>
      <c r="E589" s="6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64"/>
      <c r="B590" s="1"/>
      <c r="C590" s="1"/>
      <c r="D590" s="1"/>
      <c r="E590" s="6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64"/>
      <c r="B591" s="1"/>
      <c r="C591" s="1"/>
      <c r="D591" s="1"/>
      <c r="E591" s="6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64"/>
      <c r="B592" s="1"/>
      <c r="C592" s="1"/>
      <c r="D592" s="1"/>
      <c r="E592" s="6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64"/>
      <c r="B593" s="1"/>
      <c r="C593" s="1"/>
      <c r="D593" s="1"/>
      <c r="E593" s="6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64"/>
      <c r="B594" s="1"/>
      <c r="C594" s="1"/>
      <c r="D594" s="1"/>
      <c r="E594" s="6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64"/>
      <c r="B595" s="1"/>
      <c r="C595" s="1"/>
      <c r="D595" s="1"/>
      <c r="E595" s="6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64"/>
      <c r="B596" s="1"/>
      <c r="C596" s="1"/>
      <c r="D596" s="1"/>
      <c r="E596" s="6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64"/>
      <c r="B597" s="1"/>
      <c r="C597" s="1"/>
      <c r="D597" s="1"/>
      <c r="E597" s="6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64"/>
      <c r="B598" s="1"/>
      <c r="C598" s="1"/>
      <c r="D598" s="1"/>
      <c r="E598" s="6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64"/>
      <c r="B599" s="1"/>
      <c r="C599" s="1"/>
      <c r="D599" s="1"/>
      <c r="E599" s="6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64"/>
      <c r="B600" s="1"/>
      <c r="C600" s="1"/>
      <c r="D600" s="1"/>
      <c r="E600" s="6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64"/>
      <c r="B601" s="1"/>
      <c r="C601" s="1"/>
      <c r="D601" s="1"/>
      <c r="E601" s="6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64"/>
      <c r="B602" s="1"/>
      <c r="C602" s="1"/>
      <c r="D602" s="1"/>
      <c r="E602" s="6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64"/>
      <c r="B603" s="1"/>
      <c r="C603" s="1"/>
      <c r="D603" s="1"/>
      <c r="E603" s="6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64"/>
      <c r="B604" s="1"/>
      <c r="C604" s="1"/>
      <c r="D604" s="1"/>
      <c r="E604" s="6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64"/>
      <c r="B605" s="1"/>
      <c r="C605" s="1"/>
      <c r="D605" s="1"/>
      <c r="E605" s="6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64"/>
      <c r="B606" s="1"/>
      <c r="C606" s="1"/>
      <c r="D606" s="1"/>
      <c r="E606" s="6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64"/>
      <c r="B607" s="1"/>
      <c r="C607" s="1"/>
      <c r="D607" s="1"/>
      <c r="E607" s="6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64"/>
      <c r="B608" s="1"/>
      <c r="C608" s="1"/>
      <c r="D608" s="1"/>
      <c r="E608" s="6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64"/>
      <c r="B609" s="1"/>
      <c r="C609" s="1"/>
      <c r="D609" s="1"/>
      <c r="E609" s="6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64"/>
      <c r="B610" s="1"/>
      <c r="C610" s="1"/>
      <c r="D610" s="1"/>
      <c r="E610" s="6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64"/>
      <c r="B611" s="1"/>
      <c r="C611" s="1"/>
      <c r="D611" s="1"/>
      <c r="E611" s="6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64"/>
      <c r="B612" s="1"/>
      <c r="C612" s="1"/>
      <c r="D612" s="1"/>
      <c r="E612" s="6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64"/>
      <c r="B613" s="1"/>
      <c r="C613" s="1"/>
      <c r="D613" s="1"/>
      <c r="E613" s="6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64"/>
      <c r="B614" s="1"/>
      <c r="C614" s="1"/>
      <c r="D614" s="1"/>
      <c r="E614" s="6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64"/>
      <c r="B615" s="1"/>
      <c r="C615" s="1"/>
      <c r="D615" s="1"/>
      <c r="E615" s="6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64"/>
      <c r="B616" s="1"/>
      <c r="C616" s="1"/>
      <c r="D616" s="1"/>
      <c r="E616" s="6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64"/>
      <c r="B617" s="1"/>
      <c r="C617" s="1"/>
      <c r="D617" s="1"/>
      <c r="E617" s="6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64"/>
      <c r="B618" s="1"/>
      <c r="C618" s="1"/>
      <c r="D618" s="1"/>
      <c r="E618" s="6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64"/>
      <c r="B619" s="1"/>
      <c r="C619" s="1"/>
      <c r="D619" s="1"/>
      <c r="E619" s="6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64"/>
      <c r="B620" s="1"/>
      <c r="C620" s="1"/>
      <c r="D620" s="1"/>
      <c r="E620" s="6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64"/>
      <c r="B621" s="1"/>
      <c r="C621" s="1"/>
      <c r="D621" s="1"/>
      <c r="E621" s="6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64"/>
      <c r="B622" s="1"/>
      <c r="C622" s="1"/>
      <c r="D622" s="1"/>
      <c r="E622" s="6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64"/>
      <c r="B623" s="1"/>
      <c r="C623" s="1"/>
      <c r="D623" s="1"/>
      <c r="E623" s="6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64"/>
      <c r="B624" s="1"/>
      <c r="C624" s="1"/>
      <c r="D624" s="1"/>
      <c r="E624" s="6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64"/>
      <c r="B625" s="1"/>
      <c r="C625" s="1"/>
      <c r="D625" s="1"/>
      <c r="E625" s="6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64"/>
      <c r="B626" s="1"/>
      <c r="C626" s="1"/>
      <c r="D626" s="1"/>
      <c r="E626" s="6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64"/>
      <c r="B627" s="1"/>
      <c r="C627" s="1"/>
      <c r="D627" s="1"/>
      <c r="E627" s="6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64"/>
      <c r="B628" s="1"/>
      <c r="C628" s="1"/>
      <c r="D628" s="1"/>
      <c r="E628" s="6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64"/>
      <c r="B629" s="1"/>
      <c r="C629" s="1"/>
      <c r="D629" s="1"/>
      <c r="E629" s="6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64"/>
      <c r="B630" s="1"/>
      <c r="C630" s="1"/>
      <c r="D630" s="1"/>
      <c r="E630" s="6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64"/>
      <c r="B631" s="1"/>
      <c r="C631" s="1"/>
      <c r="D631" s="1"/>
      <c r="E631" s="6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64"/>
      <c r="B632" s="1"/>
      <c r="C632" s="1"/>
      <c r="D632" s="1"/>
      <c r="E632" s="6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64"/>
      <c r="B633" s="1"/>
      <c r="C633" s="1"/>
      <c r="D633" s="1"/>
      <c r="E633" s="6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64"/>
      <c r="B634" s="1"/>
      <c r="C634" s="1"/>
      <c r="D634" s="1"/>
      <c r="E634" s="6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64"/>
      <c r="B635" s="1"/>
      <c r="C635" s="1"/>
      <c r="D635" s="1"/>
      <c r="E635" s="6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64"/>
      <c r="B636" s="1"/>
      <c r="C636" s="1"/>
      <c r="D636" s="1"/>
      <c r="E636" s="6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64"/>
      <c r="B637" s="1"/>
      <c r="C637" s="1"/>
      <c r="D637" s="1"/>
      <c r="E637" s="6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64"/>
      <c r="B638" s="1"/>
      <c r="C638" s="1"/>
      <c r="D638" s="1"/>
      <c r="E638" s="6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64"/>
      <c r="B639" s="1"/>
      <c r="C639" s="1"/>
      <c r="D639" s="1"/>
      <c r="E639" s="6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64"/>
      <c r="B640" s="1"/>
      <c r="C640" s="1"/>
      <c r="D640" s="1"/>
      <c r="E640" s="6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64"/>
      <c r="B641" s="1"/>
      <c r="C641" s="1"/>
      <c r="D641" s="1"/>
      <c r="E641" s="6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64"/>
      <c r="B642" s="1"/>
      <c r="C642" s="1"/>
      <c r="D642" s="1"/>
      <c r="E642" s="6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64"/>
      <c r="B643" s="1"/>
      <c r="C643" s="1"/>
      <c r="D643" s="1"/>
      <c r="E643" s="6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64"/>
      <c r="B644" s="1"/>
      <c r="C644" s="1"/>
      <c r="D644" s="1"/>
      <c r="E644" s="6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64"/>
      <c r="B645" s="1"/>
      <c r="C645" s="1"/>
      <c r="D645" s="1"/>
      <c r="E645" s="6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64"/>
      <c r="B646" s="1"/>
      <c r="C646" s="1"/>
      <c r="D646" s="1"/>
      <c r="E646" s="6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64"/>
      <c r="B647" s="1"/>
      <c r="C647" s="1"/>
      <c r="D647" s="1"/>
      <c r="E647" s="6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64"/>
      <c r="B648" s="1"/>
      <c r="C648" s="1"/>
      <c r="D648" s="1"/>
      <c r="E648" s="6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64"/>
      <c r="B649" s="1"/>
      <c r="C649" s="1"/>
      <c r="D649" s="1"/>
      <c r="E649" s="6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64"/>
      <c r="B650" s="1"/>
      <c r="C650" s="1"/>
      <c r="D650" s="1"/>
      <c r="E650" s="6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64"/>
      <c r="B651" s="1"/>
      <c r="C651" s="1"/>
      <c r="D651" s="1"/>
      <c r="E651" s="6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64"/>
      <c r="B652" s="1"/>
      <c r="C652" s="1"/>
      <c r="D652" s="1"/>
      <c r="E652" s="6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64"/>
      <c r="B653" s="1"/>
      <c r="C653" s="1"/>
      <c r="D653" s="1"/>
      <c r="E653" s="6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64"/>
      <c r="B654" s="1"/>
      <c r="C654" s="1"/>
      <c r="D654" s="1"/>
      <c r="E654" s="6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64"/>
      <c r="B655" s="1"/>
      <c r="C655" s="1"/>
      <c r="D655" s="1"/>
      <c r="E655" s="6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64"/>
      <c r="B656" s="1"/>
      <c r="C656" s="1"/>
      <c r="D656" s="1"/>
      <c r="E656" s="6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64"/>
      <c r="B657" s="1"/>
      <c r="C657" s="1"/>
      <c r="D657" s="1"/>
      <c r="E657" s="6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64"/>
      <c r="B658" s="1"/>
      <c r="C658" s="1"/>
      <c r="D658" s="1"/>
      <c r="E658" s="6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64"/>
      <c r="B659" s="1"/>
      <c r="C659" s="1"/>
      <c r="D659" s="1"/>
      <c r="E659" s="6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64"/>
      <c r="B660" s="1"/>
      <c r="C660" s="1"/>
      <c r="D660" s="1"/>
      <c r="E660" s="6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64"/>
      <c r="B661" s="1"/>
      <c r="C661" s="1"/>
      <c r="D661" s="1"/>
      <c r="E661" s="6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64"/>
      <c r="B662" s="1"/>
      <c r="C662" s="1"/>
      <c r="D662" s="1"/>
      <c r="E662" s="6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64"/>
      <c r="B663" s="1"/>
      <c r="C663" s="1"/>
      <c r="D663" s="1"/>
      <c r="E663" s="6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64"/>
      <c r="B664" s="1"/>
      <c r="C664" s="1"/>
      <c r="D664" s="1"/>
      <c r="E664" s="6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64"/>
      <c r="B665" s="1"/>
      <c r="C665" s="1"/>
      <c r="D665" s="1"/>
      <c r="E665" s="6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64"/>
      <c r="B666" s="1"/>
      <c r="C666" s="1"/>
      <c r="D666" s="1"/>
      <c r="E666" s="6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64"/>
      <c r="B667" s="1"/>
      <c r="C667" s="1"/>
      <c r="D667" s="1"/>
      <c r="E667" s="6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64"/>
      <c r="B668" s="1"/>
      <c r="C668" s="1"/>
      <c r="D668" s="1"/>
      <c r="E668" s="6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64"/>
      <c r="B669" s="1"/>
      <c r="C669" s="1"/>
      <c r="D669" s="1"/>
      <c r="E669" s="6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64"/>
      <c r="B670" s="1"/>
      <c r="C670" s="1"/>
      <c r="D670" s="1"/>
      <c r="E670" s="6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64"/>
      <c r="B671" s="1"/>
      <c r="C671" s="1"/>
      <c r="D671" s="1"/>
      <c r="E671" s="6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64"/>
      <c r="B672" s="1"/>
      <c r="C672" s="1"/>
      <c r="D672" s="1"/>
      <c r="E672" s="6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64"/>
      <c r="B673" s="1"/>
      <c r="C673" s="1"/>
      <c r="D673" s="1"/>
      <c r="E673" s="6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64"/>
      <c r="B674" s="1"/>
      <c r="C674" s="1"/>
      <c r="D674" s="1"/>
      <c r="E674" s="6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64"/>
      <c r="B675" s="1"/>
      <c r="C675" s="1"/>
      <c r="D675" s="1"/>
      <c r="E675" s="6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64"/>
      <c r="B676" s="1"/>
      <c r="C676" s="1"/>
      <c r="D676" s="1"/>
      <c r="E676" s="6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64"/>
      <c r="B677" s="1"/>
      <c r="C677" s="1"/>
      <c r="D677" s="1"/>
      <c r="E677" s="6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64"/>
      <c r="B678" s="1"/>
      <c r="C678" s="1"/>
      <c r="D678" s="1"/>
      <c r="E678" s="6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64"/>
      <c r="B679" s="1"/>
      <c r="C679" s="1"/>
      <c r="D679" s="1"/>
      <c r="E679" s="6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64"/>
      <c r="B680" s="1"/>
      <c r="C680" s="1"/>
      <c r="D680" s="1"/>
      <c r="E680" s="6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64"/>
      <c r="B681" s="1"/>
      <c r="C681" s="1"/>
      <c r="D681" s="1"/>
      <c r="E681" s="6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64"/>
      <c r="B682" s="1"/>
      <c r="C682" s="1"/>
      <c r="D682" s="1"/>
      <c r="E682" s="6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64"/>
      <c r="B683" s="1"/>
      <c r="C683" s="1"/>
      <c r="D683" s="1"/>
      <c r="E683" s="6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64"/>
      <c r="B684" s="1"/>
      <c r="C684" s="1"/>
      <c r="D684" s="1"/>
      <c r="E684" s="6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64"/>
      <c r="B685" s="1"/>
      <c r="C685" s="1"/>
      <c r="D685" s="1"/>
      <c r="E685" s="6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64"/>
      <c r="B686" s="1"/>
      <c r="C686" s="1"/>
      <c r="D686" s="1"/>
      <c r="E686" s="6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64"/>
      <c r="B687" s="1"/>
      <c r="C687" s="1"/>
      <c r="D687" s="1"/>
      <c r="E687" s="6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64"/>
      <c r="B688" s="1"/>
      <c r="C688" s="1"/>
      <c r="D688" s="1"/>
      <c r="E688" s="6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64"/>
      <c r="B689" s="1"/>
      <c r="C689" s="1"/>
      <c r="D689" s="1"/>
      <c r="E689" s="6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64"/>
      <c r="B690" s="1"/>
      <c r="C690" s="1"/>
      <c r="D690" s="1"/>
      <c r="E690" s="6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64"/>
      <c r="B691" s="1"/>
      <c r="C691" s="1"/>
      <c r="D691" s="1"/>
      <c r="E691" s="6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64"/>
      <c r="B692" s="1"/>
      <c r="C692" s="1"/>
      <c r="D692" s="1"/>
      <c r="E692" s="6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64"/>
      <c r="B693" s="1"/>
      <c r="C693" s="1"/>
      <c r="D693" s="1"/>
      <c r="E693" s="6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64"/>
      <c r="B694" s="1"/>
      <c r="C694" s="1"/>
      <c r="D694" s="1"/>
      <c r="E694" s="6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64"/>
      <c r="B695" s="1"/>
      <c r="C695" s="1"/>
      <c r="D695" s="1"/>
      <c r="E695" s="6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64"/>
      <c r="B696" s="1"/>
      <c r="C696" s="1"/>
      <c r="D696" s="1"/>
      <c r="E696" s="6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64"/>
      <c r="B697" s="1"/>
      <c r="C697" s="1"/>
      <c r="D697" s="1"/>
      <c r="E697" s="6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64"/>
      <c r="B698" s="1"/>
      <c r="C698" s="1"/>
      <c r="D698" s="1"/>
      <c r="E698" s="6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64"/>
      <c r="B699" s="1"/>
      <c r="C699" s="1"/>
      <c r="D699" s="1"/>
      <c r="E699" s="6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64"/>
      <c r="B700" s="1"/>
      <c r="C700" s="1"/>
      <c r="D700" s="1"/>
      <c r="E700" s="6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64"/>
      <c r="B701" s="1"/>
      <c r="C701" s="1"/>
      <c r="D701" s="1"/>
      <c r="E701" s="6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64"/>
      <c r="B702" s="1"/>
      <c r="C702" s="1"/>
      <c r="D702" s="1"/>
      <c r="E702" s="6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64"/>
      <c r="B703" s="1"/>
      <c r="C703" s="1"/>
      <c r="D703" s="1"/>
      <c r="E703" s="6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64"/>
      <c r="B704" s="1"/>
      <c r="C704" s="1"/>
      <c r="D704" s="1"/>
      <c r="E704" s="6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64"/>
      <c r="B705" s="1"/>
      <c r="C705" s="1"/>
      <c r="D705" s="1"/>
      <c r="E705" s="6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64"/>
      <c r="B706" s="1"/>
      <c r="C706" s="1"/>
      <c r="D706" s="1"/>
      <c r="E706" s="6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64"/>
      <c r="B707" s="1"/>
      <c r="C707" s="1"/>
      <c r="D707" s="1"/>
      <c r="E707" s="6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64"/>
      <c r="B708" s="1"/>
      <c r="C708" s="1"/>
      <c r="D708" s="1"/>
      <c r="E708" s="6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64"/>
      <c r="B709" s="1"/>
      <c r="C709" s="1"/>
      <c r="D709" s="1"/>
      <c r="E709" s="6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64"/>
      <c r="B710" s="1"/>
      <c r="C710" s="1"/>
      <c r="D710" s="1"/>
      <c r="E710" s="6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64"/>
      <c r="B711" s="1"/>
      <c r="C711" s="1"/>
      <c r="D711" s="1"/>
      <c r="E711" s="6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64"/>
      <c r="B712" s="1"/>
      <c r="C712" s="1"/>
      <c r="D712" s="1"/>
      <c r="E712" s="6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64"/>
      <c r="B713" s="1"/>
      <c r="C713" s="1"/>
      <c r="D713" s="1"/>
      <c r="E713" s="6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64"/>
      <c r="B714" s="1"/>
      <c r="C714" s="1"/>
      <c r="D714" s="1"/>
      <c r="E714" s="6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64"/>
      <c r="B715" s="1"/>
      <c r="C715" s="1"/>
      <c r="D715" s="1"/>
      <c r="E715" s="6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64"/>
      <c r="B716" s="1"/>
      <c r="C716" s="1"/>
      <c r="D716" s="1"/>
      <c r="E716" s="6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64"/>
      <c r="B717" s="1"/>
      <c r="C717" s="1"/>
      <c r="D717" s="1"/>
      <c r="E717" s="6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64"/>
      <c r="B718" s="1"/>
      <c r="C718" s="1"/>
      <c r="D718" s="1"/>
      <c r="E718" s="6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64"/>
      <c r="B719" s="1"/>
      <c r="C719" s="1"/>
      <c r="D719" s="1"/>
      <c r="E719" s="6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64"/>
      <c r="B720" s="1"/>
      <c r="C720" s="1"/>
      <c r="D720" s="1"/>
      <c r="E720" s="6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64"/>
      <c r="B721" s="1"/>
      <c r="C721" s="1"/>
      <c r="D721" s="1"/>
      <c r="E721" s="6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64"/>
      <c r="B722" s="1"/>
      <c r="C722" s="1"/>
      <c r="D722" s="1"/>
      <c r="E722" s="6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64"/>
      <c r="B723" s="1"/>
      <c r="C723" s="1"/>
      <c r="D723" s="1"/>
      <c r="E723" s="6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64"/>
      <c r="B724" s="1"/>
      <c r="C724" s="1"/>
      <c r="D724" s="1"/>
      <c r="E724" s="6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64"/>
      <c r="B725" s="1"/>
      <c r="C725" s="1"/>
      <c r="D725" s="1"/>
      <c r="E725" s="6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64"/>
      <c r="B726" s="1"/>
      <c r="C726" s="1"/>
      <c r="D726" s="1"/>
      <c r="E726" s="6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64"/>
      <c r="B727" s="1"/>
      <c r="C727" s="1"/>
      <c r="D727" s="1"/>
      <c r="E727" s="6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64"/>
      <c r="B728" s="1"/>
      <c r="C728" s="1"/>
      <c r="D728" s="1"/>
      <c r="E728" s="6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64"/>
      <c r="B729" s="1"/>
      <c r="C729" s="1"/>
      <c r="D729" s="1"/>
      <c r="E729" s="6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64"/>
      <c r="B730" s="1"/>
      <c r="C730" s="1"/>
      <c r="D730" s="1"/>
      <c r="E730" s="6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64"/>
      <c r="B731" s="1"/>
      <c r="C731" s="1"/>
      <c r="D731" s="1"/>
      <c r="E731" s="6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64"/>
      <c r="B732" s="1"/>
      <c r="C732" s="1"/>
      <c r="D732" s="1"/>
      <c r="E732" s="6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64"/>
      <c r="B733" s="1"/>
      <c r="C733" s="1"/>
      <c r="D733" s="1"/>
      <c r="E733" s="6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64"/>
      <c r="B734" s="1"/>
      <c r="C734" s="1"/>
      <c r="D734" s="1"/>
      <c r="E734" s="6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64"/>
      <c r="B735" s="1"/>
      <c r="C735" s="1"/>
      <c r="D735" s="1"/>
      <c r="E735" s="6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64"/>
      <c r="B736" s="1"/>
      <c r="C736" s="1"/>
      <c r="D736" s="1"/>
      <c r="E736" s="6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64"/>
      <c r="B737" s="1"/>
      <c r="C737" s="1"/>
      <c r="D737" s="1"/>
      <c r="E737" s="6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64"/>
      <c r="B738" s="1"/>
      <c r="C738" s="1"/>
      <c r="D738" s="1"/>
      <c r="E738" s="6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64"/>
      <c r="B739" s="1"/>
      <c r="C739" s="1"/>
      <c r="D739" s="1"/>
      <c r="E739" s="6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64"/>
      <c r="B740" s="1"/>
      <c r="C740" s="1"/>
      <c r="D740" s="1"/>
      <c r="E740" s="6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64"/>
      <c r="B741" s="1"/>
      <c r="C741" s="1"/>
      <c r="D741" s="1"/>
      <c r="E741" s="6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64"/>
      <c r="B742" s="1"/>
      <c r="C742" s="1"/>
      <c r="D742" s="1"/>
      <c r="E742" s="6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64"/>
      <c r="B743" s="1"/>
      <c r="C743" s="1"/>
      <c r="D743" s="1"/>
      <c r="E743" s="6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64"/>
      <c r="B744" s="1"/>
      <c r="C744" s="1"/>
      <c r="D744" s="1"/>
      <c r="E744" s="6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64"/>
      <c r="B745" s="1"/>
      <c r="C745" s="1"/>
      <c r="D745" s="1"/>
      <c r="E745" s="6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64"/>
      <c r="B746" s="1"/>
      <c r="C746" s="1"/>
      <c r="D746" s="1"/>
      <c r="E746" s="6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64"/>
      <c r="B747" s="1"/>
      <c r="C747" s="1"/>
      <c r="D747" s="1"/>
      <c r="E747" s="6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64"/>
      <c r="B748" s="1"/>
      <c r="C748" s="1"/>
      <c r="D748" s="1"/>
      <c r="E748" s="6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64"/>
      <c r="B749" s="1"/>
      <c r="C749" s="1"/>
      <c r="D749" s="1"/>
      <c r="E749" s="6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64"/>
      <c r="B750" s="1"/>
      <c r="C750" s="1"/>
      <c r="D750" s="1"/>
      <c r="E750" s="6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64"/>
      <c r="B751" s="1"/>
      <c r="C751" s="1"/>
      <c r="D751" s="1"/>
      <c r="E751" s="6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64"/>
      <c r="B752" s="1"/>
      <c r="C752" s="1"/>
      <c r="D752" s="1"/>
      <c r="E752" s="6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64"/>
      <c r="B753" s="1"/>
      <c r="C753" s="1"/>
      <c r="D753" s="1"/>
      <c r="E753" s="6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64"/>
      <c r="B754" s="1"/>
      <c r="C754" s="1"/>
      <c r="D754" s="1"/>
      <c r="E754" s="6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64"/>
      <c r="B755" s="1"/>
      <c r="C755" s="1"/>
      <c r="D755" s="1"/>
      <c r="E755" s="6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64"/>
      <c r="B756" s="1"/>
      <c r="C756" s="1"/>
      <c r="D756" s="1"/>
      <c r="E756" s="6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64"/>
      <c r="B757" s="1"/>
      <c r="C757" s="1"/>
      <c r="D757" s="1"/>
      <c r="E757" s="6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64"/>
      <c r="B758" s="1"/>
      <c r="C758" s="1"/>
      <c r="D758" s="1"/>
      <c r="E758" s="6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64"/>
      <c r="B759" s="1"/>
      <c r="C759" s="1"/>
      <c r="D759" s="1"/>
      <c r="E759" s="6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64"/>
      <c r="B760" s="1"/>
      <c r="C760" s="1"/>
      <c r="D760" s="1"/>
      <c r="E760" s="6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64"/>
      <c r="B761" s="1"/>
      <c r="C761" s="1"/>
      <c r="D761" s="1"/>
      <c r="E761" s="6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64"/>
      <c r="B762" s="1"/>
      <c r="C762" s="1"/>
      <c r="D762" s="1"/>
      <c r="E762" s="6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64"/>
      <c r="B763" s="1"/>
      <c r="C763" s="1"/>
      <c r="D763" s="1"/>
      <c r="E763" s="6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64"/>
      <c r="B764" s="1"/>
      <c r="C764" s="1"/>
      <c r="D764" s="1"/>
      <c r="E764" s="6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64"/>
      <c r="B765" s="1"/>
      <c r="C765" s="1"/>
      <c r="D765" s="1"/>
      <c r="E765" s="6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64"/>
      <c r="B766" s="1"/>
      <c r="C766" s="1"/>
      <c r="D766" s="1"/>
      <c r="E766" s="6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64"/>
      <c r="B767" s="1"/>
      <c r="C767" s="1"/>
      <c r="D767" s="1"/>
      <c r="E767" s="6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64"/>
      <c r="B768" s="1"/>
      <c r="C768" s="1"/>
      <c r="D768" s="1"/>
      <c r="E768" s="6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64"/>
      <c r="B769" s="1"/>
      <c r="C769" s="1"/>
      <c r="D769" s="1"/>
      <c r="E769" s="6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64"/>
      <c r="B770" s="1"/>
      <c r="C770" s="1"/>
      <c r="D770" s="1"/>
      <c r="E770" s="6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64"/>
      <c r="B771" s="1"/>
      <c r="C771" s="1"/>
      <c r="D771" s="1"/>
      <c r="E771" s="6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64"/>
      <c r="B772" s="1"/>
      <c r="C772" s="1"/>
      <c r="D772" s="1"/>
      <c r="E772" s="6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64"/>
      <c r="B773" s="1"/>
      <c r="C773" s="1"/>
      <c r="D773" s="1"/>
      <c r="E773" s="6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64"/>
      <c r="B774" s="1"/>
      <c r="C774" s="1"/>
      <c r="D774" s="1"/>
      <c r="E774" s="6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64"/>
      <c r="B775" s="1"/>
      <c r="C775" s="1"/>
      <c r="D775" s="1"/>
      <c r="E775" s="6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64"/>
      <c r="B776" s="1"/>
      <c r="C776" s="1"/>
      <c r="D776" s="1"/>
      <c r="E776" s="6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64"/>
      <c r="B777" s="1"/>
      <c r="C777" s="1"/>
      <c r="D777" s="1"/>
      <c r="E777" s="6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64"/>
      <c r="B778" s="1"/>
      <c r="C778" s="1"/>
      <c r="D778" s="1"/>
      <c r="E778" s="6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64"/>
      <c r="B779" s="1"/>
      <c r="C779" s="1"/>
      <c r="D779" s="1"/>
      <c r="E779" s="6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64"/>
      <c r="B780" s="1"/>
      <c r="C780" s="1"/>
      <c r="D780" s="1"/>
      <c r="E780" s="6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64"/>
      <c r="B781" s="1"/>
      <c r="C781" s="1"/>
      <c r="D781" s="1"/>
      <c r="E781" s="6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64"/>
      <c r="B782" s="1"/>
      <c r="C782" s="1"/>
      <c r="D782" s="1"/>
      <c r="E782" s="6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64"/>
      <c r="B783" s="1"/>
      <c r="C783" s="1"/>
      <c r="D783" s="1"/>
      <c r="E783" s="6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64"/>
      <c r="B784" s="1"/>
      <c r="C784" s="1"/>
      <c r="D784" s="1"/>
      <c r="E784" s="6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64"/>
      <c r="B785" s="1"/>
      <c r="C785" s="1"/>
      <c r="D785" s="1"/>
      <c r="E785" s="6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64"/>
      <c r="B786" s="1"/>
      <c r="C786" s="1"/>
      <c r="D786" s="1"/>
      <c r="E786" s="6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64"/>
      <c r="B787" s="1"/>
      <c r="C787" s="1"/>
      <c r="D787" s="1"/>
      <c r="E787" s="6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64"/>
      <c r="B788" s="1"/>
      <c r="C788" s="1"/>
      <c r="D788" s="1"/>
      <c r="E788" s="6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64"/>
      <c r="B789" s="1"/>
      <c r="C789" s="1"/>
      <c r="D789" s="1"/>
      <c r="E789" s="6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64"/>
      <c r="B790" s="1"/>
      <c r="C790" s="1"/>
      <c r="D790" s="1"/>
      <c r="E790" s="6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64"/>
      <c r="B791" s="1"/>
      <c r="C791" s="1"/>
      <c r="D791" s="1"/>
      <c r="E791" s="6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64"/>
      <c r="B792" s="1"/>
      <c r="C792" s="1"/>
      <c r="D792" s="1"/>
      <c r="E792" s="6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64"/>
      <c r="B793" s="1"/>
      <c r="C793" s="1"/>
      <c r="D793" s="1"/>
      <c r="E793" s="6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64"/>
      <c r="B794" s="1"/>
      <c r="C794" s="1"/>
      <c r="D794" s="1"/>
      <c r="E794" s="6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64"/>
      <c r="B795" s="1"/>
      <c r="C795" s="1"/>
      <c r="D795" s="1"/>
      <c r="E795" s="6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64"/>
      <c r="B796" s="1"/>
      <c r="C796" s="1"/>
      <c r="D796" s="1"/>
      <c r="E796" s="6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64"/>
      <c r="B797" s="1"/>
      <c r="C797" s="1"/>
      <c r="D797" s="1"/>
      <c r="E797" s="6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64"/>
      <c r="B798" s="1"/>
      <c r="C798" s="1"/>
      <c r="D798" s="1"/>
      <c r="E798" s="6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64"/>
      <c r="B799" s="1"/>
      <c r="C799" s="1"/>
      <c r="D799" s="1"/>
      <c r="E799" s="6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64"/>
      <c r="B800" s="1"/>
      <c r="C800" s="1"/>
      <c r="D800" s="1"/>
      <c r="E800" s="6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64"/>
      <c r="B801" s="1"/>
      <c r="C801" s="1"/>
      <c r="D801" s="1"/>
      <c r="E801" s="6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64"/>
      <c r="B802" s="1"/>
      <c r="C802" s="1"/>
      <c r="D802" s="1"/>
      <c r="E802" s="6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64"/>
      <c r="B803" s="1"/>
      <c r="C803" s="1"/>
      <c r="D803" s="1"/>
      <c r="E803" s="6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64"/>
      <c r="B804" s="1"/>
      <c r="C804" s="1"/>
      <c r="D804" s="1"/>
      <c r="E804" s="6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64"/>
      <c r="B805" s="1"/>
      <c r="C805" s="1"/>
      <c r="D805" s="1"/>
      <c r="E805" s="6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64"/>
      <c r="B806" s="1"/>
      <c r="C806" s="1"/>
      <c r="D806" s="1"/>
      <c r="E806" s="6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64"/>
      <c r="B807" s="1"/>
      <c r="C807" s="1"/>
      <c r="D807" s="1"/>
      <c r="E807" s="6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64"/>
      <c r="B808" s="1"/>
      <c r="C808" s="1"/>
      <c r="D808" s="1"/>
      <c r="E808" s="6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64"/>
      <c r="B809" s="1"/>
      <c r="C809" s="1"/>
      <c r="D809" s="1"/>
      <c r="E809" s="6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64"/>
      <c r="B810" s="1"/>
      <c r="C810" s="1"/>
      <c r="D810" s="1"/>
      <c r="E810" s="6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64"/>
      <c r="B811" s="1"/>
      <c r="C811" s="1"/>
      <c r="D811" s="1"/>
      <c r="E811" s="6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64"/>
      <c r="B812" s="1"/>
      <c r="C812" s="1"/>
      <c r="D812" s="1"/>
      <c r="E812" s="6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64"/>
      <c r="B813" s="1"/>
      <c r="C813" s="1"/>
      <c r="D813" s="1"/>
      <c r="E813" s="6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64"/>
      <c r="B814" s="1"/>
      <c r="C814" s="1"/>
      <c r="D814" s="1"/>
      <c r="E814" s="6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64"/>
      <c r="B815" s="1"/>
      <c r="C815" s="1"/>
      <c r="D815" s="1"/>
      <c r="E815" s="6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64"/>
      <c r="B816" s="1"/>
      <c r="C816" s="1"/>
      <c r="D816" s="1"/>
      <c r="E816" s="6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64"/>
      <c r="B817" s="1"/>
      <c r="C817" s="1"/>
      <c r="D817" s="1"/>
      <c r="E817" s="6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64"/>
      <c r="B818" s="1"/>
      <c r="C818" s="1"/>
      <c r="D818" s="1"/>
      <c r="E818" s="6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64"/>
      <c r="B819" s="1"/>
      <c r="C819" s="1"/>
      <c r="D819" s="1"/>
      <c r="E819" s="6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64"/>
      <c r="B820" s="1"/>
      <c r="C820" s="1"/>
      <c r="D820" s="1"/>
      <c r="E820" s="6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64"/>
      <c r="B821" s="1"/>
      <c r="C821" s="1"/>
      <c r="D821" s="1"/>
      <c r="E821" s="6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64"/>
      <c r="B822" s="1"/>
      <c r="C822" s="1"/>
      <c r="D822" s="1"/>
      <c r="E822" s="6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64"/>
      <c r="B823" s="1"/>
      <c r="C823" s="1"/>
      <c r="D823" s="1"/>
      <c r="E823" s="6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64"/>
      <c r="B824" s="1"/>
      <c r="C824" s="1"/>
      <c r="D824" s="1"/>
      <c r="E824" s="6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64"/>
      <c r="B825" s="1"/>
      <c r="C825" s="1"/>
      <c r="D825" s="1"/>
      <c r="E825" s="6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64"/>
      <c r="B826" s="1"/>
      <c r="C826" s="1"/>
      <c r="D826" s="1"/>
      <c r="E826" s="6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64"/>
      <c r="B827" s="1"/>
      <c r="C827" s="1"/>
      <c r="D827" s="1"/>
      <c r="E827" s="6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64"/>
      <c r="B828" s="1"/>
      <c r="C828" s="1"/>
      <c r="D828" s="1"/>
      <c r="E828" s="6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64"/>
      <c r="B829" s="1"/>
      <c r="C829" s="1"/>
      <c r="D829" s="1"/>
      <c r="E829" s="6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64"/>
      <c r="B830" s="1"/>
      <c r="C830" s="1"/>
      <c r="D830" s="1"/>
      <c r="E830" s="6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64"/>
      <c r="B831" s="1"/>
      <c r="C831" s="1"/>
      <c r="D831" s="1"/>
      <c r="E831" s="6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64"/>
      <c r="B832" s="1"/>
      <c r="C832" s="1"/>
      <c r="D832" s="1"/>
      <c r="E832" s="6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64"/>
      <c r="B833" s="1"/>
      <c r="C833" s="1"/>
      <c r="D833" s="1"/>
      <c r="E833" s="6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64"/>
      <c r="B834" s="1"/>
      <c r="C834" s="1"/>
      <c r="D834" s="1"/>
      <c r="E834" s="6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64"/>
      <c r="B835" s="1"/>
      <c r="C835" s="1"/>
      <c r="D835" s="1"/>
      <c r="E835" s="6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64"/>
      <c r="B836" s="1"/>
      <c r="C836" s="1"/>
      <c r="D836" s="1"/>
      <c r="E836" s="6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64"/>
      <c r="B837" s="1"/>
      <c r="C837" s="1"/>
      <c r="D837" s="1"/>
      <c r="E837" s="6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64"/>
      <c r="B838" s="1"/>
      <c r="C838" s="1"/>
      <c r="D838" s="1"/>
      <c r="E838" s="6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64"/>
      <c r="B839" s="1"/>
      <c r="C839" s="1"/>
      <c r="D839" s="1"/>
      <c r="E839" s="6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64"/>
      <c r="B840" s="1"/>
      <c r="C840" s="1"/>
      <c r="D840" s="1"/>
      <c r="E840" s="6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64"/>
      <c r="B841" s="1"/>
      <c r="C841" s="1"/>
      <c r="D841" s="1"/>
      <c r="E841" s="6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64"/>
      <c r="B842" s="1"/>
      <c r="C842" s="1"/>
      <c r="D842" s="1"/>
      <c r="E842" s="6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64"/>
      <c r="B843" s="1"/>
      <c r="C843" s="1"/>
      <c r="D843" s="1"/>
      <c r="E843" s="6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64"/>
      <c r="B844" s="1"/>
      <c r="C844" s="1"/>
      <c r="D844" s="1"/>
      <c r="E844" s="6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64"/>
      <c r="B845" s="1"/>
      <c r="C845" s="1"/>
      <c r="D845" s="1"/>
      <c r="E845" s="6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64"/>
      <c r="B846" s="1"/>
      <c r="C846" s="1"/>
      <c r="D846" s="1"/>
      <c r="E846" s="6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64"/>
      <c r="B847" s="1"/>
      <c r="C847" s="1"/>
      <c r="D847" s="1"/>
      <c r="E847" s="6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64"/>
      <c r="B848" s="1"/>
      <c r="C848" s="1"/>
      <c r="D848" s="1"/>
      <c r="E848" s="6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64"/>
      <c r="B849" s="1"/>
      <c r="C849" s="1"/>
      <c r="D849" s="1"/>
      <c r="E849" s="6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64"/>
      <c r="B850" s="1"/>
      <c r="C850" s="1"/>
      <c r="D850" s="1"/>
      <c r="E850" s="6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64"/>
      <c r="B851" s="1"/>
      <c r="C851" s="1"/>
      <c r="D851" s="1"/>
      <c r="E851" s="6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64"/>
      <c r="B852" s="1"/>
      <c r="C852" s="1"/>
      <c r="D852" s="1"/>
      <c r="E852" s="6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64"/>
      <c r="B853" s="1"/>
      <c r="C853" s="1"/>
      <c r="D853" s="1"/>
      <c r="E853" s="6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64"/>
      <c r="B854" s="1"/>
      <c r="C854" s="1"/>
      <c r="D854" s="1"/>
      <c r="E854" s="6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64"/>
      <c r="B855" s="1"/>
      <c r="C855" s="1"/>
      <c r="D855" s="1"/>
      <c r="E855" s="6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64"/>
      <c r="B856" s="1"/>
      <c r="C856" s="1"/>
      <c r="D856" s="1"/>
      <c r="E856" s="6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64"/>
      <c r="B857" s="1"/>
      <c r="C857" s="1"/>
      <c r="D857" s="1"/>
      <c r="E857" s="6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64"/>
      <c r="B858" s="1"/>
      <c r="C858" s="1"/>
      <c r="D858" s="1"/>
      <c r="E858" s="6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64"/>
      <c r="B859" s="1"/>
      <c r="C859" s="1"/>
      <c r="D859" s="1"/>
      <c r="E859" s="6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64"/>
      <c r="B860" s="1"/>
      <c r="C860" s="1"/>
      <c r="D860" s="1"/>
      <c r="E860" s="6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64"/>
      <c r="B861" s="1"/>
      <c r="C861" s="1"/>
      <c r="D861" s="1"/>
      <c r="E861" s="6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64"/>
      <c r="B862" s="1"/>
      <c r="C862" s="1"/>
      <c r="D862" s="1"/>
      <c r="E862" s="6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64"/>
      <c r="B863" s="1"/>
      <c r="C863" s="1"/>
      <c r="D863" s="1"/>
      <c r="E863" s="6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64"/>
      <c r="B864" s="1"/>
      <c r="C864" s="1"/>
      <c r="D864" s="1"/>
      <c r="E864" s="6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64"/>
      <c r="B865" s="1"/>
      <c r="C865" s="1"/>
      <c r="D865" s="1"/>
      <c r="E865" s="6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64"/>
      <c r="B866" s="1"/>
      <c r="C866" s="1"/>
      <c r="D866" s="1"/>
      <c r="E866" s="6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64"/>
      <c r="B867" s="1"/>
      <c r="C867" s="1"/>
      <c r="D867" s="1"/>
      <c r="E867" s="6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64"/>
      <c r="B868" s="1"/>
      <c r="C868" s="1"/>
      <c r="D868" s="1"/>
      <c r="E868" s="6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64"/>
      <c r="B869" s="1"/>
      <c r="C869" s="1"/>
      <c r="D869" s="1"/>
      <c r="E869" s="6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64"/>
      <c r="B870" s="1"/>
      <c r="C870" s="1"/>
      <c r="D870" s="1"/>
      <c r="E870" s="6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64"/>
      <c r="B871" s="1"/>
      <c r="C871" s="1"/>
      <c r="D871" s="1"/>
      <c r="E871" s="6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64"/>
      <c r="B872" s="1"/>
      <c r="C872" s="1"/>
      <c r="D872" s="1"/>
      <c r="E872" s="6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64"/>
      <c r="B873" s="1"/>
      <c r="C873" s="1"/>
      <c r="D873" s="1"/>
      <c r="E873" s="6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64"/>
      <c r="B874" s="1"/>
      <c r="C874" s="1"/>
      <c r="D874" s="1"/>
      <c r="E874" s="6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64"/>
      <c r="B875" s="1"/>
      <c r="C875" s="1"/>
      <c r="D875" s="1"/>
      <c r="E875" s="6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64"/>
      <c r="B876" s="1"/>
      <c r="C876" s="1"/>
      <c r="D876" s="1"/>
      <c r="E876" s="6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64"/>
      <c r="B877" s="1"/>
      <c r="C877" s="1"/>
      <c r="D877" s="1"/>
      <c r="E877" s="6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64"/>
      <c r="B878" s="1"/>
      <c r="C878" s="1"/>
      <c r="D878" s="1"/>
      <c r="E878" s="6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64"/>
      <c r="B879" s="1"/>
      <c r="C879" s="1"/>
      <c r="D879" s="1"/>
      <c r="E879" s="6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64"/>
      <c r="B880" s="1"/>
      <c r="C880" s="1"/>
      <c r="D880" s="1"/>
      <c r="E880" s="6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64"/>
      <c r="B881" s="1"/>
      <c r="C881" s="1"/>
      <c r="D881" s="1"/>
      <c r="E881" s="6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64"/>
      <c r="B882" s="1"/>
      <c r="C882" s="1"/>
      <c r="D882" s="1"/>
      <c r="E882" s="6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64"/>
      <c r="B883" s="1"/>
      <c r="C883" s="1"/>
      <c r="D883" s="1"/>
      <c r="E883" s="6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64"/>
      <c r="B884" s="1"/>
      <c r="C884" s="1"/>
      <c r="D884" s="1"/>
      <c r="E884" s="6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64"/>
      <c r="B885" s="1"/>
      <c r="C885" s="1"/>
      <c r="D885" s="1"/>
      <c r="E885" s="6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64"/>
      <c r="B886" s="1"/>
      <c r="C886" s="1"/>
      <c r="D886" s="1"/>
      <c r="E886" s="6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64"/>
      <c r="B887" s="1"/>
      <c r="C887" s="1"/>
      <c r="D887" s="1"/>
      <c r="E887" s="6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64"/>
      <c r="B888" s="1"/>
      <c r="C888" s="1"/>
      <c r="D888" s="1"/>
      <c r="E888" s="6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64"/>
      <c r="B889" s="1"/>
      <c r="C889" s="1"/>
      <c r="D889" s="1"/>
      <c r="E889" s="6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64"/>
      <c r="B890" s="1"/>
      <c r="C890" s="1"/>
      <c r="D890" s="1"/>
      <c r="E890" s="6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64"/>
      <c r="B891" s="1"/>
      <c r="C891" s="1"/>
      <c r="D891" s="1"/>
      <c r="E891" s="6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64"/>
      <c r="B892" s="1"/>
      <c r="C892" s="1"/>
      <c r="D892" s="1"/>
      <c r="E892" s="6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64"/>
      <c r="B893" s="1"/>
      <c r="C893" s="1"/>
      <c r="D893" s="1"/>
      <c r="E893" s="6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64"/>
      <c r="B894" s="1"/>
      <c r="C894" s="1"/>
      <c r="D894" s="1"/>
      <c r="E894" s="6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64"/>
      <c r="B895" s="1"/>
      <c r="C895" s="1"/>
      <c r="D895" s="1"/>
      <c r="E895" s="6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64"/>
      <c r="B896" s="1"/>
      <c r="C896" s="1"/>
      <c r="D896" s="1"/>
      <c r="E896" s="6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64"/>
      <c r="B897" s="1"/>
      <c r="C897" s="1"/>
      <c r="D897" s="1"/>
      <c r="E897" s="6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64"/>
      <c r="B898" s="1"/>
      <c r="C898" s="1"/>
      <c r="D898" s="1"/>
      <c r="E898" s="6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64"/>
      <c r="B899" s="1"/>
      <c r="C899" s="1"/>
      <c r="D899" s="1"/>
      <c r="E899" s="6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64"/>
      <c r="B900" s="1"/>
      <c r="C900" s="1"/>
      <c r="D900" s="1"/>
      <c r="E900" s="6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64"/>
      <c r="B901" s="1"/>
      <c r="C901" s="1"/>
      <c r="D901" s="1"/>
      <c r="E901" s="6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64"/>
      <c r="B902" s="1"/>
      <c r="C902" s="1"/>
      <c r="D902" s="1"/>
      <c r="E902" s="6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64"/>
      <c r="B903" s="1"/>
      <c r="C903" s="1"/>
      <c r="D903" s="1"/>
      <c r="E903" s="6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64"/>
      <c r="B904" s="1"/>
      <c r="C904" s="1"/>
      <c r="D904" s="1"/>
      <c r="E904" s="6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64"/>
      <c r="B905" s="1"/>
      <c r="C905" s="1"/>
      <c r="D905" s="1"/>
      <c r="E905" s="6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64"/>
      <c r="B906" s="1"/>
      <c r="C906" s="1"/>
      <c r="D906" s="1"/>
      <c r="E906" s="6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64"/>
      <c r="B907" s="1"/>
      <c r="C907" s="1"/>
      <c r="D907" s="1"/>
      <c r="E907" s="6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64"/>
      <c r="B908" s="1"/>
      <c r="C908" s="1"/>
      <c r="D908" s="1"/>
      <c r="E908" s="6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64"/>
      <c r="B909" s="1"/>
      <c r="C909" s="1"/>
      <c r="D909" s="1"/>
      <c r="E909" s="6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64"/>
      <c r="B910" s="1"/>
      <c r="C910" s="1"/>
      <c r="D910" s="1"/>
      <c r="E910" s="6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64"/>
      <c r="B911" s="1"/>
      <c r="C911" s="1"/>
      <c r="D911" s="1"/>
      <c r="E911" s="6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64"/>
      <c r="B912" s="1"/>
      <c r="C912" s="1"/>
      <c r="D912" s="1"/>
      <c r="E912" s="6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64"/>
      <c r="B913" s="1"/>
      <c r="C913" s="1"/>
      <c r="D913" s="1"/>
      <c r="E913" s="6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64"/>
      <c r="B914" s="1"/>
      <c r="C914" s="1"/>
      <c r="D914" s="1"/>
      <c r="E914" s="6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64"/>
      <c r="B915" s="1"/>
      <c r="C915" s="1"/>
      <c r="D915" s="1"/>
      <c r="E915" s="6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64"/>
      <c r="B916" s="1"/>
      <c r="C916" s="1"/>
      <c r="D916" s="1"/>
      <c r="E916" s="6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64"/>
      <c r="B917" s="1"/>
      <c r="C917" s="1"/>
      <c r="D917" s="1"/>
      <c r="E917" s="6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64"/>
      <c r="B918" s="1"/>
      <c r="C918" s="1"/>
      <c r="D918" s="1"/>
      <c r="E918" s="6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64"/>
      <c r="B919" s="1"/>
      <c r="C919" s="1"/>
      <c r="D919" s="1"/>
      <c r="E919" s="6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64"/>
      <c r="B920" s="1"/>
      <c r="C920" s="1"/>
      <c r="D920" s="1"/>
      <c r="E920" s="6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64"/>
      <c r="B921" s="1"/>
      <c r="C921" s="1"/>
      <c r="D921" s="1"/>
      <c r="E921" s="6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64"/>
      <c r="B922" s="1"/>
      <c r="C922" s="1"/>
      <c r="D922" s="1"/>
      <c r="E922" s="6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64"/>
      <c r="B923" s="1"/>
      <c r="C923" s="1"/>
      <c r="D923" s="1"/>
      <c r="E923" s="6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64"/>
      <c r="B924" s="1"/>
      <c r="C924" s="1"/>
      <c r="D924" s="1"/>
      <c r="E924" s="6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64"/>
      <c r="B925" s="1"/>
      <c r="C925" s="1"/>
      <c r="D925" s="1"/>
      <c r="E925" s="6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64"/>
      <c r="B926" s="1"/>
      <c r="C926" s="1"/>
      <c r="D926" s="1"/>
      <c r="E926" s="6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64"/>
      <c r="B927" s="1"/>
      <c r="C927" s="1"/>
      <c r="D927" s="1"/>
      <c r="E927" s="6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64"/>
      <c r="B928" s="1"/>
      <c r="C928" s="1"/>
      <c r="D928" s="1"/>
      <c r="E928" s="6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64"/>
      <c r="B929" s="1"/>
      <c r="C929" s="1"/>
      <c r="D929" s="1"/>
      <c r="E929" s="6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64"/>
      <c r="B930" s="1"/>
      <c r="C930" s="1"/>
      <c r="D930" s="1"/>
      <c r="E930" s="6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64"/>
      <c r="B931" s="1"/>
      <c r="C931" s="1"/>
      <c r="D931" s="1"/>
      <c r="E931" s="6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64"/>
      <c r="B932" s="1"/>
      <c r="C932" s="1"/>
      <c r="D932" s="1"/>
      <c r="E932" s="6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64"/>
      <c r="B933" s="1"/>
      <c r="C933" s="1"/>
      <c r="D933" s="1"/>
      <c r="E933" s="6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64"/>
      <c r="B934" s="1"/>
      <c r="C934" s="1"/>
      <c r="D934" s="1"/>
      <c r="E934" s="6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64"/>
      <c r="B935" s="1"/>
      <c r="C935" s="1"/>
      <c r="D935" s="1"/>
      <c r="E935" s="6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64"/>
      <c r="B936" s="1"/>
      <c r="C936" s="1"/>
      <c r="D936" s="1"/>
      <c r="E936" s="6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64"/>
      <c r="B937" s="1"/>
      <c r="C937" s="1"/>
      <c r="D937" s="1"/>
      <c r="E937" s="6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64"/>
      <c r="B938" s="1"/>
      <c r="C938" s="1"/>
      <c r="D938" s="1"/>
      <c r="E938" s="6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64"/>
      <c r="B939" s="1"/>
      <c r="C939" s="1"/>
      <c r="D939" s="1"/>
      <c r="E939" s="6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64"/>
      <c r="B940" s="1"/>
      <c r="C940" s="1"/>
      <c r="D940" s="1"/>
      <c r="E940" s="6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64"/>
      <c r="B941" s="1"/>
      <c r="C941" s="1"/>
      <c r="D941" s="1"/>
      <c r="E941" s="6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64"/>
      <c r="B942" s="1"/>
      <c r="C942" s="1"/>
      <c r="D942" s="1"/>
      <c r="E942" s="6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64"/>
      <c r="B943" s="1"/>
      <c r="C943" s="1"/>
      <c r="D943" s="1"/>
      <c r="E943" s="6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64"/>
      <c r="B944" s="1"/>
      <c r="C944" s="1"/>
      <c r="D944" s="1"/>
      <c r="E944" s="6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64"/>
      <c r="B945" s="1"/>
      <c r="C945" s="1"/>
      <c r="D945" s="1"/>
      <c r="E945" s="6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64"/>
      <c r="B946" s="1"/>
      <c r="C946" s="1"/>
      <c r="D946" s="1"/>
      <c r="E946" s="6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64"/>
      <c r="B947" s="1"/>
      <c r="C947" s="1"/>
      <c r="D947" s="1"/>
      <c r="E947" s="6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64"/>
      <c r="B948" s="1"/>
      <c r="C948" s="1"/>
      <c r="D948" s="1"/>
      <c r="E948" s="6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64"/>
      <c r="B949" s="1"/>
      <c r="C949" s="1"/>
      <c r="D949" s="1"/>
      <c r="E949" s="6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64"/>
      <c r="B950" s="1"/>
      <c r="C950" s="1"/>
      <c r="D950" s="1"/>
      <c r="E950" s="6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64"/>
      <c r="B951" s="1"/>
      <c r="C951" s="1"/>
      <c r="D951" s="1"/>
      <c r="E951" s="6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64"/>
      <c r="B952" s="1"/>
      <c r="C952" s="1"/>
      <c r="D952" s="1"/>
      <c r="E952" s="6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64"/>
      <c r="B953" s="1"/>
      <c r="C953" s="1"/>
      <c r="D953" s="1"/>
      <c r="E953" s="6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64"/>
      <c r="B954" s="1"/>
      <c r="C954" s="1"/>
      <c r="D954" s="1"/>
      <c r="E954" s="6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64"/>
      <c r="B955" s="1"/>
      <c r="C955" s="1"/>
      <c r="D955" s="1"/>
      <c r="E955" s="6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64"/>
      <c r="B956" s="1"/>
      <c r="C956" s="1"/>
      <c r="D956" s="1"/>
      <c r="E956" s="6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64"/>
      <c r="B957" s="1"/>
      <c r="C957" s="1"/>
      <c r="D957" s="1"/>
      <c r="E957" s="6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64"/>
      <c r="B958" s="1"/>
      <c r="C958" s="1"/>
      <c r="D958" s="1"/>
      <c r="E958" s="6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64"/>
      <c r="B959" s="1"/>
      <c r="C959" s="1"/>
      <c r="D959" s="1"/>
      <c r="E959" s="6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64"/>
      <c r="B960" s="1"/>
      <c r="C960" s="1"/>
      <c r="D960" s="1"/>
      <c r="E960" s="6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64"/>
      <c r="B961" s="1"/>
      <c r="C961" s="1"/>
      <c r="D961" s="1"/>
      <c r="E961" s="6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64"/>
      <c r="B962" s="1"/>
      <c r="C962" s="1"/>
      <c r="D962" s="1"/>
      <c r="E962" s="6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64"/>
      <c r="B963" s="1"/>
      <c r="C963" s="1"/>
      <c r="D963" s="1"/>
      <c r="E963" s="6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64"/>
      <c r="B964" s="1"/>
      <c r="C964" s="1"/>
      <c r="D964" s="1"/>
      <c r="E964" s="6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64"/>
      <c r="B965" s="1"/>
      <c r="C965" s="1"/>
      <c r="D965" s="1"/>
      <c r="E965" s="6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64"/>
      <c r="B966" s="1"/>
      <c r="C966" s="1"/>
      <c r="D966" s="1"/>
      <c r="E966" s="6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64"/>
      <c r="B967" s="1"/>
      <c r="C967" s="1"/>
      <c r="D967" s="1"/>
      <c r="E967" s="6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64"/>
      <c r="B968" s="1"/>
      <c r="C968" s="1"/>
      <c r="D968" s="1"/>
      <c r="E968" s="6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64"/>
      <c r="B969" s="1"/>
      <c r="C969" s="1"/>
      <c r="D969" s="1"/>
      <c r="E969" s="6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64"/>
      <c r="B970" s="1"/>
      <c r="C970" s="1"/>
      <c r="D970" s="1"/>
      <c r="E970" s="6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64"/>
      <c r="B971" s="1"/>
      <c r="C971" s="1"/>
      <c r="D971" s="1"/>
      <c r="E971" s="6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64"/>
      <c r="B972" s="1"/>
      <c r="C972" s="1"/>
      <c r="D972" s="1"/>
      <c r="E972" s="6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64"/>
      <c r="B973" s="1"/>
      <c r="C973" s="1"/>
      <c r="D973" s="1"/>
      <c r="E973" s="6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64"/>
      <c r="B974" s="1"/>
      <c r="C974" s="1"/>
      <c r="D974" s="1"/>
      <c r="E974" s="6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64"/>
      <c r="B975" s="1"/>
      <c r="C975" s="1"/>
      <c r="D975" s="1"/>
      <c r="E975" s="6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64"/>
      <c r="B976" s="1"/>
      <c r="C976" s="1"/>
      <c r="D976" s="1"/>
      <c r="E976" s="6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64"/>
      <c r="B977" s="1"/>
      <c r="C977" s="1"/>
      <c r="D977" s="1"/>
      <c r="E977" s="6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64"/>
      <c r="B978" s="1"/>
      <c r="C978" s="1"/>
      <c r="D978" s="1"/>
      <c r="E978" s="6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64"/>
      <c r="B979" s="1"/>
      <c r="C979" s="1"/>
      <c r="D979" s="1"/>
      <c r="E979" s="6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64"/>
      <c r="B980" s="1"/>
      <c r="C980" s="1"/>
      <c r="D980" s="1"/>
      <c r="E980" s="6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64"/>
      <c r="B981" s="1"/>
      <c r="C981" s="1"/>
      <c r="D981" s="1"/>
      <c r="E981" s="6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64"/>
      <c r="B982" s="1"/>
      <c r="C982" s="1"/>
      <c r="D982" s="1"/>
      <c r="E982" s="6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64"/>
      <c r="B983" s="1"/>
      <c r="C983" s="1"/>
      <c r="D983" s="1"/>
      <c r="E983" s="6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64"/>
      <c r="B984" s="1"/>
      <c r="C984" s="1"/>
      <c r="D984" s="1"/>
      <c r="E984" s="6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64"/>
      <c r="B985" s="1"/>
      <c r="C985" s="1"/>
      <c r="D985" s="1"/>
      <c r="E985" s="6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64"/>
      <c r="B986" s="1"/>
      <c r="C986" s="1"/>
      <c r="D986" s="1"/>
      <c r="E986" s="6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64"/>
      <c r="B987" s="1"/>
      <c r="C987" s="1"/>
      <c r="D987" s="1"/>
      <c r="E987" s="6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64"/>
      <c r="B988" s="1"/>
      <c r="C988" s="1"/>
      <c r="D988" s="1"/>
      <c r="E988" s="6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64"/>
      <c r="B989" s="1"/>
      <c r="C989" s="1"/>
      <c r="D989" s="1"/>
      <c r="E989" s="6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64"/>
      <c r="B990" s="1"/>
      <c r="C990" s="1"/>
      <c r="D990" s="1"/>
      <c r="E990" s="6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64"/>
      <c r="B991" s="1"/>
      <c r="C991" s="1"/>
      <c r="D991" s="1"/>
      <c r="E991" s="6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64"/>
      <c r="B992" s="1"/>
      <c r="C992" s="1"/>
      <c r="D992" s="1"/>
      <c r="E992" s="6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64"/>
      <c r="B993" s="1"/>
      <c r="C993" s="1"/>
      <c r="D993" s="1"/>
      <c r="E993" s="6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64"/>
      <c r="B994" s="1"/>
      <c r="C994" s="1"/>
      <c r="D994" s="1"/>
      <c r="E994" s="6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64"/>
      <c r="B995" s="1"/>
      <c r="C995" s="1"/>
      <c r="D995" s="1"/>
      <c r="E995" s="6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64"/>
      <c r="B996" s="1"/>
      <c r="C996" s="1"/>
      <c r="D996" s="1"/>
      <c r="E996" s="6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64"/>
      <c r="B997" s="1"/>
      <c r="C997" s="1"/>
      <c r="D997" s="1"/>
      <c r="E997" s="6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64"/>
      <c r="B998" s="1"/>
      <c r="C998" s="1"/>
      <c r="D998" s="1"/>
      <c r="E998" s="6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64"/>
      <c r="B999" s="1"/>
      <c r="C999" s="1"/>
      <c r="D999" s="1"/>
      <c r="E999" s="6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64"/>
      <c r="B1000" s="1"/>
      <c r="C1000" s="1"/>
      <c r="D1000" s="1"/>
      <c r="E1000" s="6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F1"/>
  </mergeCells>
  <hyperlinks>
    <hyperlink r:id="rId1" ref="A2"/>
  </hyperlinks>
  <printOptions gridLines="1" horizontalCentered="1"/>
  <pageMargins bottom="0.36671323342646694" footer="0.0" header="0.0" left="0.0" right="0.0" top="0.13335026670053343"/>
  <pageSetup paperSize="9" cellComments="atEnd" orientation="portrait" pageOrder="overThenDown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13"/>
    <col customWidth="1" min="12" max="12" width="16.38"/>
    <col customWidth="1" min="13" max="16" width="18.88"/>
  </cols>
  <sheetData>
    <row r="1">
      <c r="A1" s="46"/>
      <c r="B1" s="46"/>
      <c r="C1" s="46"/>
      <c r="D1" s="65" t="s">
        <v>688</v>
      </c>
      <c r="E1" s="66" t="s">
        <v>689</v>
      </c>
      <c r="F1" s="65" t="s">
        <v>690</v>
      </c>
      <c r="G1" s="65" t="s">
        <v>691</v>
      </c>
      <c r="H1" s="65" t="s">
        <v>692</v>
      </c>
      <c r="I1" s="65" t="s">
        <v>693</v>
      </c>
      <c r="J1" s="67" t="s">
        <v>694</v>
      </c>
      <c r="K1" s="65" t="s">
        <v>695</v>
      </c>
      <c r="L1" s="65" t="s">
        <v>696</v>
      </c>
      <c r="M1" s="68" t="s">
        <v>697</v>
      </c>
      <c r="N1" s="68" t="s">
        <v>698</v>
      </c>
      <c r="O1" s="68" t="s">
        <v>699</v>
      </c>
      <c r="P1" s="68" t="s">
        <v>700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51" t="s">
        <v>24</v>
      </c>
      <c r="B2" s="51" t="s">
        <v>25</v>
      </c>
      <c r="C2" s="51" t="s">
        <v>26</v>
      </c>
      <c r="D2" s="1" t="s">
        <v>633</v>
      </c>
      <c r="E2" s="51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51" t="s">
        <v>22</v>
      </c>
      <c r="K2" s="51">
        <v>9.765659976E9</v>
      </c>
      <c r="L2" s="4" t="s">
        <v>701</v>
      </c>
      <c r="M2" s="4" t="s">
        <v>702</v>
      </c>
      <c r="N2" s="29" t="s">
        <v>703</v>
      </c>
      <c r="O2" s="69" t="str">
        <f>HYPERLINK("https://drive.google.com/file/d/1k1CGTtLpRrdqjL23hGMS_CU2ieuJVjHn/view?usp=drivesdk","Dr. Dnyaneshwar Tikhe_admission letter")</f>
        <v>Dr. Dnyaneshwar Tikhe_admission letter</v>
      </c>
      <c r="P2" s="4" t="s">
        <v>704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1" t="s">
        <v>38</v>
      </c>
      <c r="B3" s="51" t="s">
        <v>39</v>
      </c>
      <c r="C3" s="51" t="s">
        <v>40</v>
      </c>
      <c r="D3" s="1" t="s">
        <v>634</v>
      </c>
      <c r="E3" s="51" t="s">
        <v>27</v>
      </c>
      <c r="F3" s="4" t="s">
        <v>41</v>
      </c>
      <c r="G3" s="4" t="s">
        <v>42</v>
      </c>
      <c r="H3" s="4" t="s">
        <v>30</v>
      </c>
      <c r="I3" s="4" t="s">
        <v>31</v>
      </c>
      <c r="J3" s="51" t="s">
        <v>36</v>
      </c>
      <c r="K3" s="51">
        <v>8.305648321E9</v>
      </c>
      <c r="L3" s="4" t="s">
        <v>705</v>
      </c>
      <c r="M3" s="4" t="s">
        <v>706</v>
      </c>
      <c r="N3" s="29" t="s">
        <v>707</v>
      </c>
      <c r="O3" s="69" t="str">
        <f>HYPERLINK("https://drive.google.com/file/d/1YPXV_thphtfy_eqjDMRgmOCxpJjl-uG1/view?usp=drivesdk","Mr. Arun Kumar Arya_admission letter")</f>
        <v>Mr. Arun Kumar Arya_admission letter</v>
      </c>
      <c r="P3" s="4" t="s">
        <v>708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1" t="s">
        <v>57</v>
      </c>
      <c r="B4" s="51" t="s">
        <v>58</v>
      </c>
      <c r="C4" s="51" t="s">
        <v>59</v>
      </c>
      <c r="D4" s="1" t="s">
        <v>635</v>
      </c>
      <c r="E4" s="51" t="s">
        <v>27</v>
      </c>
      <c r="F4" s="4" t="s">
        <v>61</v>
      </c>
      <c r="G4" s="4" t="s">
        <v>62</v>
      </c>
      <c r="H4" s="4" t="s">
        <v>63</v>
      </c>
      <c r="I4" s="4" t="s">
        <v>64</v>
      </c>
      <c r="J4" s="51" t="s">
        <v>55</v>
      </c>
      <c r="K4" s="4" t="s">
        <v>709</v>
      </c>
      <c r="L4" s="4" t="s">
        <v>710</v>
      </c>
      <c r="M4" s="4" t="s">
        <v>711</v>
      </c>
      <c r="N4" s="29" t="s">
        <v>712</v>
      </c>
      <c r="O4" s="69" t="str">
        <f>HYPERLINK("https://drive.google.com/file/d/1OMujklI6oAq3UA4irPzqtsmFpqDMFw_i/view?usp=drivesdk","Mrs. MALVI VISHWAKARMA_admission letter")</f>
        <v>Mrs. MALVI VISHWAKARMA_admission letter</v>
      </c>
      <c r="P4" s="4" t="s">
        <v>713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1" t="s">
        <v>38</v>
      </c>
      <c r="B5" s="51" t="s">
        <v>70</v>
      </c>
      <c r="C5" s="51" t="s">
        <v>71</v>
      </c>
      <c r="D5" s="1" t="s">
        <v>636</v>
      </c>
      <c r="E5" s="51" t="s">
        <v>27</v>
      </c>
      <c r="F5" s="4" t="s">
        <v>72</v>
      </c>
      <c r="G5" s="4" t="s">
        <v>72</v>
      </c>
      <c r="H5" s="4" t="s">
        <v>73</v>
      </c>
      <c r="I5" s="4" t="s">
        <v>31</v>
      </c>
      <c r="J5" s="51" t="s">
        <v>68</v>
      </c>
      <c r="K5" s="51">
        <v>6.268883482E9</v>
      </c>
      <c r="L5" s="4" t="s">
        <v>714</v>
      </c>
      <c r="M5" s="4" t="s">
        <v>715</v>
      </c>
      <c r="N5" s="29" t="s">
        <v>716</v>
      </c>
      <c r="O5" s="69" t="str">
        <f>HYPERLINK("https://drive.google.com/file/d/1rN7zDox5FMz-pEQXUUqFAyo1aZ-Pc54Q/view?usp=drivesdk","Mr. RAJESH KUMAR  GAUTAM_admission letter")</f>
        <v>Mr. RAJESH KUMAR  GAUTAM_admission letter</v>
      </c>
      <c r="P5" s="4" t="s">
        <v>717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1" t="s">
        <v>38</v>
      </c>
      <c r="B6" s="51" t="s">
        <v>77</v>
      </c>
      <c r="C6" s="51" t="s">
        <v>78</v>
      </c>
      <c r="D6" s="1" t="s">
        <v>637</v>
      </c>
      <c r="E6" s="51" t="s">
        <v>27</v>
      </c>
      <c r="F6" s="4" t="s">
        <v>80</v>
      </c>
      <c r="G6" s="4" t="s">
        <v>80</v>
      </c>
      <c r="H6" s="4" t="s">
        <v>81</v>
      </c>
      <c r="I6" s="4" t="s">
        <v>82</v>
      </c>
      <c r="J6" s="51" t="s">
        <v>79</v>
      </c>
      <c r="K6" s="51">
        <v>9.523706139E9</v>
      </c>
      <c r="L6" s="4" t="s">
        <v>718</v>
      </c>
      <c r="M6" s="4" t="s">
        <v>719</v>
      </c>
      <c r="N6" s="29" t="s">
        <v>720</v>
      </c>
      <c r="O6" s="69" t="str">
        <f>HYPERLINK("https://drive.google.com/file/d/1UimLEoqpifPrqfMPIDaQWAcifneGfam_/view?usp=drivesdk","Mr. Jibhawani kumar  Rajak_admission letter")</f>
        <v>Mr. Jibhawani kumar  Rajak_admission letter</v>
      </c>
      <c r="P6" s="4" t="s">
        <v>721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1" t="s">
        <v>24</v>
      </c>
      <c r="B7" s="51" t="s">
        <v>86</v>
      </c>
      <c r="C7" s="51" t="s">
        <v>87</v>
      </c>
      <c r="D7" s="1" t="s">
        <v>638</v>
      </c>
      <c r="E7" s="51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51" t="s">
        <v>84</v>
      </c>
      <c r="K7" s="51">
        <v>9.89319101E9</v>
      </c>
      <c r="L7" s="4" t="s">
        <v>722</v>
      </c>
      <c r="M7" s="4" t="s">
        <v>723</v>
      </c>
      <c r="N7" s="29" t="s">
        <v>724</v>
      </c>
      <c r="O7" s="69" t="str">
        <f>HYPERLINK("https://drive.google.com/file/d/1Lz1fwvOFSlkbSeLvRvBXyqKKTQqCx25M/view?usp=drivesdk","Dr. Yogesh Khandelwal _admission letter")</f>
        <v>Dr. Yogesh Khandelwal _admission letter</v>
      </c>
      <c r="P7" s="4" t="s">
        <v>725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1" t="s">
        <v>57</v>
      </c>
      <c r="B8" s="51" t="s">
        <v>96</v>
      </c>
      <c r="C8" s="51" t="s">
        <v>97</v>
      </c>
      <c r="D8" s="1" t="s">
        <v>639</v>
      </c>
      <c r="E8" s="51" t="s">
        <v>49</v>
      </c>
      <c r="F8" s="4" t="s">
        <v>98</v>
      </c>
      <c r="G8" s="4" t="s">
        <v>99</v>
      </c>
      <c r="H8" s="4" t="s">
        <v>100</v>
      </c>
      <c r="I8" s="4" t="s">
        <v>101</v>
      </c>
      <c r="J8" s="51" t="s">
        <v>94</v>
      </c>
      <c r="K8" s="51">
        <v>7.999603035E9</v>
      </c>
      <c r="L8" s="4" t="s">
        <v>726</v>
      </c>
      <c r="M8" s="4" t="s">
        <v>727</v>
      </c>
      <c r="N8" s="29" t="s">
        <v>728</v>
      </c>
      <c r="O8" s="69" t="str">
        <f>HYPERLINK("https://drive.google.com/file/d/1to4I3l5jtqie2pJ2LX7idQnKADsxEUod/view?usp=drivesdk","Mrs. Vijayshree  Malviya _admission letter")</f>
        <v>Mrs. Vijayshree  Malviya _admission letter</v>
      </c>
      <c r="P8" s="4" t="s">
        <v>729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1" t="s">
        <v>24</v>
      </c>
      <c r="B9" s="51" t="s">
        <v>104</v>
      </c>
      <c r="C9" s="51" t="s">
        <v>105</v>
      </c>
      <c r="D9" s="1" t="s">
        <v>640</v>
      </c>
      <c r="E9" s="51" t="s">
        <v>49</v>
      </c>
      <c r="F9" s="4" t="s">
        <v>106</v>
      </c>
      <c r="G9" s="4" t="s">
        <v>107</v>
      </c>
      <c r="H9" s="4" t="s">
        <v>108</v>
      </c>
      <c r="I9" s="4" t="s">
        <v>92</v>
      </c>
      <c r="J9" s="51" t="s">
        <v>102</v>
      </c>
      <c r="K9" s="51">
        <v>9.039839565E9</v>
      </c>
      <c r="L9" s="4" t="s">
        <v>730</v>
      </c>
      <c r="M9" s="4" t="s">
        <v>731</v>
      </c>
      <c r="N9" s="5" t="s">
        <v>732</v>
      </c>
      <c r="O9" s="69" t="str">
        <f>HYPERLINK("https://drive.google.com/file/d/1xzI8JcaLSKRnQmEOEfQak-DOQCq5dRt_/view?usp=drivesdk","Dr. Arti  Padiyar _admission letter")</f>
        <v>Dr. Arti  Padiyar _admission letter</v>
      </c>
      <c r="P9" s="4" t="s">
        <v>733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1" t="s">
        <v>24</v>
      </c>
      <c r="B10" s="51" t="s">
        <v>112</v>
      </c>
      <c r="C10" s="51" t="s">
        <v>113</v>
      </c>
      <c r="D10" s="1" t="s">
        <v>641</v>
      </c>
      <c r="E10" s="51" t="s">
        <v>27</v>
      </c>
      <c r="F10" s="4" t="s">
        <v>114</v>
      </c>
      <c r="G10" s="4" t="s">
        <v>115</v>
      </c>
      <c r="H10" s="4" t="s">
        <v>116</v>
      </c>
      <c r="I10" s="4" t="s">
        <v>117</v>
      </c>
      <c r="J10" s="51" t="s">
        <v>109</v>
      </c>
      <c r="K10" s="51">
        <v>9.685350941E9</v>
      </c>
      <c r="L10" s="4" t="s">
        <v>734</v>
      </c>
      <c r="M10" s="4" t="s">
        <v>735</v>
      </c>
      <c r="N10" s="29" t="s">
        <v>736</v>
      </c>
      <c r="O10" s="69" t="str">
        <f>HYPERLINK("https://drive.google.com/file/d/1YN4AA5Nc3q1X0L6ZV6TJvv4qHhhcUETN/view?usp=drivesdk","Dr. Suman Sardar_admission letter")</f>
        <v>Dr. Suman Sardar_admission letter</v>
      </c>
      <c r="P10" s="4" t="s">
        <v>737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1" t="s">
        <v>57</v>
      </c>
      <c r="B11" s="51" t="s">
        <v>122</v>
      </c>
      <c r="C11" s="51" t="s">
        <v>123</v>
      </c>
      <c r="D11" s="1" t="s">
        <v>642</v>
      </c>
      <c r="E11" s="51" t="s">
        <v>88</v>
      </c>
      <c r="F11" s="4" t="s">
        <v>124</v>
      </c>
      <c r="G11" s="4" t="s">
        <v>124</v>
      </c>
      <c r="H11" s="4" t="s">
        <v>125</v>
      </c>
      <c r="I11" s="4" t="s">
        <v>92</v>
      </c>
      <c r="J11" s="51" t="s">
        <v>119</v>
      </c>
      <c r="K11" s="51">
        <v>8.269239371E9</v>
      </c>
      <c r="L11" s="4" t="s">
        <v>738</v>
      </c>
      <c r="M11" s="4" t="s">
        <v>739</v>
      </c>
      <c r="N11" s="5" t="s">
        <v>740</v>
      </c>
      <c r="O11" s="69" t="str">
        <f>HYPERLINK("https://drive.google.com/file/d/1CdcsGTaTk1ZJAYhuNI2jimvhX8bxF_B5/view?usp=drivesdk","Mrs. Shweta  Bhawdiya _admission letter")</f>
        <v>Mrs. Shweta  Bhawdiya _admission letter</v>
      </c>
      <c r="P11" s="4" t="s">
        <v>741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1" t="s">
        <v>38</v>
      </c>
      <c r="B12" s="51" t="s">
        <v>130</v>
      </c>
      <c r="C12" s="51" t="s">
        <v>131</v>
      </c>
      <c r="D12" s="1" t="s">
        <v>643</v>
      </c>
      <c r="E12" s="51" t="s">
        <v>27</v>
      </c>
      <c r="F12" s="4" t="s">
        <v>133</v>
      </c>
      <c r="G12" s="4" t="s">
        <v>134</v>
      </c>
      <c r="H12" s="4" t="s">
        <v>30</v>
      </c>
      <c r="I12" s="4" t="s">
        <v>31</v>
      </c>
      <c r="J12" s="51" t="s">
        <v>128</v>
      </c>
      <c r="K12" s="51">
        <v>7.067690308E9</v>
      </c>
      <c r="L12" s="4" t="s">
        <v>742</v>
      </c>
      <c r="M12" s="4" t="s">
        <v>743</v>
      </c>
      <c r="N12" s="5" t="s">
        <v>744</v>
      </c>
      <c r="O12" s="69" t="str">
        <f>HYPERLINK("https://drive.google.com/file/d/19VOC6oJbBBvLDSukoIAE70aELr9XgWbe/view?usp=drivesdk","Mr. Shubham Sharma_admission letter")</f>
        <v>Mr. Shubham Sharma_admission letter</v>
      </c>
      <c r="P12" s="4" t="s">
        <v>745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1" t="s">
        <v>24</v>
      </c>
      <c r="B13" s="51" t="s">
        <v>140</v>
      </c>
      <c r="C13" s="51" t="s">
        <v>141</v>
      </c>
      <c r="D13" s="1" t="s">
        <v>644</v>
      </c>
      <c r="E13" s="51" t="s">
        <v>142</v>
      </c>
      <c r="F13" s="4" t="s">
        <v>143</v>
      </c>
      <c r="G13" s="4" t="s">
        <v>144</v>
      </c>
      <c r="H13" s="4" t="s">
        <v>30</v>
      </c>
      <c r="I13" s="4" t="s">
        <v>31</v>
      </c>
      <c r="J13" s="51" t="s">
        <v>137</v>
      </c>
      <c r="K13" s="51">
        <v>9.893149232E9</v>
      </c>
      <c r="L13" s="4" t="s">
        <v>746</v>
      </c>
      <c r="M13" s="4" t="s">
        <v>747</v>
      </c>
      <c r="N13" s="29" t="s">
        <v>748</v>
      </c>
      <c r="O13" s="69" t="str">
        <f>HYPERLINK("https://drive.google.com/file/d/1xtHTxilI1zhIUStFuR4mTfORq6fMz7kX/view?usp=drivesdk","Dr. Rakesh Sagar_admission letter")</f>
        <v>Dr. Rakesh Sagar_admission letter</v>
      </c>
      <c r="P13" s="4" t="s">
        <v>749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1" t="s">
        <v>38</v>
      </c>
      <c r="B14" s="51" t="s">
        <v>148</v>
      </c>
      <c r="C14" s="51" t="s">
        <v>149</v>
      </c>
      <c r="D14" s="1" t="s">
        <v>645</v>
      </c>
      <c r="E14" s="51" t="s">
        <v>27</v>
      </c>
      <c r="F14" s="48" t="s">
        <v>750</v>
      </c>
      <c r="G14" s="4" t="s">
        <v>151</v>
      </c>
      <c r="H14" s="4" t="s">
        <v>152</v>
      </c>
      <c r="I14" s="4" t="s">
        <v>31</v>
      </c>
      <c r="J14" s="51" t="s">
        <v>145</v>
      </c>
      <c r="K14" s="51">
        <v>9.424392696E9</v>
      </c>
      <c r="L14" s="4" t="s">
        <v>751</v>
      </c>
      <c r="M14" s="4" t="s">
        <v>752</v>
      </c>
      <c r="N14" s="5" t="s">
        <v>753</v>
      </c>
      <c r="O14" s="69" t="str">
        <f>HYPERLINK("https://drive.google.com/file/d/1RgPeGSKw1EHlvp1gmjdEnv4XkHWJAxr_/view?usp=drivesdk","Mr. Geh  Chandra Patel_admission letter")</f>
        <v>Mr. Geh  Chandra Patel_admission letter</v>
      </c>
      <c r="P14" s="4" t="s">
        <v>754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51" t="s">
        <v>157</v>
      </c>
      <c r="B15" s="51" t="s">
        <v>158</v>
      </c>
      <c r="C15" s="51" t="s">
        <v>159</v>
      </c>
      <c r="D15" s="1" t="s">
        <v>646</v>
      </c>
      <c r="E15" s="51" t="s">
        <v>49</v>
      </c>
      <c r="F15" s="4" t="s">
        <v>161</v>
      </c>
      <c r="G15" s="4" t="s">
        <v>162</v>
      </c>
      <c r="H15" s="4" t="s">
        <v>30</v>
      </c>
      <c r="I15" s="4" t="s">
        <v>155</v>
      </c>
      <c r="J15" s="51" t="s">
        <v>154</v>
      </c>
      <c r="K15" s="51">
        <v>9.669766972E9</v>
      </c>
      <c r="L15" s="4" t="s">
        <v>755</v>
      </c>
      <c r="M15" s="4" t="s">
        <v>756</v>
      </c>
      <c r="N15" s="29" t="s">
        <v>757</v>
      </c>
      <c r="O15" s="69" t="str">
        <f>HYPERLINK("https://drive.google.com/file/d/1U0SIuZ3C0kxCB6JrKE2IOMz94LjrHS59/view?usp=drivesdk","Miss Shanta Chouhan_admission letter")</f>
        <v>Miss Shanta Chouhan_admission letter</v>
      </c>
      <c r="P15" s="4" t="s">
        <v>758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1" t="s">
        <v>24</v>
      </c>
      <c r="B16" s="51" t="s">
        <v>167</v>
      </c>
      <c r="C16" s="51" t="s">
        <v>168</v>
      </c>
      <c r="D16" s="1" t="s">
        <v>647</v>
      </c>
      <c r="E16" s="51" t="s">
        <v>88</v>
      </c>
      <c r="F16" s="4" t="s">
        <v>169</v>
      </c>
      <c r="G16" s="4" t="s">
        <v>170</v>
      </c>
      <c r="H16" s="4" t="s">
        <v>108</v>
      </c>
      <c r="I16" s="4" t="s">
        <v>165</v>
      </c>
      <c r="J16" s="51" t="s">
        <v>164</v>
      </c>
      <c r="K16" s="51">
        <v>9.754177122E9</v>
      </c>
      <c r="L16" s="4" t="s">
        <v>759</v>
      </c>
      <c r="M16" s="4" t="s">
        <v>760</v>
      </c>
      <c r="N16" s="29" t="s">
        <v>761</v>
      </c>
      <c r="O16" s="69" t="str">
        <f>HYPERLINK("https://drive.google.com/file/d/1JAGOQAo37-AjwCCXv5S-BGKBNA1HJDAe/view?usp=drivesdk","Dr. JAYA KAITHWAS_admission letter")</f>
        <v>Dr. JAYA KAITHWAS_admission letter</v>
      </c>
      <c r="P16" s="4" t="s">
        <v>762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1" t="s">
        <v>24</v>
      </c>
      <c r="B17" s="51" t="s">
        <v>173</v>
      </c>
      <c r="C17" s="51" t="s">
        <v>174</v>
      </c>
      <c r="D17" s="1" t="s">
        <v>648</v>
      </c>
      <c r="E17" s="51" t="s">
        <v>27</v>
      </c>
      <c r="F17" s="4" t="s">
        <v>175</v>
      </c>
      <c r="G17" s="4" t="s">
        <v>176</v>
      </c>
      <c r="H17" s="4" t="s">
        <v>177</v>
      </c>
      <c r="I17" s="4" t="s">
        <v>101</v>
      </c>
      <c r="J17" s="51" t="s">
        <v>171</v>
      </c>
      <c r="K17" s="51">
        <v>9.165163497E9</v>
      </c>
      <c r="L17" s="4" t="s">
        <v>763</v>
      </c>
      <c r="M17" s="4" t="s">
        <v>764</v>
      </c>
      <c r="N17" s="29" t="s">
        <v>765</v>
      </c>
      <c r="O17" s="69" t="str">
        <f>HYPERLINK("https://drive.google.com/file/d/1LhXvxtR1TqWYiEgNmlfPiGON1VCmm2U8/view?usp=drivesdk","Dr. Sunita Yadav_admission letter")</f>
        <v>Dr. Sunita Yadav_admission letter</v>
      </c>
      <c r="P17" s="4" t="s">
        <v>766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1" t="s">
        <v>38</v>
      </c>
      <c r="B18" s="51" t="s">
        <v>181</v>
      </c>
      <c r="C18" s="51" t="s">
        <v>159</v>
      </c>
      <c r="D18" s="1" t="s">
        <v>649</v>
      </c>
      <c r="E18" s="51" t="s">
        <v>27</v>
      </c>
      <c r="F18" s="4" t="s">
        <v>182</v>
      </c>
      <c r="G18" s="4" t="s">
        <v>183</v>
      </c>
      <c r="H18" s="4" t="s">
        <v>184</v>
      </c>
      <c r="I18" s="4" t="s">
        <v>185</v>
      </c>
      <c r="J18" s="51" t="s">
        <v>178</v>
      </c>
      <c r="K18" s="51">
        <v>7.057590039E9</v>
      </c>
      <c r="L18" s="4" t="s">
        <v>767</v>
      </c>
      <c r="M18" s="4" t="s">
        <v>768</v>
      </c>
      <c r="N18" s="5" t="s">
        <v>769</v>
      </c>
      <c r="O18" s="69" t="str">
        <f>HYPERLINK("https://drive.google.com/file/d/1XgpdPTD4mz_0EbslD_HQHeECKARgeAYy/view?usp=drivesdk","Mr. Virendra Chouhan_admission letter")</f>
        <v>Mr. Virendra Chouhan_admission letter</v>
      </c>
      <c r="P18" s="4" t="s">
        <v>770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1" t="s">
        <v>24</v>
      </c>
      <c r="B19" s="51" t="s">
        <v>190</v>
      </c>
      <c r="C19" s="51" t="s">
        <v>191</v>
      </c>
      <c r="D19" s="1" t="s">
        <v>650</v>
      </c>
      <c r="E19" s="51" t="s">
        <v>49</v>
      </c>
      <c r="F19" s="4" t="s">
        <v>192</v>
      </c>
      <c r="G19" s="4" t="s">
        <v>193</v>
      </c>
      <c r="H19" s="4" t="s">
        <v>194</v>
      </c>
      <c r="I19" s="4" t="s">
        <v>195</v>
      </c>
      <c r="J19" s="51" t="s">
        <v>187</v>
      </c>
      <c r="K19" s="51">
        <v>9.960616538E9</v>
      </c>
      <c r="L19" s="4" t="s">
        <v>771</v>
      </c>
      <c r="M19" s="4" t="s">
        <v>772</v>
      </c>
      <c r="N19" s="5" t="s">
        <v>773</v>
      </c>
      <c r="O19" s="69" t="str">
        <f>HYPERLINK("https://drive.google.com/file/d/1ycebxIgm1mcFARLuk0aK-AJBxXhsIPts/view?usp=drivesdk","Dr. Dinesh Anandrao  Pund_admission letter")</f>
        <v>Dr. Dinesh Anandrao  Pund_admission letter</v>
      </c>
      <c r="P19" s="4" t="s">
        <v>774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0" t="s">
        <v>38</v>
      </c>
      <c r="B20" s="70" t="s">
        <v>200</v>
      </c>
      <c r="C20" s="70" t="s">
        <v>201</v>
      </c>
      <c r="D20" s="12" t="s">
        <v>775</v>
      </c>
      <c r="E20" s="70" t="s">
        <v>49</v>
      </c>
      <c r="F20" s="8" t="s">
        <v>202</v>
      </c>
      <c r="G20" s="8" t="s">
        <v>203</v>
      </c>
      <c r="H20" s="8" t="s">
        <v>52</v>
      </c>
      <c r="I20" s="8" t="s">
        <v>92</v>
      </c>
      <c r="J20" s="23" t="s">
        <v>776</v>
      </c>
      <c r="K20" s="70">
        <v>8.878105667E9</v>
      </c>
      <c r="L20" s="8" t="s">
        <v>777</v>
      </c>
      <c r="M20" s="8" t="s">
        <v>778</v>
      </c>
      <c r="N20" s="71" t="s">
        <v>779</v>
      </c>
      <c r="O20" s="72" t="str">
        <f>HYPERLINK("https://drive.google.com/file/d/1ec_JB8SJ06pmM9G880F0xzTAPimwd2Kx/view?usp=drivesdk","Mr. Tarun Kumar  Narnaure _admission letter")</f>
        <v>Mr. Tarun Kumar  Narnaure _admission letter</v>
      </c>
      <c r="P20" s="8" t="s">
        <v>780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51" t="s">
        <v>24</v>
      </c>
      <c r="B21" s="51" t="s">
        <v>209</v>
      </c>
      <c r="C21" s="51" t="s">
        <v>210</v>
      </c>
      <c r="D21" s="1" t="s">
        <v>651</v>
      </c>
      <c r="E21" s="51" t="s">
        <v>142</v>
      </c>
      <c r="F21" s="4" t="s">
        <v>212</v>
      </c>
      <c r="G21" s="4" t="s">
        <v>213</v>
      </c>
      <c r="H21" s="4" t="s">
        <v>214</v>
      </c>
      <c r="I21" s="4" t="s">
        <v>215</v>
      </c>
      <c r="J21" s="51" t="s">
        <v>211</v>
      </c>
      <c r="K21" s="51">
        <v>6.266679838E9</v>
      </c>
      <c r="L21" s="4" t="s">
        <v>781</v>
      </c>
      <c r="M21" s="4" t="s">
        <v>782</v>
      </c>
      <c r="N21" s="29" t="s">
        <v>783</v>
      </c>
      <c r="O21" s="69" t="str">
        <f>HYPERLINK("https://drive.google.com/file/d/1i0HKr7Svcdbp_0JHaOfS-RgAGEaRctZj/view?usp=drivesdk","Dr. SHANKAR  BHURIA_admission letter")</f>
        <v>Dr. SHANKAR  BHURIA_admission letter</v>
      </c>
      <c r="P21" s="4" t="s">
        <v>784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1" t="s">
        <v>38</v>
      </c>
      <c r="B22" s="51" t="s">
        <v>219</v>
      </c>
      <c r="C22" s="51" t="s">
        <v>220</v>
      </c>
      <c r="D22" s="1" t="s">
        <v>652</v>
      </c>
      <c r="E22" s="51" t="s">
        <v>27</v>
      </c>
      <c r="F22" s="4" t="s">
        <v>221</v>
      </c>
      <c r="G22" s="4" t="s">
        <v>222</v>
      </c>
      <c r="H22" s="4" t="s">
        <v>223</v>
      </c>
      <c r="I22" s="4" t="s">
        <v>92</v>
      </c>
      <c r="J22" s="51" t="s">
        <v>217</v>
      </c>
      <c r="K22" s="51">
        <v>6.266270538E9</v>
      </c>
      <c r="L22" s="4" t="s">
        <v>785</v>
      </c>
      <c r="M22" s="4" t="s">
        <v>786</v>
      </c>
      <c r="N22" s="29" t="s">
        <v>787</v>
      </c>
      <c r="O22" s="69" t="str">
        <f>HYPERLINK("https://drive.google.com/file/d/1s3ZSJ-1h3KT4j70xfsmhPZ_iSYFiFsAf/view?usp=drivesdk","Mr. Yajuvendra Singh_admission letter")</f>
        <v>Mr. Yajuvendra Singh_admission letter</v>
      </c>
      <c r="P22" s="4" t="s">
        <v>788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1" t="s">
        <v>24</v>
      </c>
      <c r="B23" s="51" t="s">
        <v>227</v>
      </c>
      <c r="C23" s="51" t="s">
        <v>228</v>
      </c>
      <c r="D23" s="1" t="s">
        <v>653</v>
      </c>
      <c r="E23" s="51" t="s">
        <v>88</v>
      </c>
      <c r="F23" s="4" t="s">
        <v>229</v>
      </c>
      <c r="G23" s="4" t="s">
        <v>229</v>
      </c>
      <c r="H23" s="4" t="s">
        <v>230</v>
      </c>
      <c r="I23" s="4" t="s">
        <v>195</v>
      </c>
      <c r="J23" s="51" t="s">
        <v>224</v>
      </c>
      <c r="K23" s="51">
        <v>9.922929698E9</v>
      </c>
      <c r="L23" s="4" t="s">
        <v>789</v>
      </c>
      <c r="M23" s="4" t="s">
        <v>790</v>
      </c>
      <c r="N23" s="29" t="s">
        <v>791</v>
      </c>
      <c r="O23" s="69" t="str">
        <f>HYPERLINK("https://drive.google.com/file/d/1xjDaVcgUKhybzVzDPN_T8RplxDxruQIb/view?usp=drivesdk","Dr. Shashikant  Ikhe_admission letter")</f>
        <v>Dr. Shashikant  Ikhe_admission letter</v>
      </c>
      <c r="P23" s="4" t="s">
        <v>792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1" t="s">
        <v>24</v>
      </c>
      <c r="B24" s="51" t="s">
        <v>233</v>
      </c>
      <c r="C24" s="51" t="s">
        <v>234</v>
      </c>
      <c r="D24" s="1" t="s">
        <v>654</v>
      </c>
      <c r="E24" s="51" t="s">
        <v>27</v>
      </c>
      <c r="F24" s="4" t="s">
        <v>235</v>
      </c>
      <c r="G24" s="4" t="s">
        <v>236</v>
      </c>
      <c r="H24" s="4" t="s">
        <v>237</v>
      </c>
      <c r="I24" s="4" t="s">
        <v>117</v>
      </c>
      <c r="J24" s="51" t="s">
        <v>231</v>
      </c>
      <c r="K24" s="51">
        <v>9.874122017E9</v>
      </c>
      <c r="L24" s="4" t="s">
        <v>793</v>
      </c>
      <c r="M24" s="4" t="s">
        <v>794</v>
      </c>
      <c r="N24" s="5" t="s">
        <v>795</v>
      </c>
      <c r="O24" s="69" t="str">
        <f>HYPERLINK("https://drive.google.com/file/d/1E_hpVbO_qttpk_x2luFveEiJCfkbde6x/view?usp=drivesdk","Dr. SUMAN SARKAR_admission letter")</f>
        <v>Dr. SUMAN SARKAR_admission letter</v>
      </c>
      <c r="P24" s="4" t="s">
        <v>796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51" t="s">
        <v>57</v>
      </c>
      <c r="B25" s="51" t="s">
        <v>241</v>
      </c>
      <c r="C25" s="51" t="s">
        <v>242</v>
      </c>
      <c r="D25" s="1" t="s">
        <v>655</v>
      </c>
      <c r="E25" s="51" t="s">
        <v>243</v>
      </c>
      <c r="F25" s="49" t="s">
        <v>797</v>
      </c>
      <c r="G25" s="23" t="s">
        <v>246</v>
      </c>
      <c r="H25" s="23" t="s">
        <v>247</v>
      </c>
      <c r="I25" s="23" t="s">
        <v>82</v>
      </c>
      <c r="J25" s="4" t="s">
        <v>239</v>
      </c>
      <c r="K25" s="51">
        <v>6.201535218E9</v>
      </c>
      <c r="L25" s="4" t="s">
        <v>798</v>
      </c>
      <c r="M25" s="4" t="s">
        <v>799</v>
      </c>
      <c r="N25" s="29" t="s">
        <v>800</v>
      </c>
      <c r="O25" s="69" t="str">
        <f>HYPERLINK("https://drive.google.com/file/d/1g2v94OAWsWSKzA1qAuDYxl8KNENx2PBO/view?usp=drivesdk","Mrs. Nimisha Sinha_admission letter")</f>
        <v>Mrs. Nimisha Sinha_admission letter</v>
      </c>
      <c r="P25" s="4" t="s">
        <v>801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1" t="s">
        <v>38</v>
      </c>
      <c r="B26" s="51" t="s">
        <v>251</v>
      </c>
      <c r="C26" s="51" t="s">
        <v>252</v>
      </c>
      <c r="D26" s="1" t="s">
        <v>657</v>
      </c>
      <c r="E26" s="51" t="s">
        <v>88</v>
      </c>
      <c r="F26" s="4" t="s">
        <v>253</v>
      </c>
      <c r="G26" s="4" t="s">
        <v>254</v>
      </c>
      <c r="H26" s="4" t="s">
        <v>255</v>
      </c>
      <c r="I26" s="4" t="s">
        <v>256</v>
      </c>
      <c r="J26" s="51" t="s">
        <v>248</v>
      </c>
      <c r="K26" s="51">
        <v>8.827526308E9</v>
      </c>
      <c r="L26" s="4" t="s">
        <v>802</v>
      </c>
      <c r="M26" s="4" t="s">
        <v>803</v>
      </c>
      <c r="N26" s="5" t="s">
        <v>804</v>
      </c>
      <c r="O26" s="69" t="str">
        <f>HYPERLINK("https://drive.google.com/file/d/1_C276vOd4FUPXX4PWq937wQ6puuapplf/view?usp=drivesdk","Mr. AJAY  PARMAR_admission letter")</f>
        <v>Mr. AJAY  PARMAR_admission letter</v>
      </c>
      <c r="P26" s="4" t="s">
        <v>805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1" t="s">
        <v>24</v>
      </c>
      <c r="B27" s="51" t="s">
        <v>261</v>
      </c>
      <c r="C27" s="51" t="s">
        <v>262</v>
      </c>
      <c r="D27" s="1" t="s">
        <v>658</v>
      </c>
      <c r="E27" s="51" t="s">
        <v>88</v>
      </c>
      <c r="F27" s="4" t="s">
        <v>264</v>
      </c>
      <c r="G27" s="4" t="s">
        <v>265</v>
      </c>
      <c r="H27" s="4" t="s">
        <v>266</v>
      </c>
      <c r="I27" s="4" t="s">
        <v>31</v>
      </c>
      <c r="J27" s="51" t="s">
        <v>258</v>
      </c>
      <c r="K27" s="51">
        <v>9.131811578E9</v>
      </c>
      <c r="L27" s="4" t="s">
        <v>806</v>
      </c>
      <c r="M27" s="4" t="s">
        <v>807</v>
      </c>
      <c r="N27" s="5" t="s">
        <v>808</v>
      </c>
      <c r="O27" s="69" t="str">
        <f>HYPERLINK("https://drive.google.com/file/d/1anx-wkrN68wt7_gQu80YxpFO6YooYbnZ/view?usp=drivesdk","Dr. Mamta  Kushgotiya _admission letter")</f>
        <v>Dr. Mamta  Kushgotiya _admission letter</v>
      </c>
      <c r="P27" s="4" t="s">
        <v>809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1" t="s">
        <v>57</v>
      </c>
      <c r="B28" s="51" t="s">
        <v>269</v>
      </c>
      <c r="C28" s="51" t="s">
        <v>270</v>
      </c>
      <c r="D28" s="1" t="s">
        <v>659</v>
      </c>
      <c r="E28" s="51" t="s">
        <v>88</v>
      </c>
      <c r="F28" s="4" t="s">
        <v>272</v>
      </c>
      <c r="G28" s="4" t="s">
        <v>272</v>
      </c>
      <c r="H28" s="4" t="s">
        <v>273</v>
      </c>
      <c r="I28" s="4" t="s">
        <v>31</v>
      </c>
      <c r="J28" s="51" t="s">
        <v>267</v>
      </c>
      <c r="K28" s="51">
        <v>9.165266477E9</v>
      </c>
      <c r="L28" s="4" t="s">
        <v>810</v>
      </c>
      <c r="M28" s="4" t="s">
        <v>811</v>
      </c>
      <c r="N28" s="5" t="s">
        <v>812</v>
      </c>
      <c r="O28" s="69" t="str">
        <f>HYPERLINK("https://drive.google.com/file/d/1Kvr3dY5kU1pwVpg6X4tmqlTamnGG6Sln/view?usp=drivesdk","Mrs. Sunita kumawat  Kumawat _admission letter")</f>
        <v>Mrs. Sunita kumawat  Kumawat _admission letter</v>
      </c>
      <c r="P28" s="4" t="s">
        <v>813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51" t="s">
        <v>157</v>
      </c>
      <c r="B29" s="51" t="s">
        <v>277</v>
      </c>
      <c r="C29" s="51" t="s">
        <v>278</v>
      </c>
      <c r="D29" s="1" t="s">
        <v>660</v>
      </c>
      <c r="E29" s="51" t="s">
        <v>49</v>
      </c>
      <c r="F29" s="4" t="s">
        <v>279</v>
      </c>
      <c r="G29" s="4" t="s">
        <v>280</v>
      </c>
      <c r="H29" s="4" t="s">
        <v>281</v>
      </c>
      <c r="I29" s="4" t="s">
        <v>282</v>
      </c>
      <c r="J29" s="51" t="s">
        <v>274</v>
      </c>
      <c r="K29" s="51">
        <v>9.713359553E9</v>
      </c>
      <c r="L29" s="4" t="s">
        <v>814</v>
      </c>
      <c r="M29" s="4" t="s">
        <v>815</v>
      </c>
      <c r="N29" s="29" t="s">
        <v>816</v>
      </c>
      <c r="O29" s="69" t="str">
        <f>HYPERLINK("https://drive.google.com/file/d/1Icd-AAt0Oss27F8Myi57SqFkMGlAE2s_/view?usp=drivesdk","Miss JAGRATI  KATARA _admission letter")</f>
        <v>Miss JAGRATI  KATARA _admission letter</v>
      </c>
      <c r="P29" s="4" t="s">
        <v>817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51" t="s">
        <v>57</v>
      </c>
      <c r="B30" s="51" t="s">
        <v>287</v>
      </c>
      <c r="C30" s="51" t="s">
        <v>288</v>
      </c>
      <c r="D30" s="1" t="s">
        <v>661</v>
      </c>
      <c r="E30" s="4" t="s">
        <v>289</v>
      </c>
      <c r="F30" s="4" t="s">
        <v>292</v>
      </c>
      <c r="G30" s="4" t="s">
        <v>293</v>
      </c>
      <c r="H30" s="4" t="s">
        <v>255</v>
      </c>
      <c r="I30" s="4" t="s">
        <v>31</v>
      </c>
      <c r="J30" s="4" t="s">
        <v>290</v>
      </c>
      <c r="K30" s="20" t="s">
        <v>291</v>
      </c>
      <c r="L30" s="4" t="s">
        <v>818</v>
      </c>
      <c r="M30" s="4" t="s">
        <v>819</v>
      </c>
      <c r="N30" s="5" t="s">
        <v>820</v>
      </c>
      <c r="O30" s="69" t="str">
        <f>HYPERLINK("https://drive.google.com/file/d/1mL75ts7dWR2RUbd3Fhh8HYwgT8CMg6pE/view?usp=drivesdk","Mrs. jaya dipti  lal_admission letter")</f>
        <v>Mrs. jaya dipti  lal_admission letter</v>
      </c>
      <c r="P30" s="4" t="s">
        <v>821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1" t="s">
        <v>24</v>
      </c>
      <c r="B31" s="51" t="s">
        <v>297</v>
      </c>
      <c r="C31" s="51" t="s">
        <v>298</v>
      </c>
      <c r="D31" s="1" t="s">
        <v>662</v>
      </c>
      <c r="E31" s="51" t="s">
        <v>88</v>
      </c>
      <c r="F31" s="4" t="s">
        <v>299</v>
      </c>
      <c r="G31" s="4" t="s">
        <v>300</v>
      </c>
      <c r="H31" s="4" t="s">
        <v>301</v>
      </c>
      <c r="I31" s="4" t="s">
        <v>302</v>
      </c>
      <c r="J31" s="4" t="s">
        <v>295</v>
      </c>
      <c r="K31" s="4">
        <v>9.654181359E9</v>
      </c>
      <c r="L31" s="4" t="s">
        <v>822</v>
      </c>
      <c r="M31" s="4" t="s">
        <v>823</v>
      </c>
      <c r="N31" s="29" t="s">
        <v>824</v>
      </c>
      <c r="O31" s="69" t="str">
        <f>HYPERLINK("https://drive.google.com/file/d/1q9ZnItGEN6HCp6AMQ-b6P36N1KllOsp6/view?usp=drivesdk","Dr. Anubhuti Jha_admission letter")</f>
        <v>Dr. Anubhuti Jha_admission letter</v>
      </c>
      <c r="P31" s="4" t="s">
        <v>825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1" t="s">
        <v>24</v>
      </c>
      <c r="B32" s="51" t="s">
        <v>307</v>
      </c>
      <c r="C32" s="51" t="s">
        <v>308</v>
      </c>
      <c r="D32" s="1" t="s">
        <v>663</v>
      </c>
      <c r="E32" s="51" t="s">
        <v>309</v>
      </c>
      <c r="F32" s="48" t="s">
        <v>310</v>
      </c>
      <c r="G32" s="4" t="s">
        <v>311</v>
      </c>
      <c r="H32" s="4" t="s">
        <v>312</v>
      </c>
      <c r="I32" s="4" t="s">
        <v>313</v>
      </c>
      <c r="J32" s="4" t="s">
        <v>304</v>
      </c>
      <c r="K32" s="4">
        <v>7.050600222E9</v>
      </c>
      <c r="L32" s="4" t="s">
        <v>826</v>
      </c>
      <c r="M32" s="4" t="s">
        <v>827</v>
      </c>
      <c r="N32" s="5" t="s">
        <v>828</v>
      </c>
      <c r="O32" s="69" t="str">
        <f>HYPERLINK("https://drive.google.com/file/d/12a-veaGKk-1IZp4K_z6mlAaq_zZ_T0H8/view?usp=drivesdk","Dr. SANDHYA   BAXLA_admission letter")</f>
        <v>Dr. SANDHYA   BAXLA_admission letter</v>
      </c>
      <c r="P32" s="4" t="s">
        <v>829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1" t="s">
        <v>38</v>
      </c>
      <c r="B33" s="51" t="s">
        <v>317</v>
      </c>
      <c r="C33" s="51" t="s">
        <v>149</v>
      </c>
      <c r="D33" s="1" t="s">
        <v>664</v>
      </c>
      <c r="E33" s="51" t="s">
        <v>88</v>
      </c>
      <c r="F33" s="4" t="s">
        <v>319</v>
      </c>
      <c r="G33" s="4" t="s">
        <v>320</v>
      </c>
      <c r="H33" s="4" t="s">
        <v>321</v>
      </c>
      <c r="I33" s="4" t="s">
        <v>31</v>
      </c>
      <c r="J33" s="4" t="s">
        <v>315</v>
      </c>
      <c r="K33" s="20" t="s">
        <v>318</v>
      </c>
      <c r="L33" s="4" t="s">
        <v>830</v>
      </c>
      <c r="M33" s="4" t="s">
        <v>831</v>
      </c>
      <c r="N33" s="29" t="s">
        <v>832</v>
      </c>
      <c r="O33" s="69" t="str">
        <f>HYPERLINK("https://drive.google.com/file/d/1h7Q5IugJXGOvGpWqs7Sl1CniN83Nyl57/view?usp=drivesdk","Mr. Satyendra Singh  Patel_admission letter")</f>
        <v>Mr. Satyendra Singh  Patel_admission letter</v>
      </c>
      <c r="P33" s="4" t="s">
        <v>833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1" t="s">
        <v>38</v>
      </c>
      <c r="B34" s="51" t="s">
        <v>326</v>
      </c>
      <c r="C34" s="51" t="s">
        <v>327</v>
      </c>
      <c r="D34" s="1" t="s">
        <v>665</v>
      </c>
      <c r="E34" s="51" t="s">
        <v>88</v>
      </c>
      <c r="F34" s="4" t="s">
        <v>328</v>
      </c>
      <c r="G34" s="4" t="s">
        <v>329</v>
      </c>
      <c r="H34" s="4" t="s">
        <v>330</v>
      </c>
      <c r="I34" s="4" t="s">
        <v>331</v>
      </c>
      <c r="J34" s="4" t="s">
        <v>323</v>
      </c>
      <c r="K34" s="4">
        <v>6.202224037E9</v>
      </c>
      <c r="L34" s="4" t="s">
        <v>834</v>
      </c>
      <c r="M34" s="4" t="s">
        <v>835</v>
      </c>
      <c r="N34" s="29" t="s">
        <v>836</v>
      </c>
      <c r="O34" s="69" t="str">
        <f>HYPERLINK("https://drive.google.com/file/d/1iIZxmiR5FYcINYJxYUsU0mSr7pd6SmPG/view?usp=drivesdk","Mr. MD.KASMUDDIN  ANSARI _admission letter")</f>
        <v>Mr. MD.KASMUDDIN  ANSARI _admission letter</v>
      </c>
      <c r="P34" s="4" t="s">
        <v>837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1" t="s">
        <v>57</v>
      </c>
      <c r="B35" s="51" t="s">
        <v>335</v>
      </c>
      <c r="C35" s="51" t="s">
        <v>336</v>
      </c>
      <c r="D35" s="1" t="s">
        <v>666</v>
      </c>
      <c r="E35" s="51" t="s">
        <v>27</v>
      </c>
      <c r="F35" s="4" t="s">
        <v>337</v>
      </c>
      <c r="G35" s="4" t="s">
        <v>338</v>
      </c>
      <c r="H35" s="4" t="s">
        <v>30</v>
      </c>
      <c r="I35" s="4" t="s">
        <v>31</v>
      </c>
      <c r="J35" s="4" t="s">
        <v>333</v>
      </c>
      <c r="K35" s="4">
        <v>9.009187187E9</v>
      </c>
      <c r="L35" s="4" t="s">
        <v>838</v>
      </c>
      <c r="M35" s="4" t="s">
        <v>839</v>
      </c>
      <c r="N35" s="29" t="s">
        <v>840</v>
      </c>
      <c r="O35" s="69" t="str">
        <f>HYPERLINK("https://drive.google.com/file/d/1W3eGJQ4YXTS3wBHZ8icP-FmCzRa7yVtl/view?usp=drivesdk","Mrs. Jyoti Tiwari_admission letter")</f>
        <v>Mrs. Jyoti Tiwari_admission letter</v>
      </c>
      <c r="P35" s="4" t="s">
        <v>841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51" t="s">
        <v>57</v>
      </c>
      <c r="B36" s="51" t="s">
        <v>343</v>
      </c>
      <c r="C36" s="51" t="s">
        <v>344</v>
      </c>
      <c r="D36" s="1" t="s">
        <v>667</v>
      </c>
      <c r="E36" s="51" t="s">
        <v>49</v>
      </c>
      <c r="F36" s="4" t="s">
        <v>345</v>
      </c>
      <c r="G36" s="4" t="s">
        <v>346</v>
      </c>
      <c r="H36" s="4" t="s">
        <v>30</v>
      </c>
      <c r="I36" s="4" t="s">
        <v>31</v>
      </c>
      <c r="J36" s="4" t="s">
        <v>340</v>
      </c>
      <c r="K36" s="4">
        <v>9.754088394E9</v>
      </c>
      <c r="L36" s="4" t="s">
        <v>842</v>
      </c>
      <c r="M36" s="4" t="s">
        <v>843</v>
      </c>
      <c r="N36" s="5" t="s">
        <v>844</v>
      </c>
      <c r="O36" s="69" t="str">
        <f>HYPERLINK("https://drive.google.com/file/d/1uAoPCdW7rt9J4JhQxaGkkTAgQDDTS8vs/view?usp=drivesdk","Mrs. Neha  Mehra_admission letter")</f>
        <v>Mrs. Neha  Mehra_admission letter</v>
      </c>
      <c r="P36" s="4" t="s">
        <v>845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1" t="s">
        <v>24</v>
      </c>
      <c r="B37" s="51" t="s">
        <v>351</v>
      </c>
      <c r="C37" s="51" t="s">
        <v>352</v>
      </c>
      <c r="D37" s="1" t="s">
        <v>668</v>
      </c>
      <c r="E37" s="51" t="s">
        <v>353</v>
      </c>
      <c r="F37" s="4" t="s">
        <v>354</v>
      </c>
      <c r="G37" s="4" t="s">
        <v>355</v>
      </c>
      <c r="H37" s="4" t="s">
        <v>356</v>
      </c>
      <c r="I37" s="4" t="s">
        <v>31</v>
      </c>
      <c r="J37" s="4" t="s">
        <v>348</v>
      </c>
      <c r="K37" s="4">
        <v>9.770266393E9</v>
      </c>
      <c r="L37" s="4" t="s">
        <v>846</v>
      </c>
      <c r="M37" s="4" t="s">
        <v>847</v>
      </c>
      <c r="N37" s="29" t="s">
        <v>848</v>
      </c>
      <c r="O37" s="69" t="str">
        <f>HYPERLINK("https://drive.google.com/file/d/1HJD4HgDo4-arBX3anYQkzmlYaQq8QgAm/view?usp=drivesdk","Dr. Vijay Singh Rawat_admission letter")</f>
        <v>Dr. Vijay Singh Rawat_admission letter</v>
      </c>
      <c r="P37" s="4" t="s">
        <v>849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1" t="s">
        <v>24</v>
      </c>
      <c r="B38" s="51" t="s">
        <v>361</v>
      </c>
      <c r="C38" s="51" t="s">
        <v>362</v>
      </c>
      <c r="D38" s="1" t="s">
        <v>669</v>
      </c>
      <c r="E38" s="51" t="s">
        <v>27</v>
      </c>
      <c r="F38" s="4" t="s">
        <v>363</v>
      </c>
      <c r="G38" s="4" t="s">
        <v>364</v>
      </c>
      <c r="H38" s="4" t="s">
        <v>365</v>
      </c>
      <c r="I38" s="4" t="s">
        <v>31</v>
      </c>
      <c r="J38" s="4" t="s">
        <v>358</v>
      </c>
      <c r="K38" s="4">
        <v>8.839663247E9</v>
      </c>
      <c r="L38" s="4" t="s">
        <v>850</v>
      </c>
      <c r="M38" s="4" t="s">
        <v>851</v>
      </c>
      <c r="N38" s="29" t="s">
        <v>852</v>
      </c>
      <c r="O38" s="69" t="str">
        <f>HYPERLINK("https://drive.google.com/file/d/1DaC0-puhXaikwE4KWTZBqH3qkL7HTfZY/view?usp=drivesdk","Dr. Mukesh Sastya_admission letter")</f>
        <v>Dr. Mukesh Sastya_admission letter</v>
      </c>
      <c r="P38" s="4" t="s">
        <v>853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1" t="s">
        <v>24</v>
      </c>
      <c r="B39" s="51" t="s">
        <v>370</v>
      </c>
      <c r="C39" s="51" t="s">
        <v>371</v>
      </c>
      <c r="D39" s="1" t="s">
        <v>670</v>
      </c>
      <c r="E39" s="51" t="s">
        <v>49</v>
      </c>
      <c r="F39" s="4" t="s">
        <v>372</v>
      </c>
      <c r="G39" s="4" t="s">
        <v>373</v>
      </c>
      <c r="H39" s="4" t="s">
        <v>374</v>
      </c>
      <c r="I39" s="4" t="s">
        <v>92</v>
      </c>
      <c r="J39" s="4" t="s">
        <v>367</v>
      </c>
      <c r="K39" s="4">
        <v>9.630723057E9</v>
      </c>
      <c r="L39" s="4" t="s">
        <v>854</v>
      </c>
      <c r="M39" s="4" t="s">
        <v>855</v>
      </c>
      <c r="N39" s="29" t="s">
        <v>856</v>
      </c>
      <c r="O39" s="69" t="str">
        <f>HYPERLINK("https://drive.google.com/file/d/1hikfqeUhajRUa48JwaU9p_JrRRFurGCu/view?usp=drivesdk","Dr.  Vimal  Lodwal _admission letter")</f>
        <v>Dr.  Vimal  Lodwal _admission letter</v>
      </c>
      <c r="P39" s="4" t="s">
        <v>857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1" t="s">
        <v>57</v>
      </c>
      <c r="B40" s="51" t="s">
        <v>379</v>
      </c>
      <c r="C40" s="51" t="s">
        <v>380</v>
      </c>
      <c r="D40" s="1" t="s">
        <v>671</v>
      </c>
      <c r="E40" s="51" t="s">
        <v>27</v>
      </c>
      <c r="F40" s="4" t="s">
        <v>381</v>
      </c>
      <c r="G40" s="4" t="s">
        <v>382</v>
      </c>
      <c r="H40" s="4" t="s">
        <v>30</v>
      </c>
      <c r="I40" s="4" t="s">
        <v>31</v>
      </c>
      <c r="J40" s="4" t="s">
        <v>376</v>
      </c>
      <c r="K40" s="4">
        <v>7.747845136E9</v>
      </c>
      <c r="L40" s="4" t="s">
        <v>858</v>
      </c>
      <c r="M40" s="4" t="s">
        <v>859</v>
      </c>
      <c r="N40" s="29" t="s">
        <v>860</v>
      </c>
      <c r="O40" s="69" t="str">
        <f>HYPERLINK("https://drive.google.com/file/d/1vgowaykdviHAcyP0aER0nlmHheEa9OuW/view?usp=drivesdk","Mrs. Priyanka Bamne_admission letter")</f>
        <v>Mrs. Priyanka Bamne_admission letter</v>
      </c>
      <c r="P40" s="4" t="s">
        <v>861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 t="s">
        <v>38</v>
      </c>
      <c r="B41" s="4" t="s">
        <v>387</v>
      </c>
      <c r="C41" s="4" t="s">
        <v>388</v>
      </c>
      <c r="D41" s="1" t="str">
        <f t="shared" ref="D41:D43" si="1">CONCATENATE(A41," ",B41," ",C41,)</f>
        <v>Mr. Vikas Upadhyay</v>
      </c>
      <c r="E41" s="4" t="s">
        <v>27</v>
      </c>
      <c r="F41" s="4" t="s">
        <v>389</v>
      </c>
      <c r="G41" s="4" t="s">
        <v>390</v>
      </c>
      <c r="H41" s="4" t="s">
        <v>391</v>
      </c>
      <c r="I41" s="4" t="s">
        <v>31</v>
      </c>
      <c r="J41" s="4" t="s">
        <v>384</v>
      </c>
      <c r="K41" s="4">
        <v>9.977985066E9</v>
      </c>
      <c r="L41" s="4" t="s">
        <v>862</v>
      </c>
      <c r="M41" s="4" t="s">
        <v>863</v>
      </c>
      <c r="N41" s="29" t="s">
        <v>864</v>
      </c>
      <c r="O41" s="69" t="str">
        <f>HYPERLINK("https://drive.google.com/file/d/1n_vDDorashp9t9RGZWJtjFfrPVXChyXC/view?usp=drivesdk","Mr. Vikas Upadhyay_admission letter")</f>
        <v>Mr. Vikas Upadhyay_admission letter</v>
      </c>
      <c r="P41" s="4" t="s">
        <v>865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 t="s">
        <v>38</v>
      </c>
      <c r="B42" s="4" t="s">
        <v>387</v>
      </c>
      <c r="C42" s="4" t="s">
        <v>388</v>
      </c>
      <c r="D42" s="1" t="str">
        <f t="shared" si="1"/>
        <v>Mr. Vikas Upadhyay</v>
      </c>
      <c r="E42" s="4" t="s">
        <v>27</v>
      </c>
      <c r="F42" s="4" t="s">
        <v>389</v>
      </c>
      <c r="G42" s="4" t="s">
        <v>390</v>
      </c>
      <c r="H42" s="4" t="s">
        <v>391</v>
      </c>
      <c r="I42" s="4" t="s">
        <v>31</v>
      </c>
      <c r="J42" s="4" t="s">
        <v>384</v>
      </c>
      <c r="K42" s="4">
        <v>9.977985066E9</v>
      </c>
      <c r="L42" s="4" t="s">
        <v>862</v>
      </c>
      <c r="M42" s="4" t="s">
        <v>866</v>
      </c>
      <c r="N42" s="29" t="s">
        <v>867</v>
      </c>
      <c r="O42" s="69" t="str">
        <f>HYPERLINK("https://drive.google.com/file/d/1DbeFbGuAL7W1bsFz3h0mDTVlH5kaPzOL/view?usp=drivesdk","Mr. Vikas Upadhyay_admission letter")</f>
        <v>Mr. Vikas Upadhyay_admission letter</v>
      </c>
      <c r="P42" s="4" t="s">
        <v>868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 t="s">
        <v>38</v>
      </c>
      <c r="B43" s="4" t="s">
        <v>396</v>
      </c>
      <c r="C43" s="4" t="s">
        <v>397</v>
      </c>
      <c r="D43" s="1" t="str">
        <f t="shared" si="1"/>
        <v>Mr. Mahendra  Patil </v>
      </c>
      <c r="E43" s="4" t="s">
        <v>49</v>
      </c>
      <c r="F43" s="4" t="s">
        <v>399</v>
      </c>
      <c r="G43" s="4" t="s">
        <v>400</v>
      </c>
      <c r="H43" s="4" t="s">
        <v>391</v>
      </c>
      <c r="I43" s="4" t="s">
        <v>31</v>
      </c>
      <c r="J43" s="4" t="s">
        <v>393</v>
      </c>
      <c r="K43" s="30" t="s">
        <v>398</v>
      </c>
      <c r="L43" s="4" t="s">
        <v>869</v>
      </c>
      <c r="M43" s="4" t="s">
        <v>870</v>
      </c>
      <c r="N43" s="29" t="s">
        <v>871</v>
      </c>
      <c r="O43" s="69" t="str">
        <f>HYPERLINK("https://drive.google.com/file/d/1jX3owmsF54AdrvSgkEkGT1Mpj92E99XV/view?usp=drivesdk","Mr. Mahendra  Patil _admission letter")</f>
        <v>Mr. Mahendra  Patil _admission letter</v>
      </c>
      <c r="P43" s="4" t="s">
        <v>872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1" t="s">
        <v>157</v>
      </c>
      <c r="B44" s="51" t="s">
        <v>405</v>
      </c>
      <c r="C44" s="51" t="s">
        <v>406</v>
      </c>
      <c r="D44" s="1" t="s">
        <v>674</v>
      </c>
      <c r="E44" s="51" t="s">
        <v>88</v>
      </c>
      <c r="F44" s="4" t="s">
        <v>407</v>
      </c>
      <c r="G44" s="4" t="s">
        <v>408</v>
      </c>
      <c r="H44" s="4" t="s">
        <v>409</v>
      </c>
      <c r="I44" s="4" t="s">
        <v>302</v>
      </c>
      <c r="J44" s="4" t="s">
        <v>402</v>
      </c>
      <c r="K44" s="4">
        <v>8.889803228E9</v>
      </c>
      <c r="L44" s="4" t="s">
        <v>873</v>
      </c>
      <c r="M44" s="4" t="s">
        <v>874</v>
      </c>
      <c r="N44" s="29" t="s">
        <v>875</v>
      </c>
      <c r="O44" s="69" t="str">
        <f>HYPERLINK("https://drive.google.com/file/d/1pLmoMqWBAD6SbMVqsdCpLqRD-zxJl_3b/view?usp=drivesdk","Miss LUKESHWARI  UIKE_admission letter")</f>
        <v>Miss LUKESHWARI  UIKE_admission letter</v>
      </c>
      <c r="P44" s="4" t="s">
        <v>876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51" t="s">
        <v>24</v>
      </c>
      <c r="B45" s="51" t="s">
        <v>412</v>
      </c>
      <c r="C45" s="51" t="s">
        <v>413</v>
      </c>
      <c r="D45" s="1" t="s">
        <v>675</v>
      </c>
      <c r="E45" s="51" t="s">
        <v>49</v>
      </c>
      <c r="F45" s="4" t="s">
        <v>414</v>
      </c>
      <c r="G45" s="4" t="s">
        <v>415</v>
      </c>
      <c r="H45" s="4" t="s">
        <v>52</v>
      </c>
      <c r="I45" s="4" t="s">
        <v>92</v>
      </c>
      <c r="J45" s="4" t="s">
        <v>410</v>
      </c>
      <c r="K45" s="4">
        <v>9.993474382E9</v>
      </c>
      <c r="L45" s="4" t="s">
        <v>877</v>
      </c>
      <c r="M45" s="4" t="s">
        <v>878</v>
      </c>
      <c r="N45" s="29" t="s">
        <v>879</v>
      </c>
      <c r="O45" s="69" t="str">
        <f>HYPERLINK("https://drive.google.com/file/d/1r2T12tvDpd171O-r3a19Zj-y5HBGj-GS/view?usp=drivesdk","Dr. Rakesh  KAVCHE _admission letter")</f>
        <v>Dr. Rakesh  KAVCHE _admission letter</v>
      </c>
      <c r="P45" s="4" t="s">
        <v>880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51" t="s">
        <v>24</v>
      </c>
      <c r="B46" s="51" t="s">
        <v>420</v>
      </c>
      <c r="C46" s="51" t="s">
        <v>421</v>
      </c>
      <c r="D46" s="1" t="s">
        <v>676</v>
      </c>
      <c r="E46" s="51" t="s">
        <v>142</v>
      </c>
      <c r="F46" s="4" t="s">
        <v>422</v>
      </c>
      <c r="G46" s="4" t="s">
        <v>423</v>
      </c>
      <c r="H46" s="4" t="s">
        <v>424</v>
      </c>
      <c r="I46" s="4" t="s">
        <v>31</v>
      </c>
      <c r="J46" s="4" t="s">
        <v>417</v>
      </c>
      <c r="K46" s="4">
        <v>9.424445112E9</v>
      </c>
      <c r="L46" s="4" t="s">
        <v>881</v>
      </c>
      <c r="M46" s="4" t="s">
        <v>882</v>
      </c>
      <c r="N46" s="5" t="s">
        <v>883</v>
      </c>
      <c r="O46" s="69" t="str">
        <f>HYPERLINK("https://drive.google.com/file/d/1DutWpiRTzD1FAB6_M8ObYlWmT6-weHSu/view?usp=drivesdk","Dr. Rajendra  Kumar_admission letter")</f>
        <v>Dr. Rajendra  Kumar_admission letter</v>
      </c>
      <c r="P46" s="4" t="s">
        <v>884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51" t="s">
        <v>38</v>
      </c>
      <c r="B47" s="51" t="s">
        <v>428</v>
      </c>
      <c r="C47" s="51" t="s">
        <v>429</v>
      </c>
      <c r="D47" s="1" t="s">
        <v>677</v>
      </c>
      <c r="E47" s="51" t="s">
        <v>88</v>
      </c>
      <c r="F47" s="4" t="s">
        <v>430</v>
      </c>
      <c r="G47" s="4" t="s">
        <v>431</v>
      </c>
      <c r="H47" s="4" t="s">
        <v>432</v>
      </c>
      <c r="I47" s="4" t="s">
        <v>195</v>
      </c>
      <c r="J47" s="4" t="s">
        <v>426</v>
      </c>
      <c r="K47" s="4">
        <v>8.80608709E9</v>
      </c>
      <c r="L47" s="4" t="s">
        <v>885</v>
      </c>
      <c r="M47" s="4" t="s">
        <v>886</v>
      </c>
      <c r="N47" s="29" t="s">
        <v>887</v>
      </c>
      <c r="O47" s="69" t="str">
        <f>HYPERLINK("https://drive.google.com/file/d/1ZC-pWTRc6DiUTpfvjGyO5QnVyplNIruF/view?usp=drivesdk","Mr. Krishnath  Chaure _admission letter")</f>
        <v>Mr. Krishnath  Chaure _admission letter</v>
      </c>
      <c r="P47" s="4" t="s">
        <v>888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51" t="s">
        <v>24</v>
      </c>
      <c r="B48" s="51" t="s">
        <v>435</v>
      </c>
      <c r="C48" s="51" t="s">
        <v>436</v>
      </c>
      <c r="D48" s="1" t="s">
        <v>678</v>
      </c>
      <c r="E48" s="51" t="s">
        <v>88</v>
      </c>
      <c r="F48" s="51" t="s">
        <v>437</v>
      </c>
      <c r="G48" s="51" t="s">
        <v>438</v>
      </c>
      <c r="H48" s="51" t="s">
        <v>439</v>
      </c>
      <c r="I48" s="51" t="s">
        <v>92</v>
      </c>
      <c r="J48" s="51" t="s">
        <v>433</v>
      </c>
      <c r="K48" s="51">
        <v>9.009267538E9</v>
      </c>
      <c r="L48" s="4" t="s">
        <v>889</v>
      </c>
      <c r="M48" s="4" t="s">
        <v>890</v>
      </c>
      <c r="N48" s="29" t="s">
        <v>891</v>
      </c>
      <c r="O48" s="69" t="str">
        <f>HYPERLINK("https://drive.google.com/file/d/1pTh1TbrIIXxfBRu8lSg7iGzx2JulBqfg/view?usp=drivesdk","Dr. PRAMILA  KABIR  KURETHIYA _admission letter")</f>
        <v>Dr. PRAMILA  KABIR  KURETHIYA _admission letter</v>
      </c>
      <c r="P48" s="4" t="s">
        <v>892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 t="s">
        <v>38</v>
      </c>
      <c r="B49" s="4" t="s">
        <v>443</v>
      </c>
      <c r="C49" s="4" t="s">
        <v>444</v>
      </c>
      <c r="D49" s="1" t="str">
        <f t="shared" ref="D49:D51" si="2">CONCATENATE(A49," ",B49," ",C49,)</f>
        <v>Mr. Pradeep  Bairagi </v>
      </c>
      <c r="E49" s="4" t="s">
        <v>49</v>
      </c>
      <c r="F49" s="4" t="s">
        <v>445</v>
      </c>
      <c r="G49" s="4" t="s">
        <v>446</v>
      </c>
      <c r="H49" s="4" t="s">
        <v>447</v>
      </c>
      <c r="I49" s="4" t="s">
        <v>92</v>
      </c>
      <c r="J49" s="4" t="s">
        <v>440</v>
      </c>
      <c r="K49" s="4">
        <v>8.269481323E9</v>
      </c>
      <c r="L49" s="4" t="s">
        <v>893</v>
      </c>
      <c r="M49" s="4" t="s">
        <v>894</v>
      </c>
      <c r="N49" s="29" t="s">
        <v>895</v>
      </c>
      <c r="O49" s="69" t="str">
        <f>HYPERLINK("https://drive.google.com/file/d/1kV_-F-bFNzmqxLK6Ij-KX39ka4RLBZeN/view?usp=drivesdk","Mr. Pradeep  Bairagi _admission letter")</f>
        <v>Mr. Pradeep  Bairagi _admission letter</v>
      </c>
      <c r="P49" s="4" t="s">
        <v>896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 t="s">
        <v>38</v>
      </c>
      <c r="B50" s="4" t="s">
        <v>452</v>
      </c>
      <c r="C50" s="4" t="s">
        <v>453</v>
      </c>
      <c r="D50" s="1" t="str">
        <f t="shared" si="2"/>
        <v>Mr. VIJAYSINH MANEKSINH THAKOR</v>
      </c>
      <c r="E50" s="4" t="s">
        <v>27</v>
      </c>
      <c r="F50" s="4" t="s">
        <v>454</v>
      </c>
      <c r="G50" s="4" t="s">
        <v>455</v>
      </c>
      <c r="H50" s="4" t="s">
        <v>456</v>
      </c>
      <c r="I50" s="4" t="s">
        <v>457</v>
      </c>
      <c r="J50" s="4" t="s">
        <v>449</v>
      </c>
      <c r="K50" s="4">
        <v>9.72512935E9</v>
      </c>
      <c r="L50" s="4" t="s">
        <v>897</v>
      </c>
      <c r="M50" s="4" t="s">
        <v>898</v>
      </c>
      <c r="N50" s="29" t="s">
        <v>899</v>
      </c>
      <c r="O50" s="69" t="str">
        <f>HYPERLINK("https://drive.google.com/file/d/1mm8QUh-AOlEz2MVJO3DP7nLyJLgIkdS6/view?usp=drivesdk","Mr. VIJAYSINH MANEKSINH THAKOR_admission letter")</f>
        <v>Mr. VIJAYSINH MANEKSINH THAKOR_admission letter</v>
      </c>
      <c r="P50" s="4" t="s">
        <v>900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 t="s">
        <v>57</v>
      </c>
      <c r="B51" s="4" t="s">
        <v>461</v>
      </c>
      <c r="C51" s="4" t="s">
        <v>462</v>
      </c>
      <c r="D51" s="1" t="str">
        <f t="shared" si="2"/>
        <v>Mrs. NAHID  AKHTAR</v>
      </c>
      <c r="E51" s="4" t="s">
        <v>353</v>
      </c>
      <c r="F51" s="4" t="s">
        <v>463</v>
      </c>
      <c r="G51" s="4" t="s">
        <v>464</v>
      </c>
      <c r="H51" s="4" t="s">
        <v>465</v>
      </c>
      <c r="I51" s="4" t="s">
        <v>282</v>
      </c>
      <c r="J51" s="4" t="s">
        <v>459</v>
      </c>
      <c r="K51" s="4">
        <v>6.387200676E9</v>
      </c>
      <c r="L51" s="4" t="s">
        <v>901</v>
      </c>
      <c r="M51" s="4" t="s">
        <v>902</v>
      </c>
      <c r="N51" s="29" t="s">
        <v>903</v>
      </c>
      <c r="O51" s="69" t="str">
        <f>HYPERLINK("https://drive.google.com/file/d/1SEIv3EC5zEbHoc7xn53G3s8jTsW3PbZu/view?usp=drivesdk","Mrs. NAHID  AKHTAR_admission letter")</f>
        <v>Mrs. NAHID  AKHTAR_admission letter</v>
      </c>
      <c r="P51" s="4" t="s">
        <v>904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51" t="s">
        <v>24</v>
      </c>
      <c r="B52" s="51" t="s">
        <v>468</v>
      </c>
      <c r="C52" s="51" t="s">
        <v>469</v>
      </c>
      <c r="D52" s="1" t="s">
        <v>682</v>
      </c>
      <c r="E52" s="51" t="s">
        <v>27</v>
      </c>
      <c r="F52" s="4" t="s">
        <v>470</v>
      </c>
      <c r="G52" s="4" t="s">
        <v>471</v>
      </c>
      <c r="H52" s="4" t="s">
        <v>472</v>
      </c>
      <c r="I52" s="4" t="s">
        <v>185</v>
      </c>
      <c r="J52" s="4" t="s">
        <v>466</v>
      </c>
      <c r="K52" s="4">
        <v>8.08745954E9</v>
      </c>
      <c r="L52" s="4" t="s">
        <v>905</v>
      </c>
      <c r="M52" s="4" t="s">
        <v>906</v>
      </c>
      <c r="N52" s="29" t="s">
        <v>907</v>
      </c>
      <c r="O52" s="69" t="str">
        <f>HYPERLINK("https://drive.google.com/file/d/1-rWMUaXOmPeAeQrswkS6qs0M3L24c1PT/view?usp=drivesdk","Dr. Smita Choudhari_admission letter")</f>
        <v>Dr. Smita Choudhari_admission letter</v>
      </c>
      <c r="P52" s="4" t="s">
        <v>908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1" t="s">
        <v>38</v>
      </c>
      <c r="B53" s="51" t="s">
        <v>77</v>
      </c>
      <c r="C53" s="51" t="s">
        <v>78</v>
      </c>
      <c r="D53" s="1" t="s">
        <v>637</v>
      </c>
      <c r="E53" s="51" t="s">
        <v>27</v>
      </c>
      <c r="F53" s="4" t="s">
        <v>80</v>
      </c>
      <c r="G53" s="4" t="s">
        <v>80</v>
      </c>
      <c r="H53" s="4" t="s">
        <v>81</v>
      </c>
      <c r="I53" s="4" t="s">
        <v>82</v>
      </c>
      <c r="J53" s="4" t="s">
        <v>75</v>
      </c>
      <c r="K53" s="51">
        <v>9.523706139E9</v>
      </c>
      <c r="L53" s="4" t="s">
        <v>718</v>
      </c>
      <c r="M53" s="4" t="s">
        <v>909</v>
      </c>
      <c r="N53" s="29" t="s">
        <v>910</v>
      </c>
      <c r="O53" s="69" t="str">
        <f>HYPERLINK("https://drive.google.com/file/d/1oOhI0E1KxJTRfs4R1klnEjYDKsCAIc2u/view?usp=drivesdk","Mr. Jibhawani kumar  Rajak_admission letter")</f>
        <v>Mr. Jibhawani kumar  Rajak_admission letter</v>
      </c>
      <c r="P53" s="4" t="s">
        <v>911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51" t="s">
        <v>24</v>
      </c>
      <c r="B54" s="51" t="s">
        <v>476</v>
      </c>
      <c r="C54" s="51" t="s">
        <v>477</v>
      </c>
      <c r="D54" s="1" t="s">
        <v>683</v>
      </c>
      <c r="E54" s="51" t="s">
        <v>49</v>
      </c>
      <c r="F54" s="4" t="s">
        <v>478</v>
      </c>
      <c r="G54" s="4" t="s">
        <v>479</v>
      </c>
      <c r="H54" s="4" t="s">
        <v>30</v>
      </c>
      <c r="I54" s="4" t="s">
        <v>31</v>
      </c>
      <c r="J54" s="4" t="s">
        <v>474</v>
      </c>
      <c r="K54" s="4">
        <v>9.522881177E9</v>
      </c>
      <c r="L54" s="4" t="s">
        <v>912</v>
      </c>
      <c r="M54" s="4" t="s">
        <v>913</v>
      </c>
      <c r="N54" s="29" t="s">
        <v>914</v>
      </c>
      <c r="O54" s="69" t="str">
        <f>HYPERLINK("https://drive.google.com/file/d/1CDVw2263ySE8QJo8IXly2zd2H5-Z9QRp/view?usp=drivesdk","Dr. Sharad Singh Lodhi_admission letter")</f>
        <v>Dr. Sharad Singh Lodhi_admission letter</v>
      </c>
      <c r="P54" s="4" t="s">
        <v>915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51" t="s">
        <v>24</v>
      </c>
      <c r="B55" s="4" t="s">
        <v>629</v>
      </c>
      <c r="C55" s="51" t="s">
        <v>174</v>
      </c>
      <c r="D55" s="4" t="s">
        <v>684</v>
      </c>
      <c r="E55" s="51" t="s">
        <v>27</v>
      </c>
      <c r="F55" s="4" t="s">
        <v>485</v>
      </c>
      <c r="G55" s="4" t="s">
        <v>486</v>
      </c>
      <c r="H55" s="4" t="s">
        <v>30</v>
      </c>
      <c r="I55" s="4" t="s">
        <v>31</v>
      </c>
      <c r="J55" s="4" t="s">
        <v>481</v>
      </c>
      <c r="K55" s="50">
        <v>8.989736133E9</v>
      </c>
      <c r="L55" s="4" t="s">
        <v>916</v>
      </c>
      <c r="M55" s="4" t="s">
        <v>917</v>
      </c>
      <c r="N55" s="5" t="s">
        <v>918</v>
      </c>
      <c r="O55" s="69" t="str">
        <f>HYPERLINK("https://drive.google.com/file/d/1h_Zz7FVXK_GLg2dWjeKftsobifI8pNlq/view?usp=drivesdk","Dr. Pratibha Yadav_admission letter")</f>
        <v>Dr. Pratibha Yadav_admission letter</v>
      </c>
      <c r="P55" s="4" t="s">
        <v>919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51" t="s">
        <v>38</v>
      </c>
      <c r="B56" s="51" t="s">
        <v>489</v>
      </c>
      <c r="C56" s="51" t="s">
        <v>490</v>
      </c>
      <c r="D56" s="1" t="s">
        <v>685</v>
      </c>
      <c r="E56" s="51" t="s">
        <v>27</v>
      </c>
      <c r="F56" s="51" t="s">
        <v>491</v>
      </c>
      <c r="G56" s="51" t="s">
        <v>492</v>
      </c>
      <c r="H56" s="51" t="s">
        <v>493</v>
      </c>
      <c r="I56" s="51" t="s">
        <v>403</v>
      </c>
      <c r="J56" s="4" t="s">
        <v>487</v>
      </c>
      <c r="K56" s="4">
        <v>7.58742687E9</v>
      </c>
      <c r="L56" s="4" t="s">
        <v>920</v>
      </c>
      <c r="M56" s="4" t="s">
        <v>921</v>
      </c>
      <c r="N56" s="29" t="s">
        <v>922</v>
      </c>
      <c r="O56" s="69" t="str">
        <f>HYPERLINK("https://drive.google.com/file/d/1B8ZIAiFfGw0xymBV9kF1r2ANVBQ1DYcl/view?usp=drivesdk","Mr. MAHESH  KATLAM_admission letter")</f>
        <v>Mr. MAHESH  KATLAM_admission letter</v>
      </c>
      <c r="P56" s="4" t="s">
        <v>923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1" t="s">
        <v>24</v>
      </c>
      <c r="B57" s="51" t="s">
        <v>497</v>
      </c>
      <c r="C57" s="51" t="s">
        <v>498</v>
      </c>
      <c r="D57" s="1" t="s">
        <v>686</v>
      </c>
      <c r="E57" s="51" t="s">
        <v>27</v>
      </c>
      <c r="F57" s="4" t="s">
        <v>499</v>
      </c>
      <c r="G57" s="4" t="s">
        <v>500</v>
      </c>
      <c r="H57" s="4" t="s">
        <v>501</v>
      </c>
      <c r="I57" s="4" t="s">
        <v>117</v>
      </c>
      <c r="J57" s="4" t="s">
        <v>494</v>
      </c>
      <c r="K57" s="4">
        <v>9.231507184E9</v>
      </c>
      <c r="L57" s="4" t="s">
        <v>924</v>
      </c>
      <c r="M57" s="4" t="s">
        <v>925</v>
      </c>
      <c r="N57" s="29" t="s">
        <v>926</v>
      </c>
      <c r="O57" s="69" t="str">
        <f>HYPERLINK("https://drive.google.com/file/d/10lkH2pg8kR8t-dJeMWLTkrEKE0HA6WWs/view?usp=drivesdk","Dr. Ankhi  Haldar_admission letter")</f>
        <v>Dr. Ankhi  Haldar_admission letter</v>
      </c>
      <c r="P57" s="4" t="s">
        <v>927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51" t="s">
        <v>38</v>
      </c>
      <c r="B58" s="51" t="s">
        <v>506</v>
      </c>
      <c r="C58" s="51" t="s">
        <v>507</v>
      </c>
      <c r="D58" s="1" t="s">
        <v>687</v>
      </c>
      <c r="E58" s="51" t="s">
        <v>508</v>
      </c>
      <c r="F58" s="4" t="s">
        <v>509</v>
      </c>
      <c r="G58" s="4" t="s">
        <v>510</v>
      </c>
      <c r="H58" s="4" t="s">
        <v>511</v>
      </c>
      <c r="I58" s="4" t="s">
        <v>92</v>
      </c>
      <c r="J58" s="51" t="s">
        <v>503</v>
      </c>
      <c r="K58" s="51">
        <v>8.085622213E9</v>
      </c>
      <c r="L58" s="4" t="s">
        <v>928</v>
      </c>
      <c r="M58" s="4" t="s">
        <v>929</v>
      </c>
      <c r="N58" s="29" t="s">
        <v>930</v>
      </c>
      <c r="O58" s="69" t="str">
        <f>HYPERLINK("https://drive.google.com/file/d/1_64UEtYhG6e60GVEmMhl3jmMW6cN-m_M/view?usp=drivesdk","Mr. NAVEEN  MAGRAIYA _admission letter")</f>
        <v>Mr. NAVEEN  MAGRAIYA _admission letter</v>
      </c>
      <c r="P58" s="4" t="s">
        <v>931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 t="s">
        <v>38</v>
      </c>
      <c r="B59" s="4" t="s">
        <v>515</v>
      </c>
      <c r="C59" s="4" t="s">
        <v>516</v>
      </c>
      <c r="D59" s="1" t="s">
        <v>932</v>
      </c>
      <c r="E59" s="4" t="s">
        <v>27</v>
      </c>
      <c r="F59" s="4" t="s">
        <v>517</v>
      </c>
      <c r="G59" s="4" t="s">
        <v>518</v>
      </c>
      <c r="H59" s="4" t="s">
        <v>30</v>
      </c>
      <c r="I59" s="4" t="s">
        <v>31</v>
      </c>
      <c r="J59" s="4" t="s">
        <v>513</v>
      </c>
      <c r="K59" s="4">
        <v>9.97790733E9</v>
      </c>
      <c r="L59" s="4" t="s">
        <v>933</v>
      </c>
      <c r="M59" s="4" t="s">
        <v>934</v>
      </c>
      <c r="N59" s="5" t="s">
        <v>935</v>
      </c>
      <c r="O59" s="69" t="str">
        <f>HYPERLINK("https://drive.google.com/file/d/1u5FVZbTqTQ07wpzV9thJe9MVKtXmuZ_j/view?usp=drivesdk","Mr. Sunny Ganavdiya_admission letter")</f>
        <v>Mr. Sunny Ganavdiya_admission letter</v>
      </c>
      <c r="P59" s="4" t="s">
        <v>936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</hyperlinks>
  <drawing r:id="rId59"/>
</worksheet>
</file>