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Coding\Python\Excel Project\Records\Course 3\"/>
    </mc:Choice>
  </mc:AlternateContent>
  <xr:revisionPtr revIDLastSave="0" documentId="13_ncr:1_{73A9C1FA-C3C3-47E2-B0AA-344C924D4E35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4" i="1" l="1"/>
  <c r="BE5" i="1"/>
  <c r="BE6" i="1"/>
  <c r="BE7" i="1"/>
  <c r="BE8" i="1"/>
  <c r="BE9" i="1"/>
  <c r="BE10" i="1"/>
  <c r="BE11" i="1"/>
  <c r="BE12" i="1"/>
  <c r="BE13" i="1"/>
  <c r="BE14" i="1"/>
  <c r="BE15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1" i="1"/>
  <c r="BE32" i="1"/>
  <c r="BE33" i="1"/>
  <c r="BE34" i="1"/>
  <c r="BE35" i="1"/>
  <c r="BE36" i="1"/>
  <c r="BE37" i="1"/>
  <c r="BE39" i="1"/>
  <c r="BE41" i="1"/>
  <c r="BE42" i="1"/>
  <c r="BE43" i="1"/>
  <c r="BE44" i="1"/>
  <c r="BE45" i="1"/>
  <c r="BE46" i="1"/>
  <c r="BE47" i="1"/>
  <c r="BE48" i="1"/>
  <c r="BE49" i="1"/>
  <c r="BE51" i="1"/>
  <c r="BE52" i="1"/>
  <c r="BE54" i="1"/>
  <c r="BE55" i="1"/>
  <c r="BE56" i="1"/>
  <c r="BE58" i="1"/>
  <c r="BE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</calcChain>
</file>

<file path=xl/sharedStrings.xml><?xml version="1.0" encoding="utf-8"?>
<sst xmlns="http://schemas.openxmlformats.org/spreadsheetml/2006/main" count="169" uniqueCount="110">
  <si>
    <t>Dnyaneshwar</t>
  </si>
  <si>
    <t>Arun</t>
  </si>
  <si>
    <t xml:space="preserve">Dnyaneshwar </t>
  </si>
  <si>
    <t>Yogesh</t>
  </si>
  <si>
    <t xml:space="preserve">Vijayshree </t>
  </si>
  <si>
    <t xml:space="preserve">Arti </t>
  </si>
  <si>
    <t>Suman</t>
  </si>
  <si>
    <t xml:space="preserve">Shweta </t>
  </si>
  <si>
    <t>Shubham</t>
  </si>
  <si>
    <t>Rakesh</t>
  </si>
  <si>
    <t>Shanta</t>
  </si>
  <si>
    <t>Sunita</t>
  </si>
  <si>
    <t>Virendra</t>
  </si>
  <si>
    <t>Yajuvendra</t>
  </si>
  <si>
    <t xml:space="preserve">Shashikant </t>
  </si>
  <si>
    <t>Nimisha</t>
  </si>
  <si>
    <t xml:space="preserve">Mamta </t>
  </si>
  <si>
    <t>Anubhuti</t>
  </si>
  <si>
    <t>Jyoti</t>
  </si>
  <si>
    <t xml:space="preserve">Neha </t>
  </si>
  <si>
    <t>Mukesh</t>
  </si>
  <si>
    <t>Priyanka</t>
  </si>
  <si>
    <t>Vikas</t>
  </si>
  <si>
    <t xml:space="preserve">Mahendra </t>
  </si>
  <si>
    <t xml:space="preserve">Rakesh </t>
  </si>
  <si>
    <t xml:space="preserve">Rajendra </t>
  </si>
  <si>
    <t xml:space="preserve">Krishnath </t>
  </si>
  <si>
    <t xml:space="preserve">Pradeep </t>
  </si>
  <si>
    <t>Smita</t>
  </si>
  <si>
    <t xml:space="preserve">Ankhi </t>
  </si>
  <si>
    <t>Sunny</t>
  </si>
  <si>
    <t>Name</t>
  </si>
  <si>
    <t xml:space="preserve">Vimal </t>
  </si>
  <si>
    <t>Ajay</t>
  </si>
  <si>
    <t>Dinesh</t>
  </si>
  <si>
    <t>Pratibha</t>
  </si>
  <si>
    <t>Geh</t>
  </si>
  <si>
    <t>Jagrati</t>
  </si>
  <si>
    <t>Jibhawani</t>
  </si>
  <si>
    <t>Jaya</t>
  </si>
  <si>
    <t>Dipti</t>
  </si>
  <si>
    <t>Lukeshwari</t>
  </si>
  <si>
    <t>Mahesh</t>
  </si>
  <si>
    <t>Malvi</t>
  </si>
  <si>
    <t>Kasmuddin</t>
  </si>
  <si>
    <t>Nahid</t>
  </si>
  <si>
    <t>Naveen</t>
  </si>
  <si>
    <t>Pramila</t>
  </si>
  <si>
    <t>Rajesh</t>
  </si>
  <si>
    <t>Sandhya</t>
  </si>
  <si>
    <t>Satyendra</t>
  </si>
  <si>
    <t>Shankar</t>
  </si>
  <si>
    <t xml:space="preserve">Sharad </t>
  </si>
  <si>
    <t>Tarun</t>
  </si>
  <si>
    <t>Vijay</t>
  </si>
  <si>
    <t>Vijaysinh</t>
  </si>
  <si>
    <t>Attendence 1</t>
  </si>
  <si>
    <t>Attendence 2</t>
  </si>
  <si>
    <t>Attendence 3</t>
  </si>
  <si>
    <t>Attendence 4</t>
  </si>
  <si>
    <t>Attendence 5</t>
  </si>
  <si>
    <t>Attendence 6</t>
  </si>
  <si>
    <t>Attendence 7</t>
  </si>
  <si>
    <t>Attendence 8</t>
  </si>
  <si>
    <t>Attendence 9</t>
  </si>
  <si>
    <t>Attendence 10</t>
  </si>
  <si>
    <t>Attendence 11</t>
  </si>
  <si>
    <t>Attendence 12</t>
  </si>
  <si>
    <t>Attendence 13</t>
  </si>
  <si>
    <t>Attendence 14</t>
  </si>
  <si>
    <t>Attendence 15</t>
  </si>
  <si>
    <t>Attendence 16</t>
  </si>
  <si>
    <t>Attendence 17</t>
  </si>
  <si>
    <t>Attendence 18</t>
  </si>
  <si>
    <t>Attendence 19</t>
  </si>
  <si>
    <t>Attendence 20</t>
  </si>
  <si>
    <t>Attendence 21</t>
  </si>
  <si>
    <t>Attendence 22</t>
  </si>
  <si>
    <t>Attendence 23</t>
  </si>
  <si>
    <t>Attendence 24</t>
  </si>
  <si>
    <t>Attendence 25</t>
  </si>
  <si>
    <t>Attendence 12 - 2</t>
  </si>
  <si>
    <t>Time Spent 1</t>
  </si>
  <si>
    <t>Time Spent 2</t>
  </si>
  <si>
    <t>Time Spent 3</t>
  </si>
  <si>
    <t>Time Spent 4</t>
  </si>
  <si>
    <t>Time Spent 5</t>
  </si>
  <si>
    <t>Time Spent 6</t>
  </si>
  <si>
    <t>Time Spent 7</t>
  </si>
  <si>
    <t>Time Spent 8</t>
  </si>
  <si>
    <t>Time Spent 9</t>
  </si>
  <si>
    <t>Time Spent 10</t>
  </si>
  <si>
    <t>Time Spent 11</t>
  </si>
  <si>
    <t>Time Spent 12</t>
  </si>
  <si>
    <t>Time Spent 13</t>
  </si>
  <si>
    <t>Time Spent 14</t>
  </si>
  <si>
    <t>Time Spent 15</t>
  </si>
  <si>
    <t>Time Spent 16</t>
  </si>
  <si>
    <t>Time Spent 17</t>
  </si>
  <si>
    <t>Time Spent 18</t>
  </si>
  <si>
    <t>Time Spent 19</t>
  </si>
  <si>
    <t>Time Spent 20</t>
  </si>
  <si>
    <t>Time Spent 21</t>
  </si>
  <si>
    <t>Time Spent 22</t>
  </si>
  <si>
    <t>Time Spent 23</t>
  </si>
  <si>
    <t>Time Spent 24</t>
  </si>
  <si>
    <t>Time Spent 25</t>
  </si>
  <si>
    <t>Time Spent 12 - 2</t>
  </si>
  <si>
    <t xml:space="preserve">Name </t>
  </si>
  <si>
    <t>Average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</si>
</sst>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2"/>
      <color theme="1"/>
      <name val="Times New Roman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93C47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2" xfId="0" applyFont="1" applyBorder="1"/>
    <xf numFmtId="0" fontId="5" fillId="0" borderId="2" xfId="1" applyFont="1" applyBorder="1"/>
    <xf numFmtId="0" fontId="3" fillId="0" borderId="2" xfId="1" applyFont="1" applyBorder="1"/>
    <xf numFmtId="0" fontId="4" fillId="3" borderId="2" xfId="1" applyFont="1" applyFill="1" applyBorder="1"/>
    <xf numFmtId="0" fontId="3" fillId="2" borderId="2" xfId="1" applyFont="1" applyFill="1" applyBorder="1"/>
    <xf numFmtId="0" fontId="3" fillId="4" borderId="2" xfId="1" applyFont="1" applyFill="1" applyBorder="1"/>
    <xf numFmtId="0" fontId="5" fillId="3" borderId="2" xfId="1" applyFont="1" applyFill="1" applyBorder="1"/>
    <xf numFmtId="0" fontId="0" fillId="0" borderId="1" xfId="0" applyBorder="1"/>
    <xf numFmtId="0" fontId="1" fillId="0" borderId="1" xfId="0" applyFont="1" applyBorder="1"/>
    <xf numFmtId="0" fontId="5" fillId="0" borderId="1" xfId="1" applyFont="1" applyBorder="1"/>
    <xf numFmtId="0" fontId="3" fillId="0" borderId="1" xfId="1" applyFont="1" applyBorder="1"/>
    <xf numFmtId="0" fontId="4" fillId="3" borderId="1" xfId="1" applyFont="1" applyFill="1" applyBorder="1"/>
    <xf numFmtId="0" fontId="3" fillId="2" borderId="1" xfId="1" applyFont="1" applyFill="1" applyBorder="1"/>
    <xf numFmtId="0" fontId="3" fillId="4" borderId="1" xfId="1" applyFont="1" applyFill="1" applyBorder="1"/>
    <xf numFmtId="0" fontId="5" fillId="3" borderId="1" xfId="1" applyFont="1" applyFill="1" applyBorder="1"/>
  </cellXfs>
  <cellStyles count="2">
    <cellStyle name="Normal" xfId="0" builtinId="0"/>
    <cellStyle name="Normal 2" xfId="1" xr:uid="{EEC06289-4918-48CD-9D57-0B5DE709E6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.xlsx" TargetMode="External"/><Relationship Id="rId1" Type="http://schemas.openxmlformats.org/officeDocument/2006/relationships/externalLinkPath" Target="Attendance/7th%20FIP%20DAY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0.xlsx" TargetMode="External"/><Relationship Id="rId1" Type="http://schemas.openxmlformats.org/officeDocument/2006/relationships/externalLinkPath" Target="Attendance/7th%20FIP%20DAY%2010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1.xlsx" TargetMode="External"/><Relationship Id="rId1" Type="http://schemas.openxmlformats.org/officeDocument/2006/relationships/externalLinkPath" Target="Attendance/7th%20FIP%20DAY%2011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2%20-2.xlsx" TargetMode="External"/><Relationship Id="rId1" Type="http://schemas.openxmlformats.org/officeDocument/2006/relationships/externalLinkPath" Target="Attendance/7th%20FIP%20DAY%2012%20-2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2.xlsx" TargetMode="External"/><Relationship Id="rId1" Type="http://schemas.openxmlformats.org/officeDocument/2006/relationships/externalLinkPath" Target="Attendance/7th%20FIP%20DAY%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3.xlsx" TargetMode="External"/><Relationship Id="rId1" Type="http://schemas.openxmlformats.org/officeDocument/2006/relationships/externalLinkPath" Target="Attendance/7th%20FIP%20DAY%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14%20(1).xlsx" TargetMode="External"/><Relationship Id="rId1" Type="http://schemas.openxmlformats.org/officeDocument/2006/relationships/externalLinkPath" Target="Attendance/7TH%20FIP%20DAY%2014%20(1)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15%207TH%20FIP.xlsx" TargetMode="External"/><Relationship Id="rId1" Type="http://schemas.openxmlformats.org/officeDocument/2006/relationships/externalLinkPath" Target="Attendance/DAY%2015%207TH%20FI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16%207TH%20FIP.xlsx" TargetMode="External"/><Relationship Id="rId1" Type="http://schemas.openxmlformats.org/officeDocument/2006/relationships/externalLinkPath" Target="Attendance/DAY%2016%207TH%20FIP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17%207TH%20FIP.xlsx" TargetMode="External"/><Relationship Id="rId1" Type="http://schemas.openxmlformats.org/officeDocument/2006/relationships/externalLinkPath" Target="Attendance/DAY%2017%207TH%20FI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18%207TH%20FIP.xlsx" TargetMode="External"/><Relationship Id="rId1" Type="http://schemas.openxmlformats.org/officeDocument/2006/relationships/externalLinkPath" Target="Attendance/DAY%2018%207TH%20F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2.xlsx" TargetMode="External"/><Relationship Id="rId1" Type="http://schemas.openxmlformats.org/officeDocument/2006/relationships/externalLinkPath" Target="Attendance/7th%20FIP%20DAY%20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19%207TH%20FIP.xlsx" TargetMode="External"/><Relationship Id="rId1" Type="http://schemas.openxmlformats.org/officeDocument/2006/relationships/externalLinkPath" Target="Attendance/DAY%2019%207TH%20FI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20%207TH%20FIP.xlsx" TargetMode="External"/><Relationship Id="rId1" Type="http://schemas.openxmlformats.org/officeDocument/2006/relationships/externalLinkPath" Target="Attendance/DAY%2020%207TH%20FIP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21%207TH%20FIP.xlsx" TargetMode="External"/><Relationship Id="rId1" Type="http://schemas.openxmlformats.org/officeDocument/2006/relationships/externalLinkPath" Target="Attendance/DAY%2021%207TH%20FIP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22%207TH%20FIP.xlsx" TargetMode="External"/><Relationship Id="rId1" Type="http://schemas.openxmlformats.org/officeDocument/2006/relationships/externalLinkPath" Target="Attendance/DAY%2022%207TH%20FIP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23%207TH%20FIP.xlsx" TargetMode="External"/><Relationship Id="rId1" Type="http://schemas.openxmlformats.org/officeDocument/2006/relationships/externalLinkPath" Target="Attendance/DAY%2023%207TH%20FIP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24%207TH%20FIP.xlsx" TargetMode="External"/><Relationship Id="rId1" Type="http://schemas.openxmlformats.org/officeDocument/2006/relationships/externalLinkPath" Target="Attendance/DAY%2024%207TH%20FIP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DAY%2025%207TH%20FIP.xlsx" TargetMode="External"/><Relationship Id="rId1" Type="http://schemas.openxmlformats.org/officeDocument/2006/relationships/externalLinkPath" Target="Attendance/DAY%2025%207TH%20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3.xlsx" TargetMode="External"/><Relationship Id="rId1" Type="http://schemas.openxmlformats.org/officeDocument/2006/relationships/externalLinkPath" Target="Attendance/7th%20FIP%20DAY%20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4.xlsx" TargetMode="External"/><Relationship Id="rId1" Type="http://schemas.openxmlformats.org/officeDocument/2006/relationships/externalLinkPath" Target="Attendance/7th%20FIP%20DAY%20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5.xlsx" TargetMode="External"/><Relationship Id="rId1" Type="http://schemas.openxmlformats.org/officeDocument/2006/relationships/externalLinkPath" Target="Attendance/7th%20FIP%20DAY%20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6.xlsx" TargetMode="External"/><Relationship Id="rId1" Type="http://schemas.openxmlformats.org/officeDocument/2006/relationships/externalLinkPath" Target="Attendance/7th%20FIP%20DAY%20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7.xlsx" TargetMode="External"/><Relationship Id="rId1" Type="http://schemas.openxmlformats.org/officeDocument/2006/relationships/externalLinkPath" Target="Attendance/7th%20FIP%20DAY%207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8.xlsx" TargetMode="External"/><Relationship Id="rId1" Type="http://schemas.openxmlformats.org/officeDocument/2006/relationships/externalLinkPath" Target="Attendance/7th%20FIP%20DAY%208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ing\Python\Excel%20Project\Records\Course%203\Attendance\7th%20FIP%20DAY%209%20(1).xlsx" TargetMode="External"/><Relationship Id="rId1" Type="http://schemas.openxmlformats.org/officeDocument/2006/relationships/externalLinkPath" Target="Attendance/7th%20FIP%20DAY%20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728877497 (1)"/>
    </sheetNames>
    <sheetDataSet>
      <sheetData sheetId="0">
        <row r="5">
          <cell r="A5" t="str">
            <v>Dr.Vimal Lodwal</v>
          </cell>
          <cell r="C5">
            <v>336</v>
          </cell>
        </row>
        <row r="6">
          <cell r="A6" t="str">
            <v>Dinesh Anandrao Pund</v>
          </cell>
          <cell r="C6">
            <v>244</v>
          </cell>
        </row>
        <row r="7">
          <cell r="A7" t="str">
            <v>Dr. Arti Padiyar</v>
          </cell>
          <cell r="C7">
            <v>177</v>
          </cell>
        </row>
        <row r="8">
          <cell r="A8" t="str">
            <v>JIBHAWANI KUMAR RAJAK</v>
          </cell>
          <cell r="C8">
            <v>196</v>
          </cell>
        </row>
        <row r="9">
          <cell r="A9" t="str">
            <v>Dr. Suman Sarkar</v>
          </cell>
          <cell r="C9">
            <v>191</v>
          </cell>
        </row>
        <row r="10">
          <cell r="A10" t="str">
            <v>HRDC ADMIN (HRDC ADMIN)</v>
          </cell>
          <cell r="C10">
            <v>434</v>
          </cell>
        </row>
        <row r="11">
          <cell r="A11" t="str">
            <v>priyanka bamne (iPad)</v>
          </cell>
          <cell r="C11">
            <v>367</v>
          </cell>
        </row>
        <row r="12">
          <cell r="A12" t="str">
            <v>LUKESHWARI UIKE</v>
          </cell>
          <cell r="C12">
            <v>380</v>
          </cell>
        </row>
        <row r="13">
          <cell r="A13" t="str">
            <v>Dr. Rajendra Kumar</v>
          </cell>
          <cell r="C13">
            <v>313</v>
          </cell>
        </row>
        <row r="14">
          <cell r="A14" t="str">
            <v>neha mehra</v>
          </cell>
          <cell r="C14">
            <v>374</v>
          </cell>
        </row>
        <row r="15">
          <cell r="A15" t="str">
            <v>JIBHAWANI KUMAR RAJAK (Asus)</v>
          </cell>
          <cell r="C15">
            <v>181</v>
          </cell>
        </row>
        <row r="16">
          <cell r="A16" t="str">
            <v>Dr. Anubhuti Jha</v>
          </cell>
          <cell r="C16">
            <v>71</v>
          </cell>
        </row>
        <row r="17">
          <cell r="A17" t="str">
            <v>Mahendra Kumar Patil (OnePlus 5T)</v>
          </cell>
          <cell r="C17">
            <v>364</v>
          </cell>
        </row>
        <row r="18">
          <cell r="A18" t="str">
            <v>sunita karadwal</v>
          </cell>
          <cell r="C18">
            <v>381</v>
          </cell>
        </row>
        <row r="19">
          <cell r="A19" t="str">
            <v>sandhya baxla</v>
          </cell>
          <cell r="C19">
            <v>376</v>
          </cell>
        </row>
        <row r="20">
          <cell r="A20" t="str">
            <v>Pradeep Bairagi</v>
          </cell>
          <cell r="C20">
            <v>376</v>
          </cell>
        </row>
        <row r="21">
          <cell r="A21" t="str">
            <v>Ajay Parmar</v>
          </cell>
          <cell r="C21">
            <v>76</v>
          </cell>
        </row>
        <row r="22">
          <cell r="A22" t="str">
            <v>malvi vishwakarma (K’s iPhone malvi vishwakarma)</v>
          </cell>
          <cell r="C22">
            <v>368</v>
          </cell>
        </row>
        <row r="23">
          <cell r="A23" t="str">
            <v>Dr Yogesh Khandelwal</v>
          </cell>
          <cell r="C23">
            <v>359</v>
          </cell>
        </row>
        <row r="24">
          <cell r="A24" t="str">
            <v>Dr.Shanta Chouhan (OnePlus CPH2423)</v>
          </cell>
          <cell r="C24">
            <v>183</v>
          </cell>
        </row>
        <row r="25">
          <cell r="A25" t="str">
            <v>Dr. Sunita Yadav</v>
          </cell>
          <cell r="C25">
            <v>394</v>
          </cell>
        </row>
        <row r="26">
          <cell r="A26" t="str">
            <v>Jyoti tiwari (Jyoti’s iPhone)</v>
          </cell>
          <cell r="C26">
            <v>15</v>
          </cell>
        </row>
        <row r="27">
          <cell r="A27" t="str">
            <v>Nahid Akhtar (vivo V25)</v>
          </cell>
          <cell r="C27">
            <v>176</v>
          </cell>
        </row>
        <row r="28">
          <cell r="A28" t="str">
            <v>Samsung Galaxy S8 active</v>
          </cell>
          <cell r="C28">
            <v>5</v>
          </cell>
        </row>
        <row r="29">
          <cell r="A29" t="str">
            <v>dr. mamta kushgotia (dell)</v>
          </cell>
          <cell r="C29">
            <v>175</v>
          </cell>
        </row>
        <row r="30">
          <cell r="A30" t="str">
            <v>Dinesh Anandrao Pund (Dinesh Pund Chemistry)</v>
          </cell>
          <cell r="C30">
            <v>104</v>
          </cell>
        </row>
        <row r="31">
          <cell r="A31" t="str">
            <v>Shashikant Ikhe (Chemistry)</v>
          </cell>
          <cell r="C31">
            <v>268</v>
          </cell>
        </row>
        <row r="32">
          <cell r="A32" t="str">
            <v>Dr. Suman Sarkar (Dell)</v>
          </cell>
          <cell r="C32">
            <v>171</v>
          </cell>
        </row>
        <row r="33">
          <cell r="A33" t="str">
            <v>Jagrati katara</v>
          </cell>
          <cell r="C33">
            <v>372</v>
          </cell>
        </row>
        <row r="34">
          <cell r="A34" t="str">
            <v>Dr. Smita Choudhari</v>
          </cell>
          <cell r="C34">
            <v>169</v>
          </cell>
        </row>
        <row r="35">
          <cell r="A35" t="str">
            <v>RAJESH KUMAR GAUTAM (rajesh kumar gautam)</v>
          </cell>
          <cell r="C35">
            <v>169</v>
          </cell>
        </row>
        <row r="36">
          <cell r="A36" t="str">
            <v>Virendra Chouhan</v>
          </cell>
          <cell r="C36">
            <v>365</v>
          </cell>
        </row>
        <row r="37">
          <cell r="A37" t="str">
            <v>Dr.Rakesh Kavche (V2068)</v>
          </cell>
          <cell r="C37">
            <v>371</v>
          </cell>
        </row>
        <row r="38">
          <cell r="A38" t="str">
            <v>Naveen magraiya (Naven Rannod)</v>
          </cell>
          <cell r="C38">
            <v>168</v>
          </cell>
        </row>
        <row r="39">
          <cell r="A39" t="str">
            <v>Vikas Upadhyay</v>
          </cell>
          <cell r="C39">
            <v>358</v>
          </cell>
        </row>
        <row r="40">
          <cell r="A40" t="str">
            <v>Dr. Mukesh Sastya</v>
          </cell>
          <cell r="C40">
            <v>366</v>
          </cell>
        </row>
        <row r="41">
          <cell r="A41" t="str">
            <v>Nimisha Sinha</v>
          </cell>
          <cell r="C41">
            <v>215</v>
          </cell>
        </row>
        <row r="42">
          <cell r="A42" t="str">
            <v>Dr Dnyaneshwar Tikhe</v>
          </cell>
          <cell r="C42">
            <v>343</v>
          </cell>
        </row>
        <row r="43">
          <cell r="A43" t="str">
            <v>Director# HRDC# DAVV# Indore</v>
          </cell>
          <cell r="C43">
            <v>74</v>
          </cell>
        </row>
        <row r="44">
          <cell r="A44" t="str">
            <v>Dr. Vijay Singh Rawat</v>
          </cell>
          <cell r="C44">
            <v>360</v>
          </cell>
        </row>
        <row r="45">
          <cell r="A45" t="str">
            <v>shubham sharma</v>
          </cell>
          <cell r="C45">
            <v>354</v>
          </cell>
        </row>
        <row r="46">
          <cell r="A46" t="str">
            <v>Prof. Sunny Ganavdiya</v>
          </cell>
          <cell r="C46">
            <v>349</v>
          </cell>
        </row>
        <row r="47">
          <cell r="A47" t="str">
            <v>Vijay Thakor</v>
          </cell>
          <cell r="C47">
            <v>353</v>
          </cell>
        </row>
        <row r="48">
          <cell r="A48" t="str">
            <v>Dr.mamta kushgotiya (eyJfbiI6Ik1pX0EyIiwiX3MiOiJBbmRyb2lkU2hhcmVfOTUxNy)</v>
          </cell>
          <cell r="C48">
            <v>301</v>
          </cell>
        </row>
        <row r="49">
          <cell r="A49" t="str">
            <v>Smt. Shweta Bhawdiya</v>
          </cell>
          <cell r="C49">
            <v>368</v>
          </cell>
        </row>
        <row r="50">
          <cell r="A50" t="str">
            <v>Mahesh Katlam</v>
          </cell>
          <cell r="C50">
            <v>376</v>
          </cell>
        </row>
        <row r="51">
          <cell r="A51" t="str">
            <v>Gopal Soni</v>
          </cell>
          <cell r="C51">
            <v>353</v>
          </cell>
        </row>
        <row r="52">
          <cell r="A52" t="str">
            <v>Jyoti tiwari</v>
          </cell>
          <cell r="C52">
            <v>60</v>
          </cell>
        </row>
        <row r="53">
          <cell r="A53" t="str">
            <v>Dr.Vimal Lodwal (Dr.vimal lodwal)</v>
          </cell>
          <cell r="C53">
            <v>11</v>
          </cell>
        </row>
        <row r="54">
          <cell r="A54" t="str">
            <v>Dr. Jaya Kaithwas</v>
          </cell>
          <cell r="C54">
            <v>156</v>
          </cell>
        </row>
        <row r="55">
          <cell r="A55" t="str">
            <v>Arun Arya</v>
          </cell>
          <cell r="C55">
            <v>364</v>
          </cell>
        </row>
        <row r="56">
          <cell r="A56" t="str">
            <v>krishnath chaure</v>
          </cell>
          <cell r="C56">
            <v>336</v>
          </cell>
        </row>
        <row r="57">
          <cell r="A57" t="str">
            <v>Dr. Pramila kabir</v>
          </cell>
          <cell r="C57">
            <v>257</v>
          </cell>
        </row>
        <row r="58">
          <cell r="A58" t="str">
            <v>RAJESH KUMAR GAUTAM</v>
          </cell>
          <cell r="C58">
            <v>217</v>
          </cell>
        </row>
        <row r="59">
          <cell r="A59" t="str">
            <v>Mahendra Patil</v>
          </cell>
          <cell r="C59">
            <v>12</v>
          </cell>
        </row>
        <row r="60">
          <cell r="A60" t="str">
            <v>Satyendra Singh Patel (Satyendra Singh Patel)</v>
          </cell>
          <cell r="C60">
            <v>237</v>
          </cell>
        </row>
        <row r="61">
          <cell r="A61" t="str">
            <v>Dr. Anubhuti Jha (Anubhuti Jha)</v>
          </cell>
          <cell r="C61">
            <v>313</v>
          </cell>
        </row>
        <row r="62">
          <cell r="A62" t="str">
            <v>Jaya Dipti Lal (OPPO CPH2455)</v>
          </cell>
          <cell r="C62">
            <v>97</v>
          </cell>
        </row>
        <row r="63">
          <cell r="A63" t="str">
            <v>AT</v>
          </cell>
          <cell r="C63">
            <v>108</v>
          </cell>
        </row>
        <row r="64">
          <cell r="A64" t="str">
            <v>Jyoti Tiwari</v>
          </cell>
          <cell r="C64">
            <v>256</v>
          </cell>
        </row>
        <row r="65">
          <cell r="A65" t="str">
            <v>Dr. Rakesh sagar</v>
          </cell>
          <cell r="C65">
            <v>124</v>
          </cell>
        </row>
        <row r="66">
          <cell r="A66" t="str">
            <v>Geh Chandra Patel</v>
          </cell>
          <cell r="C66">
            <v>146</v>
          </cell>
        </row>
        <row r="67">
          <cell r="A67" t="str">
            <v>dr satish batra</v>
          </cell>
          <cell r="C67">
            <v>209</v>
          </cell>
        </row>
        <row r="68">
          <cell r="A68" t="str">
            <v>Dr.Shanta Chouhan (Shanta Chouhan)</v>
          </cell>
          <cell r="C68">
            <v>90</v>
          </cell>
        </row>
        <row r="69">
          <cell r="A69" t="str">
            <v>nahid akhtar</v>
          </cell>
          <cell r="C69">
            <v>74</v>
          </cell>
        </row>
        <row r="70">
          <cell r="A70" t="str">
            <v>Naveen magraiya</v>
          </cell>
          <cell r="C70">
            <v>179</v>
          </cell>
        </row>
        <row r="71">
          <cell r="A71" t="str">
            <v>Pramila kurethiya</v>
          </cell>
          <cell r="C71">
            <v>65</v>
          </cell>
        </row>
        <row r="72">
          <cell r="A72" t="str">
            <v>dr. mamta kushgotia</v>
          </cell>
          <cell r="C72">
            <v>83</v>
          </cell>
        </row>
        <row r="73">
          <cell r="A73" t="str">
            <v>Nahid Akhtar</v>
          </cell>
          <cell r="C73">
            <v>102</v>
          </cell>
        </row>
        <row r="74">
          <cell r="A74" t="str">
            <v>Geh Chandra Patel (Mayank Patel)</v>
          </cell>
          <cell r="C74">
            <v>4</v>
          </cell>
        </row>
        <row r="75">
          <cell r="A75" t="str">
            <v>Dr.Shanta Chouhan</v>
          </cell>
          <cell r="C75">
            <v>111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025595192"/>
    </sheetNames>
    <sheetDataSet>
      <sheetData sheetId="0">
        <row r="5">
          <cell r="A5" t="str">
            <v>Dr. Jaya Kaithwas</v>
          </cell>
          <cell r="C5">
            <v>268</v>
          </cell>
        </row>
        <row r="6">
          <cell r="A6" t="str">
            <v>satyendra singh patel</v>
          </cell>
          <cell r="C6">
            <v>223</v>
          </cell>
        </row>
        <row r="7">
          <cell r="A7" t="str">
            <v>Virendra Chouhan</v>
          </cell>
          <cell r="C7">
            <v>371</v>
          </cell>
        </row>
        <row r="8">
          <cell r="A8" t="str">
            <v>Dr. Arti Padiyar</v>
          </cell>
          <cell r="C8">
            <v>304</v>
          </cell>
        </row>
        <row r="9">
          <cell r="A9" t="str">
            <v>HRDC ADMIN</v>
          </cell>
          <cell r="C9">
            <v>435</v>
          </cell>
        </row>
        <row r="10">
          <cell r="A10" t="str">
            <v>Mahendra Patil</v>
          </cell>
          <cell r="C10">
            <v>673</v>
          </cell>
        </row>
        <row r="11">
          <cell r="A11" t="str">
            <v>Dr.Shanta Chouhan</v>
          </cell>
          <cell r="C11">
            <v>377</v>
          </cell>
        </row>
        <row r="12">
          <cell r="A12" t="str">
            <v>Nimisha Sinha</v>
          </cell>
          <cell r="C12">
            <v>361</v>
          </cell>
        </row>
        <row r="13">
          <cell r="A13" t="str">
            <v>Dr. Vijay Singh Rawat</v>
          </cell>
          <cell r="C13">
            <v>387</v>
          </cell>
        </row>
        <row r="14">
          <cell r="A14" t="str">
            <v>sandhya baxla</v>
          </cell>
          <cell r="C14">
            <v>389</v>
          </cell>
        </row>
        <row r="15">
          <cell r="A15" t="str">
            <v>PS222_22KJ24597</v>
          </cell>
          <cell r="C15">
            <v>103</v>
          </cell>
        </row>
        <row r="16">
          <cell r="A16" t="str">
            <v>RAJESH KUMAR GAUTAM</v>
          </cell>
          <cell r="C16">
            <v>389</v>
          </cell>
        </row>
        <row r="17">
          <cell r="A17" t="str">
            <v>shubham sharma</v>
          </cell>
          <cell r="C17">
            <v>322</v>
          </cell>
        </row>
        <row r="18">
          <cell r="A18" t="str">
            <v>malvi vishwakarma</v>
          </cell>
          <cell r="C18">
            <v>397</v>
          </cell>
        </row>
        <row r="19">
          <cell r="A19" t="str">
            <v>krishnath chaure</v>
          </cell>
          <cell r="C19">
            <v>235</v>
          </cell>
        </row>
        <row r="20">
          <cell r="A20" t="str">
            <v>Naveen magraiya</v>
          </cell>
          <cell r="C20">
            <v>386</v>
          </cell>
        </row>
        <row r="21">
          <cell r="A21" t="str">
            <v>Pramila kurethiya</v>
          </cell>
          <cell r="C21">
            <v>39</v>
          </cell>
        </row>
        <row r="22">
          <cell r="A22" t="str">
            <v>neha mehra</v>
          </cell>
          <cell r="C22">
            <v>361</v>
          </cell>
        </row>
        <row r="23">
          <cell r="A23" t="str">
            <v>Nahid Akhtar</v>
          </cell>
          <cell r="C23">
            <v>381</v>
          </cell>
        </row>
        <row r="24">
          <cell r="A24" t="str">
            <v>Dr. Suman Sarkar</v>
          </cell>
          <cell r="C24">
            <v>380</v>
          </cell>
        </row>
        <row r="25">
          <cell r="A25" t="str">
            <v>Dr. Mukesh Sastya</v>
          </cell>
          <cell r="C25">
            <v>369</v>
          </cell>
        </row>
        <row r="26">
          <cell r="A26" t="str">
            <v>Jibhawani kumar rajak</v>
          </cell>
          <cell r="C26">
            <v>227</v>
          </cell>
        </row>
        <row r="27">
          <cell r="A27" t="str">
            <v>Lukeshwari uike</v>
          </cell>
          <cell r="C27">
            <v>371</v>
          </cell>
        </row>
        <row r="28">
          <cell r="A28" t="str">
            <v>Dr Dnyaneshwar Tikhe</v>
          </cell>
          <cell r="C28">
            <v>364</v>
          </cell>
        </row>
        <row r="29">
          <cell r="A29" t="str">
            <v>Dr.Vimal Lodwal</v>
          </cell>
          <cell r="C29">
            <v>175</v>
          </cell>
        </row>
        <row r="30">
          <cell r="A30" t="str">
            <v>Smt. Shweta Bhawdiya</v>
          </cell>
          <cell r="C30">
            <v>379</v>
          </cell>
        </row>
        <row r="31">
          <cell r="A31" t="str">
            <v>Dr. Anubhuti Jha</v>
          </cell>
          <cell r="C31">
            <v>373</v>
          </cell>
        </row>
        <row r="32">
          <cell r="A32" t="str">
            <v>Jagrati katara</v>
          </cell>
          <cell r="C32">
            <v>359</v>
          </cell>
        </row>
        <row r="33">
          <cell r="A33" t="str">
            <v>Arun Arya</v>
          </cell>
          <cell r="C33">
            <v>362</v>
          </cell>
        </row>
        <row r="34">
          <cell r="A34" t="str">
            <v>Vikas Upadhyay</v>
          </cell>
          <cell r="C34">
            <v>348</v>
          </cell>
        </row>
        <row r="35">
          <cell r="A35" t="str">
            <v>Dr Mamta kushgotiya</v>
          </cell>
          <cell r="C35">
            <v>335</v>
          </cell>
        </row>
        <row r="36">
          <cell r="A36" t="str">
            <v>Dr. Rakesh Sagar</v>
          </cell>
          <cell r="C36">
            <v>195</v>
          </cell>
        </row>
        <row r="37">
          <cell r="A37" t="str">
            <v>Pradeep Bairagi</v>
          </cell>
          <cell r="C37">
            <v>366</v>
          </cell>
        </row>
        <row r="38">
          <cell r="A38" t="str">
            <v>Satyendra Singh</v>
          </cell>
          <cell r="C38">
            <v>276</v>
          </cell>
        </row>
        <row r="39">
          <cell r="A39" t="str">
            <v>Dinesh Anandrao Pund</v>
          </cell>
          <cell r="C39">
            <v>343</v>
          </cell>
        </row>
        <row r="40">
          <cell r="A40" t="str">
            <v>Dr.Rakesh Kavche</v>
          </cell>
          <cell r="C40">
            <v>375</v>
          </cell>
        </row>
        <row r="41">
          <cell r="A41" t="str">
            <v>Dr. Smita Choudhari</v>
          </cell>
          <cell r="C41">
            <v>252</v>
          </cell>
        </row>
        <row r="42">
          <cell r="A42" t="str">
            <v>Jyoti Tiwari</v>
          </cell>
          <cell r="C42">
            <v>87</v>
          </cell>
        </row>
        <row r="43">
          <cell r="A43" t="str">
            <v>Dr Yogesh Khandelwal</v>
          </cell>
          <cell r="C43">
            <v>333</v>
          </cell>
        </row>
        <row r="44">
          <cell r="A44" t="str">
            <v>Vijayshree Malviya</v>
          </cell>
          <cell r="C44">
            <v>376</v>
          </cell>
        </row>
        <row r="45">
          <cell r="A45" t="str">
            <v>sunita karadwal</v>
          </cell>
          <cell r="C45">
            <v>321</v>
          </cell>
        </row>
        <row r="46">
          <cell r="A46" t="str">
            <v>Shashikant Ashokpant Ikhe</v>
          </cell>
          <cell r="C46">
            <v>363</v>
          </cell>
        </row>
        <row r="47">
          <cell r="A47" t="str">
            <v>Mahesh Katlam</v>
          </cell>
          <cell r="C47">
            <v>334</v>
          </cell>
        </row>
        <row r="48">
          <cell r="A48" t="str">
            <v>Geh Chandra Patel</v>
          </cell>
          <cell r="C48">
            <v>58</v>
          </cell>
        </row>
        <row r="49">
          <cell r="A49" t="str">
            <v>Vijay Thakor</v>
          </cell>
          <cell r="C49">
            <v>370</v>
          </cell>
        </row>
        <row r="50">
          <cell r="A50" t="str">
            <v>sunita kumawat</v>
          </cell>
          <cell r="C50">
            <v>83</v>
          </cell>
        </row>
        <row r="51">
          <cell r="A51" t="str">
            <v>Dr. Rajendra Kumar</v>
          </cell>
          <cell r="C51">
            <v>412</v>
          </cell>
        </row>
        <row r="52">
          <cell r="A52" t="str">
            <v>Dr.Sunita yadav</v>
          </cell>
          <cell r="C52">
            <v>387</v>
          </cell>
        </row>
        <row r="53">
          <cell r="A53" t="str">
            <v>Priyanka bamne</v>
          </cell>
          <cell r="C53">
            <v>395</v>
          </cell>
        </row>
        <row r="54">
          <cell r="A54" t="str">
            <v>Dr. Pramila kabir</v>
          </cell>
          <cell r="C54">
            <v>300</v>
          </cell>
        </row>
        <row r="55">
          <cell r="A55" t="str">
            <v>jyoti Tiwari</v>
          </cell>
          <cell r="C55">
            <v>237</v>
          </cell>
        </row>
        <row r="56">
          <cell r="A56" t="str">
            <v>Dr. Vimal Lodwal</v>
          </cell>
          <cell r="C56">
            <v>237</v>
          </cell>
        </row>
        <row r="57">
          <cell r="A57" t="str">
            <v>ANIL DUTTA MISHRA</v>
          </cell>
          <cell r="C57">
            <v>94</v>
          </cell>
        </row>
        <row r="58">
          <cell r="A58" t="str">
            <v>Dr. Anand Kar (Dr. Manish Sitlani)</v>
          </cell>
          <cell r="C58">
            <v>85</v>
          </cell>
        </row>
        <row r="59">
          <cell r="A59" t="str">
            <v>JIBHAWANI KUMAR RAJAK</v>
          </cell>
          <cell r="C59">
            <v>155</v>
          </cell>
        </row>
        <row r="60">
          <cell r="A60" t="str">
            <v>Dr. Anand Kar</v>
          </cell>
          <cell r="C60">
            <v>52</v>
          </cell>
        </row>
        <row r="61">
          <cell r="A61" t="str">
            <v>Dr Rakesh Sagar</v>
          </cell>
          <cell r="C61">
            <v>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1892834107 (1)"/>
    </sheetNames>
    <sheetDataSet>
      <sheetData sheetId="0">
        <row r="5">
          <cell r="A5" t="str">
            <v>Jyoti Tiwari</v>
          </cell>
          <cell r="C5">
            <v>284</v>
          </cell>
        </row>
        <row r="6">
          <cell r="A6" t="str">
            <v>Nimisha Sinha</v>
          </cell>
          <cell r="C6">
            <v>375</v>
          </cell>
        </row>
        <row r="7">
          <cell r="A7" t="str">
            <v>Jagrati katara</v>
          </cell>
          <cell r="C7">
            <v>376</v>
          </cell>
        </row>
        <row r="8">
          <cell r="A8" t="str">
            <v>sunita kumawat</v>
          </cell>
          <cell r="C8">
            <v>163</v>
          </cell>
        </row>
        <row r="9">
          <cell r="A9" t="str">
            <v>HRDC ADMIN</v>
          </cell>
          <cell r="C9">
            <v>410</v>
          </cell>
        </row>
        <row r="10">
          <cell r="A10" t="str">
            <v>Dr.Vimal Lodwal</v>
          </cell>
          <cell r="C10">
            <v>65</v>
          </cell>
        </row>
        <row r="11">
          <cell r="A11" t="str">
            <v>Dr George Thomas</v>
          </cell>
          <cell r="C11">
            <v>84</v>
          </cell>
        </row>
        <row r="12">
          <cell r="A12" t="str">
            <v>sunita karadwal</v>
          </cell>
          <cell r="C12">
            <v>298</v>
          </cell>
        </row>
        <row r="13">
          <cell r="A13" t="str">
            <v>JIBHAWANI KUMAR RAJAK</v>
          </cell>
          <cell r="C13">
            <v>425</v>
          </cell>
        </row>
        <row r="14">
          <cell r="A14" t="str">
            <v>Vikas Upadhyay</v>
          </cell>
          <cell r="C14">
            <v>338</v>
          </cell>
        </row>
        <row r="15">
          <cell r="A15" t="str">
            <v>Dr. Mukesh Sastya</v>
          </cell>
          <cell r="C15">
            <v>374</v>
          </cell>
        </row>
        <row r="16">
          <cell r="A16" t="str">
            <v>Vijayshree Malviya</v>
          </cell>
          <cell r="C16">
            <v>377</v>
          </cell>
        </row>
        <row r="17">
          <cell r="A17" t="str">
            <v>Virendra Chouhan</v>
          </cell>
          <cell r="C17">
            <v>389</v>
          </cell>
        </row>
        <row r="18">
          <cell r="A18" t="str">
            <v>Mahendra Patil</v>
          </cell>
          <cell r="C18">
            <v>691</v>
          </cell>
        </row>
        <row r="19">
          <cell r="A19" t="str">
            <v>Anubhuti Jha</v>
          </cell>
          <cell r="C19">
            <v>8</v>
          </cell>
        </row>
        <row r="20">
          <cell r="A20" t="str">
            <v>Dinesh Anandrao Pund</v>
          </cell>
          <cell r="C20">
            <v>331</v>
          </cell>
        </row>
        <row r="21">
          <cell r="A21" t="str">
            <v>Lukeshwari uike</v>
          </cell>
          <cell r="C21">
            <v>383</v>
          </cell>
        </row>
        <row r="22">
          <cell r="A22" t="str">
            <v>malvi vishwakarma</v>
          </cell>
          <cell r="C22">
            <v>382</v>
          </cell>
        </row>
        <row r="23">
          <cell r="A23" t="str">
            <v>Arun Arya</v>
          </cell>
          <cell r="C23">
            <v>382</v>
          </cell>
        </row>
        <row r="24">
          <cell r="A24" t="str">
            <v>Naveen magraiya</v>
          </cell>
          <cell r="C24">
            <v>425</v>
          </cell>
        </row>
        <row r="25">
          <cell r="A25" t="str">
            <v>Dr.Shanta Chouhan</v>
          </cell>
          <cell r="C25">
            <v>388</v>
          </cell>
        </row>
        <row r="26">
          <cell r="A26" t="str">
            <v>PS222_22KJ24597</v>
          </cell>
          <cell r="C26">
            <v>3</v>
          </cell>
        </row>
        <row r="27">
          <cell r="A27" t="str">
            <v>Nahid Akhtar</v>
          </cell>
          <cell r="C27">
            <v>372</v>
          </cell>
        </row>
        <row r="28">
          <cell r="A28" t="str">
            <v>Prof. Sunny Ganavdiya</v>
          </cell>
          <cell r="C28">
            <v>72</v>
          </cell>
        </row>
        <row r="29">
          <cell r="A29" t="str">
            <v>Dr. Suman Sarkar</v>
          </cell>
          <cell r="C29">
            <v>383</v>
          </cell>
        </row>
        <row r="30">
          <cell r="A30" t="str">
            <v>Smt. Shweta Bhawdiya</v>
          </cell>
          <cell r="C30">
            <v>362</v>
          </cell>
        </row>
        <row r="31">
          <cell r="A31" t="str">
            <v>Dr. Rakesh Sagar</v>
          </cell>
          <cell r="C31">
            <v>143</v>
          </cell>
        </row>
        <row r="32">
          <cell r="A32" t="str">
            <v>sandhya baxla</v>
          </cell>
          <cell r="C32">
            <v>385</v>
          </cell>
        </row>
        <row r="33">
          <cell r="A33" t="str">
            <v>Dr. Sunita Yadav</v>
          </cell>
          <cell r="C33">
            <v>423</v>
          </cell>
        </row>
        <row r="34">
          <cell r="A34" t="str">
            <v>Dr. Vijay Singh Rawat</v>
          </cell>
          <cell r="C34">
            <v>178</v>
          </cell>
        </row>
        <row r="35">
          <cell r="A35" t="str">
            <v>Dr. Rakesh Kavche</v>
          </cell>
          <cell r="C35">
            <v>377</v>
          </cell>
        </row>
        <row r="36">
          <cell r="A36" t="str">
            <v>Geh Chandra Patel</v>
          </cell>
          <cell r="C36">
            <v>24</v>
          </cell>
        </row>
        <row r="37">
          <cell r="A37" t="str">
            <v>Vijay Thakor</v>
          </cell>
          <cell r="C37">
            <v>377</v>
          </cell>
        </row>
        <row r="38">
          <cell r="A38" t="str">
            <v>Pradeep Bairagi</v>
          </cell>
          <cell r="C38">
            <v>381</v>
          </cell>
        </row>
        <row r="39">
          <cell r="A39" t="str">
            <v>Dr Yogesh Khandelwal</v>
          </cell>
          <cell r="C39">
            <v>376</v>
          </cell>
        </row>
        <row r="40">
          <cell r="A40" t="str">
            <v>Dr Dnyaneshwar Tikhe</v>
          </cell>
          <cell r="C40">
            <v>393</v>
          </cell>
        </row>
        <row r="41">
          <cell r="A41" t="str">
            <v>Shashikant Ashokpant Ikhe</v>
          </cell>
          <cell r="C41">
            <v>318</v>
          </cell>
        </row>
        <row r="42">
          <cell r="A42" t="str">
            <v>Dr. Anubhuti Jha</v>
          </cell>
          <cell r="C42">
            <v>307</v>
          </cell>
        </row>
        <row r="43">
          <cell r="A43" t="str">
            <v>DR Mamta kushgotiya</v>
          </cell>
          <cell r="C43">
            <v>271</v>
          </cell>
        </row>
        <row r="44">
          <cell r="A44" t="str">
            <v>Dr. Jaya Kaithwas</v>
          </cell>
          <cell r="C44">
            <v>316</v>
          </cell>
        </row>
        <row r="45">
          <cell r="A45" t="str">
            <v>Dr. Pramila kabir</v>
          </cell>
          <cell r="C45">
            <v>124</v>
          </cell>
        </row>
        <row r="46">
          <cell r="A46" t="str">
            <v>Dr. Arti Padiyar</v>
          </cell>
          <cell r="C46">
            <v>358</v>
          </cell>
        </row>
        <row r="47">
          <cell r="A47" t="str">
            <v>RAJESH KUMAR GAUTAM</v>
          </cell>
          <cell r="C47">
            <v>200</v>
          </cell>
        </row>
        <row r="48">
          <cell r="A48" t="str">
            <v>neha mehra</v>
          </cell>
          <cell r="C48">
            <v>350</v>
          </cell>
        </row>
        <row r="49">
          <cell r="A49" t="str">
            <v>Mahesh Katlam</v>
          </cell>
          <cell r="C49">
            <v>337</v>
          </cell>
        </row>
        <row r="50">
          <cell r="A50" t="str">
            <v>Satyendra Singh Patel (Satyendra Singh)</v>
          </cell>
          <cell r="C50">
            <v>187</v>
          </cell>
        </row>
        <row r="51">
          <cell r="A51" t="str">
            <v>Dr. Smita Choudhari</v>
          </cell>
          <cell r="C51">
            <v>298</v>
          </cell>
        </row>
        <row r="52">
          <cell r="A52" t="str">
            <v>AJAY PARMAR</v>
          </cell>
          <cell r="C52">
            <v>62</v>
          </cell>
        </row>
        <row r="53">
          <cell r="A53" t="str">
            <v>Dr. Rajendra Kumar</v>
          </cell>
          <cell r="C53">
            <v>268</v>
          </cell>
        </row>
        <row r="54">
          <cell r="A54" t="str">
            <v>satyendra singh patel</v>
          </cell>
          <cell r="C54">
            <v>68</v>
          </cell>
        </row>
        <row r="55">
          <cell r="A55" t="str">
            <v>shubham sharma</v>
          </cell>
          <cell r="C55">
            <v>313</v>
          </cell>
        </row>
        <row r="56">
          <cell r="A56" t="str">
            <v>priyanka</v>
          </cell>
          <cell r="C56">
            <v>382</v>
          </cell>
        </row>
        <row r="57">
          <cell r="A57" t="str">
            <v>Dr. Vimal Lodwal</v>
          </cell>
          <cell r="C57">
            <v>301</v>
          </cell>
        </row>
        <row r="58">
          <cell r="A58" t="str">
            <v>Dr. Sunita yadav</v>
          </cell>
          <cell r="C58">
            <v>5</v>
          </cell>
        </row>
        <row r="59">
          <cell r="A59" t="str">
            <v>Sudhindra Sharma</v>
          </cell>
          <cell r="C59">
            <v>92</v>
          </cell>
        </row>
        <row r="60">
          <cell r="A60" t="str">
            <v>Mr. Sunny Ganavdiya</v>
          </cell>
          <cell r="C60">
            <v>295</v>
          </cell>
        </row>
        <row r="61">
          <cell r="A61" t="str">
            <v>Dr. Pramila Kabir (Pramila kurethiya)</v>
          </cell>
          <cell r="C61">
            <v>67</v>
          </cell>
        </row>
        <row r="62">
          <cell r="A62" t="str">
            <v>Satyendra Singh Patel</v>
          </cell>
          <cell r="C62">
            <v>57</v>
          </cell>
        </row>
        <row r="63">
          <cell r="A63" t="str">
            <v>krishnath chaure</v>
          </cell>
          <cell r="C63">
            <v>2</v>
          </cell>
        </row>
        <row r="64">
          <cell r="A64" t="str">
            <v>Dr Mamta kushgotiya</v>
          </cell>
          <cell r="C64">
            <v>107</v>
          </cell>
        </row>
        <row r="65">
          <cell r="A65" t="str">
            <v>Dr. Sandeep Atre</v>
          </cell>
          <cell r="C65">
            <v>96</v>
          </cell>
        </row>
        <row r="66">
          <cell r="A66" t="str">
            <v>Dr. Pramila Kabir</v>
          </cell>
          <cell r="C66">
            <v>190</v>
          </cell>
        </row>
        <row r="67">
          <cell r="A67" t="str">
            <v>Shweta Bhawdiya</v>
          </cell>
          <cell r="C67">
            <v>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154771385 (1)"/>
    </sheetNames>
    <sheetDataSet>
      <sheetData sheetId="0">
        <row r="5">
          <cell r="A5" t="str">
            <v>Virendra Chouhan</v>
          </cell>
          <cell r="C5">
            <v>171</v>
          </cell>
        </row>
        <row r="6">
          <cell r="A6" t="str">
            <v>HRDC ADMIN</v>
          </cell>
          <cell r="C6">
            <v>187</v>
          </cell>
        </row>
        <row r="7">
          <cell r="A7" t="str">
            <v>Nimisha Sinha</v>
          </cell>
          <cell r="C7">
            <v>189</v>
          </cell>
        </row>
        <row r="8">
          <cell r="A8" t="str">
            <v>JIBHAWANI KUMAR RAJAK</v>
          </cell>
          <cell r="C8">
            <v>188</v>
          </cell>
        </row>
        <row r="9">
          <cell r="A9" t="str">
            <v>Dr Mamta kushgotiya</v>
          </cell>
          <cell r="C9">
            <v>166</v>
          </cell>
        </row>
        <row r="10">
          <cell r="A10" t="str">
            <v>Anubhuti Jha</v>
          </cell>
          <cell r="C10">
            <v>182</v>
          </cell>
        </row>
        <row r="11">
          <cell r="A11" t="str">
            <v>Smt. Shweta Bhawdiya</v>
          </cell>
          <cell r="C11">
            <v>180</v>
          </cell>
        </row>
        <row r="12">
          <cell r="A12" t="str">
            <v>Dr.Shanta Chouhan</v>
          </cell>
          <cell r="C12">
            <v>182</v>
          </cell>
        </row>
        <row r="13">
          <cell r="A13" t="str">
            <v>Naveen magraiya</v>
          </cell>
          <cell r="C13">
            <v>181</v>
          </cell>
        </row>
        <row r="14">
          <cell r="A14" t="str">
            <v>sandhya baxla</v>
          </cell>
          <cell r="C14">
            <v>181</v>
          </cell>
        </row>
        <row r="15">
          <cell r="A15" t="str">
            <v>Dr. Sunita Yadav</v>
          </cell>
          <cell r="C15">
            <v>181</v>
          </cell>
        </row>
        <row r="16">
          <cell r="A16" t="str">
            <v>Dr. Mukesh Sastya</v>
          </cell>
          <cell r="C16">
            <v>181</v>
          </cell>
        </row>
        <row r="17">
          <cell r="A17" t="str">
            <v>Dr. Suman Sarkar</v>
          </cell>
          <cell r="C17">
            <v>179</v>
          </cell>
        </row>
        <row r="18">
          <cell r="A18" t="str">
            <v>Mahendra Patil</v>
          </cell>
          <cell r="C18">
            <v>185</v>
          </cell>
        </row>
        <row r="19">
          <cell r="A19" t="str">
            <v>Dr Yogesh Khandelwal</v>
          </cell>
          <cell r="C19">
            <v>180</v>
          </cell>
        </row>
        <row r="20">
          <cell r="A20" t="str">
            <v>neha mehra</v>
          </cell>
          <cell r="C20">
            <v>126</v>
          </cell>
        </row>
        <row r="21">
          <cell r="A21" t="str">
            <v>Dr. Sandeep Atre</v>
          </cell>
          <cell r="C21">
            <v>93</v>
          </cell>
        </row>
        <row r="22">
          <cell r="A22" t="str">
            <v>malvi vishwakarma</v>
          </cell>
          <cell r="C22">
            <v>180</v>
          </cell>
        </row>
        <row r="23">
          <cell r="A23" t="str">
            <v>Nahid Akhtar</v>
          </cell>
          <cell r="C23">
            <v>180</v>
          </cell>
        </row>
        <row r="24">
          <cell r="A24" t="str">
            <v>Pradeep Bairagi</v>
          </cell>
          <cell r="C24">
            <v>178</v>
          </cell>
        </row>
        <row r="25">
          <cell r="A25" t="str">
            <v>Arun Arya</v>
          </cell>
          <cell r="C25">
            <v>178</v>
          </cell>
        </row>
        <row r="26">
          <cell r="A26" t="str">
            <v>Lukeshwari uike</v>
          </cell>
          <cell r="C26">
            <v>177</v>
          </cell>
        </row>
        <row r="27">
          <cell r="A27" t="str">
            <v>Dr. Vimal Lodwal</v>
          </cell>
          <cell r="C27">
            <v>109</v>
          </cell>
        </row>
        <row r="28">
          <cell r="A28" t="str">
            <v>Dr. Arti Padiyar</v>
          </cell>
          <cell r="C28">
            <v>157</v>
          </cell>
        </row>
        <row r="29">
          <cell r="A29" t="str">
            <v>Dr. Vijay Singh Rawat</v>
          </cell>
          <cell r="C29">
            <v>166</v>
          </cell>
        </row>
        <row r="30">
          <cell r="A30" t="str">
            <v>sunita karadwal</v>
          </cell>
          <cell r="C30">
            <v>174</v>
          </cell>
        </row>
        <row r="31">
          <cell r="A31" t="str">
            <v>Vikas Upadhyay</v>
          </cell>
          <cell r="C31">
            <v>173</v>
          </cell>
        </row>
        <row r="32">
          <cell r="A32" t="str">
            <v>Dr. Pramila kabir (Pramila kurethiya)</v>
          </cell>
          <cell r="C32">
            <v>175</v>
          </cell>
        </row>
        <row r="33">
          <cell r="A33" t="str">
            <v>Dr. Jaya Kaithwas</v>
          </cell>
          <cell r="C33">
            <v>147</v>
          </cell>
        </row>
        <row r="34">
          <cell r="A34" t="str">
            <v>Mahesh Katlam</v>
          </cell>
          <cell r="C34">
            <v>173</v>
          </cell>
        </row>
        <row r="35">
          <cell r="A35" t="str">
            <v>sunita kumawat</v>
          </cell>
          <cell r="C35">
            <v>148</v>
          </cell>
        </row>
        <row r="36">
          <cell r="A36" t="str">
            <v>Dr. Rajendra Kumar</v>
          </cell>
          <cell r="C36">
            <v>132</v>
          </cell>
        </row>
        <row r="37">
          <cell r="A37" t="str">
            <v>Dinesh Anandrao Pund</v>
          </cell>
          <cell r="C37">
            <v>173</v>
          </cell>
        </row>
        <row r="38">
          <cell r="A38" t="str">
            <v>Vijay Thakor</v>
          </cell>
          <cell r="C38">
            <v>174</v>
          </cell>
        </row>
        <row r="39">
          <cell r="A39" t="str">
            <v>Dr. Rakesh Kavche</v>
          </cell>
          <cell r="C39">
            <v>173</v>
          </cell>
        </row>
        <row r="40">
          <cell r="A40" t="str">
            <v>Vijayshree Malviya</v>
          </cell>
          <cell r="C40">
            <v>171</v>
          </cell>
        </row>
        <row r="41">
          <cell r="A41" t="str">
            <v>Shashikant Ashokpant Ikhe</v>
          </cell>
          <cell r="C41">
            <v>172</v>
          </cell>
        </row>
        <row r="42">
          <cell r="A42" t="str">
            <v>Jyoti Tiwari</v>
          </cell>
          <cell r="C42">
            <v>46</v>
          </cell>
        </row>
        <row r="43">
          <cell r="A43" t="str">
            <v>Geh Chandra Patel</v>
          </cell>
          <cell r="C43">
            <v>128</v>
          </cell>
        </row>
        <row r="44">
          <cell r="A44" t="str">
            <v>Dr Dnyaneshwar Tikhe</v>
          </cell>
          <cell r="C44">
            <v>170</v>
          </cell>
        </row>
        <row r="45">
          <cell r="A45" t="str">
            <v>Dr. Rakesh Sagar</v>
          </cell>
          <cell r="C45">
            <v>80</v>
          </cell>
        </row>
        <row r="46">
          <cell r="A46" t="str">
            <v>Satyendra Singh</v>
          </cell>
          <cell r="C46">
            <v>150</v>
          </cell>
        </row>
        <row r="47">
          <cell r="A47" t="str">
            <v>Jagrati katara</v>
          </cell>
          <cell r="C47">
            <v>163</v>
          </cell>
        </row>
        <row r="48">
          <cell r="A48" t="str">
            <v>RAJESH KUMAR GAUTAM</v>
          </cell>
          <cell r="C48">
            <v>163</v>
          </cell>
        </row>
        <row r="49">
          <cell r="A49" t="str">
            <v>Mr. Sunny Ganavdiya</v>
          </cell>
          <cell r="C49">
            <v>154</v>
          </cell>
        </row>
        <row r="50">
          <cell r="A50" t="str">
            <v>Dr. Smita Choudhari</v>
          </cell>
          <cell r="C50">
            <v>114</v>
          </cell>
        </row>
        <row r="51">
          <cell r="A51" t="str">
            <v>krishnath chaure</v>
          </cell>
          <cell r="C51">
            <v>38</v>
          </cell>
        </row>
        <row r="52">
          <cell r="A52" t="str">
            <v>Dr.Vimal Lodwal</v>
          </cell>
          <cell r="C52">
            <v>72</v>
          </cell>
        </row>
        <row r="53">
          <cell r="A53" t="str">
            <v>jyoti Tiwari</v>
          </cell>
          <cell r="C53">
            <v>127</v>
          </cell>
        </row>
        <row r="54">
          <cell r="A54" t="str">
            <v>priyanka</v>
          </cell>
          <cell r="C54">
            <v>121</v>
          </cell>
        </row>
        <row r="55">
          <cell r="A55" t="str">
            <v>Krishan Kant</v>
          </cell>
          <cell r="C55">
            <v>92</v>
          </cell>
        </row>
        <row r="56">
          <cell r="A56" t="str">
            <v>Vineet Nagpal</v>
          </cell>
          <cell r="C56">
            <v>91</v>
          </cell>
        </row>
        <row r="57">
          <cell r="A57" t="str">
            <v>Ashvanee Saini</v>
          </cell>
          <cell r="C57">
            <v>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154771385"/>
    </sheetNames>
    <sheetDataSet>
      <sheetData sheetId="0">
        <row r="5">
          <cell r="A5" t="str">
            <v>HRDC ADMIN</v>
          </cell>
          <cell r="C5">
            <v>47</v>
          </cell>
        </row>
        <row r="6">
          <cell r="A6" t="str">
            <v>shubham sharma</v>
          </cell>
          <cell r="C6">
            <v>38</v>
          </cell>
        </row>
        <row r="7">
          <cell r="A7" t="str">
            <v>malvi vishwakarma</v>
          </cell>
          <cell r="C7">
            <v>58</v>
          </cell>
        </row>
        <row r="8">
          <cell r="A8" t="str">
            <v>Mahendra Patil</v>
          </cell>
          <cell r="C8">
            <v>52</v>
          </cell>
        </row>
        <row r="9">
          <cell r="A9" t="str">
            <v>Dr. Rakesh Sagar</v>
          </cell>
          <cell r="C9">
            <v>43</v>
          </cell>
        </row>
        <row r="10">
          <cell r="A10" t="str">
            <v>Dr.Shanta Chouhan</v>
          </cell>
          <cell r="C10">
            <v>52</v>
          </cell>
        </row>
        <row r="11">
          <cell r="A11" t="str">
            <v>JIBHAWANI KUMAR RAJAK</v>
          </cell>
          <cell r="C11">
            <v>52</v>
          </cell>
        </row>
        <row r="12">
          <cell r="A12" t="str">
            <v>sandhya baxla</v>
          </cell>
          <cell r="C12">
            <v>47</v>
          </cell>
        </row>
        <row r="13">
          <cell r="A13" t="str">
            <v>krishnath chaure</v>
          </cell>
          <cell r="C13">
            <v>47</v>
          </cell>
        </row>
        <row r="14">
          <cell r="A14" t="str">
            <v>Nimisha Sinha</v>
          </cell>
          <cell r="C14">
            <v>46</v>
          </cell>
        </row>
        <row r="15">
          <cell r="A15" t="str">
            <v>Dr. Rajendra Kumar</v>
          </cell>
          <cell r="C15">
            <v>50</v>
          </cell>
        </row>
        <row r="16">
          <cell r="A16" t="str">
            <v>Dr.Vimal Lodwal</v>
          </cell>
          <cell r="C16">
            <v>44</v>
          </cell>
        </row>
        <row r="17">
          <cell r="A17" t="str">
            <v>Naveen magraiya</v>
          </cell>
          <cell r="C17">
            <v>46</v>
          </cell>
        </row>
        <row r="18">
          <cell r="A18" t="str">
            <v>Jibhawani kumar rajak</v>
          </cell>
          <cell r="C18">
            <v>33</v>
          </cell>
        </row>
        <row r="19">
          <cell r="A19" t="str">
            <v>Dr Mamta kushgotiya</v>
          </cell>
          <cell r="C19">
            <v>43</v>
          </cell>
        </row>
        <row r="20">
          <cell r="A20" t="str">
            <v>RAJESH KUMAR GAUTAM</v>
          </cell>
          <cell r="C20">
            <v>49</v>
          </cell>
        </row>
        <row r="21">
          <cell r="A21" t="str">
            <v>Dr. Sunita Yadav</v>
          </cell>
          <cell r="C21">
            <v>41</v>
          </cell>
        </row>
        <row r="22">
          <cell r="A22" t="str">
            <v>neha mehra</v>
          </cell>
          <cell r="C22">
            <v>41</v>
          </cell>
        </row>
        <row r="23">
          <cell r="A23" t="str">
            <v>Dr Yogesh Khandelwal</v>
          </cell>
          <cell r="C23">
            <v>39</v>
          </cell>
        </row>
        <row r="24">
          <cell r="A24" t="str">
            <v>Dr. Vijay Singh Rawat</v>
          </cell>
          <cell r="C24">
            <v>45</v>
          </cell>
        </row>
        <row r="25">
          <cell r="A25" t="str">
            <v>Anubhuti Jha</v>
          </cell>
          <cell r="C25">
            <v>44</v>
          </cell>
        </row>
        <row r="26">
          <cell r="A26" t="str">
            <v>Arun Arya</v>
          </cell>
          <cell r="C26">
            <v>39</v>
          </cell>
        </row>
        <row r="27">
          <cell r="A27" t="str">
            <v>Pradeep Bairagi</v>
          </cell>
          <cell r="C27">
            <v>33</v>
          </cell>
        </row>
        <row r="28">
          <cell r="A28" t="str">
            <v>Virendra Chouhan</v>
          </cell>
          <cell r="C28">
            <v>39</v>
          </cell>
        </row>
        <row r="29">
          <cell r="A29" t="str">
            <v>Dr. Rakesh Kavche</v>
          </cell>
          <cell r="C29">
            <v>39</v>
          </cell>
        </row>
        <row r="30">
          <cell r="A30" t="str">
            <v>Nahid Akhtar</v>
          </cell>
          <cell r="C30">
            <v>38</v>
          </cell>
        </row>
        <row r="31">
          <cell r="A31" t="str">
            <v>Dr. Smita Choudhari</v>
          </cell>
          <cell r="C31">
            <v>19</v>
          </cell>
        </row>
        <row r="32">
          <cell r="A32" t="str">
            <v>Dr. Mukesh Sastya</v>
          </cell>
          <cell r="C32">
            <v>38</v>
          </cell>
        </row>
        <row r="33">
          <cell r="A33" t="str">
            <v>Smt. Shweta Bhawdiya</v>
          </cell>
          <cell r="C33">
            <v>29</v>
          </cell>
        </row>
        <row r="34">
          <cell r="A34" t="str">
            <v>Dr. Suman Sarkar</v>
          </cell>
          <cell r="C34">
            <v>42</v>
          </cell>
        </row>
        <row r="35">
          <cell r="A35" t="str">
            <v>Vijay Thakor</v>
          </cell>
          <cell r="C35">
            <v>37</v>
          </cell>
        </row>
        <row r="36">
          <cell r="A36" t="str">
            <v>Geh Chandra Patel</v>
          </cell>
          <cell r="C36">
            <v>37</v>
          </cell>
        </row>
        <row r="37">
          <cell r="A37" t="str">
            <v>Jagrati katara</v>
          </cell>
          <cell r="C37">
            <v>30</v>
          </cell>
        </row>
        <row r="38">
          <cell r="A38" t="str">
            <v>Vijayshree Malviya</v>
          </cell>
          <cell r="C38">
            <v>34</v>
          </cell>
        </row>
        <row r="39">
          <cell r="A39" t="str">
            <v>AJAY PARMAR</v>
          </cell>
          <cell r="C39">
            <v>38</v>
          </cell>
        </row>
        <row r="40">
          <cell r="A40" t="str">
            <v>Dr Dnyaneshwar Tikhe</v>
          </cell>
          <cell r="C40">
            <v>33</v>
          </cell>
        </row>
        <row r="41">
          <cell r="A41" t="str">
            <v>Vikas Upadhyay</v>
          </cell>
          <cell r="C41">
            <v>30</v>
          </cell>
        </row>
        <row r="42">
          <cell r="A42" t="str">
            <v>Lukeshwari uike</v>
          </cell>
          <cell r="C42">
            <v>33</v>
          </cell>
        </row>
        <row r="43">
          <cell r="A43" t="str">
            <v>Mahesh Katlam</v>
          </cell>
          <cell r="C43">
            <v>35</v>
          </cell>
        </row>
        <row r="44">
          <cell r="A44" t="str">
            <v>Jyoti Tiwari</v>
          </cell>
          <cell r="C44">
            <v>20</v>
          </cell>
        </row>
        <row r="45">
          <cell r="A45" t="str">
            <v>Dinesh Anandrao Pund</v>
          </cell>
          <cell r="C45">
            <v>23</v>
          </cell>
        </row>
        <row r="46">
          <cell r="A46" t="str">
            <v>Dr. Pramila kabir</v>
          </cell>
          <cell r="C46">
            <v>29</v>
          </cell>
        </row>
        <row r="47">
          <cell r="A47" t="str">
            <v>Dr. Arti Padiyar</v>
          </cell>
          <cell r="C47">
            <v>13</v>
          </cell>
        </row>
        <row r="48">
          <cell r="A48" t="str">
            <v>sunita karadwal</v>
          </cell>
          <cell r="C48">
            <v>25</v>
          </cell>
        </row>
        <row r="49">
          <cell r="A49" t="str">
            <v>Satyendra Singh</v>
          </cell>
          <cell r="C49">
            <v>25</v>
          </cell>
        </row>
        <row r="50">
          <cell r="A50" t="str">
            <v>Dr. Jaya Kaithwas</v>
          </cell>
          <cell r="C50">
            <v>15</v>
          </cell>
        </row>
        <row r="51">
          <cell r="A51" t="str">
            <v>Mr. Sunny Ganavdiya</v>
          </cell>
          <cell r="C51">
            <v>27</v>
          </cell>
        </row>
        <row r="52">
          <cell r="A52" t="str">
            <v>sunita kumawat</v>
          </cell>
          <cell r="C52">
            <v>9</v>
          </cell>
        </row>
        <row r="53">
          <cell r="A53" t="str">
            <v>Dr. Vimal Lodwal</v>
          </cell>
          <cell r="C53">
            <v>5</v>
          </cell>
        </row>
        <row r="54">
          <cell r="A54" t="str">
            <v>Shweta Bhawdiya</v>
          </cell>
          <cell r="C54">
            <v>9</v>
          </cell>
        </row>
        <row r="55">
          <cell r="A55" t="str">
            <v>Shashikant Ashokpant Ikhe</v>
          </cell>
          <cell r="C55">
            <v>11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298141616"/>
    </sheetNames>
    <sheetDataSet>
      <sheetData sheetId="0">
        <row r="5">
          <cell r="A5" t="str">
            <v>Virendra Chouhan</v>
          </cell>
          <cell r="C5">
            <v>286</v>
          </cell>
        </row>
        <row r="6">
          <cell r="A6" t="str">
            <v>Vijayshree Malviya</v>
          </cell>
          <cell r="C6">
            <v>319</v>
          </cell>
        </row>
        <row r="7">
          <cell r="A7" t="str">
            <v>Mahesh Katlam</v>
          </cell>
          <cell r="C7">
            <v>336</v>
          </cell>
        </row>
        <row r="8">
          <cell r="A8" t="str">
            <v>MAHESH KATLAM</v>
          </cell>
          <cell r="C8">
            <v>30</v>
          </cell>
        </row>
        <row r="9">
          <cell r="A9" t="str">
            <v>HRDC ADMIN</v>
          </cell>
          <cell r="C9">
            <v>534</v>
          </cell>
        </row>
        <row r="10">
          <cell r="A10" t="str">
            <v>JIBHAWANI KUMAR RAJAK</v>
          </cell>
          <cell r="C10">
            <v>404</v>
          </cell>
        </row>
        <row r="11">
          <cell r="A11" t="str">
            <v>malvi vishwakarma</v>
          </cell>
          <cell r="C11">
            <v>363</v>
          </cell>
        </row>
        <row r="12">
          <cell r="A12" t="str">
            <v>Mahendra Patil</v>
          </cell>
          <cell r="C12">
            <v>401</v>
          </cell>
        </row>
        <row r="13">
          <cell r="A13" t="str">
            <v>Dr. Vijay Singh Rawat</v>
          </cell>
          <cell r="C13">
            <v>466</v>
          </cell>
        </row>
        <row r="14">
          <cell r="A14" t="str">
            <v>Dr.Shanta Chouhan</v>
          </cell>
          <cell r="C14">
            <v>386</v>
          </cell>
        </row>
        <row r="15">
          <cell r="A15" t="str">
            <v>sandhya baxla</v>
          </cell>
          <cell r="C15">
            <v>345</v>
          </cell>
        </row>
        <row r="16">
          <cell r="A16" t="str">
            <v>Nimisha Sinha</v>
          </cell>
          <cell r="C16">
            <v>324</v>
          </cell>
        </row>
        <row r="17">
          <cell r="A17" t="str">
            <v>Dr Yogesh Khandelwal</v>
          </cell>
          <cell r="C17">
            <v>289</v>
          </cell>
        </row>
        <row r="18">
          <cell r="A18" t="str">
            <v>Dr. Suman Sarkar</v>
          </cell>
          <cell r="C18">
            <v>306</v>
          </cell>
        </row>
        <row r="19">
          <cell r="A19" t="str">
            <v>Naveen magraiya</v>
          </cell>
          <cell r="C19">
            <v>394</v>
          </cell>
        </row>
        <row r="20">
          <cell r="A20" t="str">
            <v>Lukeshwari uike</v>
          </cell>
          <cell r="C20">
            <v>306</v>
          </cell>
        </row>
        <row r="21">
          <cell r="A21" t="str">
            <v>Arun Arya</v>
          </cell>
          <cell r="C21">
            <v>319</v>
          </cell>
        </row>
        <row r="22">
          <cell r="A22" t="str">
            <v>Dr Mamta kushgotiya</v>
          </cell>
          <cell r="C22">
            <v>194</v>
          </cell>
        </row>
        <row r="23">
          <cell r="A23" t="str">
            <v>neha mehra</v>
          </cell>
          <cell r="C23">
            <v>310</v>
          </cell>
        </row>
        <row r="24">
          <cell r="A24" t="str">
            <v>Dr. Sunita Yadav</v>
          </cell>
          <cell r="C24">
            <v>378</v>
          </cell>
        </row>
        <row r="25">
          <cell r="A25" t="str">
            <v>Dr. Rakesh Kavche</v>
          </cell>
          <cell r="C25">
            <v>353</v>
          </cell>
        </row>
        <row r="26">
          <cell r="A26" t="str">
            <v>satyendra singh patel</v>
          </cell>
          <cell r="C26">
            <v>172</v>
          </cell>
        </row>
        <row r="27">
          <cell r="A27" t="str">
            <v>Dr. Mukesh Sastya</v>
          </cell>
          <cell r="C27">
            <v>298</v>
          </cell>
        </row>
        <row r="28">
          <cell r="A28" t="str">
            <v>Jagrati katara</v>
          </cell>
          <cell r="C28">
            <v>328</v>
          </cell>
        </row>
        <row r="29">
          <cell r="A29" t="str">
            <v>Vikas Upadhyay</v>
          </cell>
          <cell r="C29">
            <v>287</v>
          </cell>
        </row>
        <row r="30">
          <cell r="A30" t="str">
            <v>Dr.Vimal Lodwal</v>
          </cell>
          <cell r="C30">
            <v>21</v>
          </cell>
        </row>
        <row r="31">
          <cell r="A31" t="str">
            <v>Jyoti Tiwari</v>
          </cell>
          <cell r="C31">
            <v>34</v>
          </cell>
        </row>
        <row r="32">
          <cell r="A32" t="str">
            <v>Priyanka Bamne</v>
          </cell>
          <cell r="C32">
            <v>66</v>
          </cell>
        </row>
        <row r="33">
          <cell r="A33" t="str">
            <v>Dr. Rakesh Sagar</v>
          </cell>
          <cell r="C33">
            <v>130</v>
          </cell>
        </row>
        <row r="34">
          <cell r="A34" t="str">
            <v>Nitin David</v>
          </cell>
          <cell r="C34">
            <v>181</v>
          </cell>
        </row>
        <row r="35">
          <cell r="A35" t="str">
            <v>Smt. Shweta Bhawdiya</v>
          </cell>
          <cell r="C35">
            <v>319</v>
          </cell>
        </row>
        <row r="36">
          <cell r="A36" t="str">
            <v>Vijay Thakor</v>
          </cell>
          <cell r="C36">
            <v>308</v>
          </cell>
        </row>
        <row r="37">
          <cell r="A37" t="str">
            <v>sunita karadwal</v>
          </cell>
          <cell r="C37">
            <v>346</v>
          </cell>
        </row>
        <row r="38">
          <cell r="A38" t="str">
            <v>Nahid Akhtar</v>
          </cell>
          <cell r="C38">
            <v>368</v>
          </cell>
        </row>
        <row r="39">
          <cell r="A39" t="str">
            <v>Dr. Arti Padiyar</v>
          </cell>
          <cell r="C39">
            <v>284</v>
          </cell>
        </row>
        <row r="40">
          <cell r="A40" t="str">
            <v>Dr. Pramila kabir</v>
          </cell>
          <cell r="C40">
            <v>294</v>
          </cell>
        </row>
        <row r="41">
          <cell r="A41" t="str">
            <v>Mr. Sunny Ganavdiya</v>
          </cell>
          <cell r="C41">
            <v>303</v>
          </cell>
        </row>
        <row r="42">
          <cell r="A42" t="str">
            <v>Dr. Vimal Lodwal</v>
          </cell>
          <cell r="C42">
            <v>295</v>
          </cell>
        </row>
        <row r="43">
          <cell r="A43" t="str">
            <v>krishnath chaure</v>
          </cell>
          <cell r="C43">
            <v>424</v>
          </cell>
        </row>
        <row r="44">
          <cell r="A44" t="str">
            <v>Dr Dnyaneshwar Tikhe</v>
          </cell>
          <cell r="C44">
            <v>308</v>
          </cell>
        </row>
        <row r="45">
          <cell r="A45" t="str">
            <v>Satyendra Singh</v>
          </cell>
          <cell r="C45">
            <v>251</v>
          </cell>
        </row>
        <row r="46">
          <cell r="A46" t="str">
            <v>Geh Chandra Patel</v>
          </cell>
          <cell r="C46">
            <v>213</v>
          </cell>
        </row>
        <row r="47">
          <cell r="A47" t="str">
            <v>Dr. Jaya Kaithwas</v>
          </cell>
          <cell r="C47">
            <v>170</v>
          </cell>
        </row>
        <row r="48">
          <cell r="A48" t="str">
            <v>RAJESH KUMAR GAUTAM</v>
          </cell>
          <cell r="C48">
            <v>404</v>
          </cell>
        </row>
        <row r="49">
          <cell r="A49" t="str">
            <v>Pradeep Bairagi</v>
          </cell>
          <cell r="C49">
            <v>288</v>
          </cell>
        </row>
        <row r="50">
          <cell r="A50" t="str">
            <v>Dr. Smita Choudhari</v>
          </cell>
          <cell r="C50">
            <v>158</v>
          </cell>
        </row>
        <row r="51">
          <cell r="A51" t="str">
            <v>Dinesh Anandrao Pund</v>
          </cell>
          <cell r="C51">
            <v>288</v>
          </cell>
        </row>
        <row r="52">
          <cell r="A52" t="str">
            <v>Dr. Rajendra Kumar</v>
          </cell>
          <cell r="C52">
            <v>185</v>
          </cell>
        </row>
        <row r="53">
          <cell r="A53" t="str">
            <v>sunita kumawat</v>
          </cell>
          <cell r="C53">
            <v>51</v>
          </cell>
        </row>
        <row r="54">
          <cell r="A54" t="str">
            <v>Shashikant Ashokpant Ikhe</v>
          </cell>
          <cell r="C54">
            <v>163</v>
          </cell>
        </row>
        <row r="55">
          <cell r="A55" t="str">
            <v>shubham sharma</v>
          </cell>
          <cell r="C55">
            <v>282</v>
          </cell>
        </row>
        <row r="56">
          <cell r="A56" t="str">
            <v>AJAY PARMAR</v>
          </cell>
          <cell r="C56">
            <v>161</v>
          </cell>
        </row>
        <row r="57">
          <cell r="A57" t="str">
            <v>jyoti Tiwari</v>
          </cell>
          <cell r="C57">
            <v>138</v>
          </cell>
        </row>
        <row r="58">
          <cell r="A58" t="str">
            <v>Dr. Anubhuti Jha</v>
          </cell>
          <cell r="C58">
            <v>290</v>
          </cell>
        </row>
        <row r="59">
          <cell r="A59" t="str">
            <v>priyanka</v>
          </cell>
          <cell r="C59">
            <v>361</v>
          </cell>
        </row>
        <row r="60">
          <cell r="A60" t="str">
            <v>Dr Rakesh Sagar</v>
          </cell>
          <cell r="C60">
            <v>112</v>
          </cell>
        </row>
        <row r="61">
          <cell r="A61" t="str">
            <v>reetesh</v>
          </cell>
          <cell r="C61">
            <v>93</v>
          </cell>
        </row>
        <row r="62">
          <cell r="A62" t="str">
            <v>Dr mamta kushgotiya (Redmi 9A)</v>
          </cell>
          <cell r="C62">
            <v>23</v>
          </cell>
        </row>
        <row r="63">
          <cell r="A63" t="str">
            <v>shashikant A Ikhe (Rajneesh S. Ikhe (37))</v>
          </cell>
          <cell r="C63">
            <v>116</v>
          </cell>
        </row>
        <row r="64">
          <cell r="A64" t="str">
            <v>Dr mamta kushgotiya</v>
          </cell>
          <cell r="C64">
            <v>113</v>
          </cell>
        </row>
        <row r="65">
          <cell r="A65" t="str">
            <v>Jibhawani kumar rajak</v>
          </cell>
          <cell r="C65">
            <v>17</v>
          </cell>
        </row>
        <row r="66">
          <cell r="A66" t="str">
            <v>Shweta Bhawdiya</v>
          </cell>
          <cell r="C6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544689023"/>
    </sheetNames>
    <sheetDataSet>
      <sheetData sheetId="0">
        <row r="5">
          <cell r="A5" t="str">
            <v>Mahesh Katlam</v>
          </cell>
          <cell r="C5">
            <v>373</v>
          </cell>
        </row>
        <row r="6">
          <cell r="A6" t="str">
            <v>Dr. Jaya Kaithwas</v>
          </cell>
          <cell r="C6">
            <v>172</v>
          </cell>
        </row>
        <row r="7">
          <cell r="A7" t="str">
            <v>Dr. Rajendra Kumar</v>
          </cell>
          <cell r="C7">
            <v>350</v>
          </cell>
        </row>
        <row r="8">
          <cell r="A8" t="str">
            <v>HRDC ADMIN</v>
          </cell>
          <cell r="C8">
            <v>459</v>
          </cell>
        </row>
        <row r="9">
          <cell r="A9" t="str">
            <v>Mahendra Patil</v>
          </cell>
          <cell r="C9">
            <v>457</v>
          </cell>
        </row>
        <row r="10">
          <cell r="A10" t="str">
            <v>malvi vishwakarma</v>
          </cell>
          <cell r="C10">
            <v>412</v>
          </cell>
        </row>
        <row r="11">
          <cell r="A11" t="str">
            <v>Dr.Shanta Chouhan</v>
          </cell>
          <cell r="C11">
            <v>411</v>
          </cell>
        </row>
        <row r="12">
          <cell r="A12" t="str">
            <v>Geh Chandra Patel</v>
          </cell>
          <cell r="C12">
            <v>6</v>
          </cell>
        </row>
        <row r="13">
          <cell r="A13" t="str">
            <v>Dr. Prateek Maheshwari</v>
          </cell>
          <cell r="C13">
            <v>197</v>
          </cell>
        </row>
        <row r="14">
          <cell r="A14" t="str">
            <v>Dr. Vijay Singh Rawat</v>
          </cell>
          <cell r="C14">
            <v>397</v>
          </cell>
        </row>
        <row r="15">
          <cell r="A15" t="str">
            <v>Naveen magraiya</v>
          </cell>
          <cell r="C15">
            <v>415</v>
          </cell>
        </row>
        <row r="16">
          <cell r="A16" t="str">
            <v>Smt. Shweta Bhawdiya</v>
          </cell>
          <cell r="C16">
            <v>232</v>
          </cell>
        </row>
        <row r="17">
          <cell r="A17" t="str">
            <v>Dr Mamta kushgotiya</v>
          </cell>
          <cell r="C17">
            <v>363</v>
          </cell>
        </row>
        <row r="18">
          <cell r="A18" t="str">
            <v>Jagrati katara</v>
          </cell>
          <cell r="C18">
            <v>371</v>
          </cell>
        </row>
        <row r="19">
          <cell r="A19" t="str">
            <v>RAJESH KUMAR GAUTAM</v>
          </cell>
          <cell r="C19">
            <v>441</v>
          </cell>
        </row>
        <row r="20">
          <cell r="A20" t="str">
            <v>Dr. Rakesh Kavche</v>
          </cell>
          <cell r="C20">
            <v>384</v>
          </cell>
        </row>
        <row r="21">
          <cell r="A21" t="str">
            <v>Satyendra Singh</v>
          </cell>
          <cell r="C21">
            <v>233</v>
          </cell>
        </row>
        <row r="22">
          <cell r="A22" t="str">
            <v>JIBHAWANI KUMAR RAJAK</v>
          </cell>
          <cell r="C22">
            <v>388</v>
          </cell>
        </row>
        <row r="23">
          <cell r="A23" t="str">
            <v>Vijay Thakor</v>
          </cell>
          <cell r="C23">
            <v>374</v>
          </cell>
        </row>
        <row r="24">
          <cell r="A24" t="str">
            <v>sunita karadwal</v>
          </cell>
          <cell r="C24">
            <v>324</v>
          </cell>
        </row>
        <row r="25">
          <cell r="A25" t="str">
            <v>sandhya baxla</v>
          </cell>
          <cell r="C25">
            <v>394</v>
          </cell>
        </row>
        <row r="26">
          <cell r="A26" t="str">
            <v>Dr. Sunita Yadav</v>
          </cell>
          <cell r="C26">
            <v>388</v>
          </cell>
        </row>
        <row r="27">
          <cell r="A27" t="str">
            <v>Arun Arya</v>
          </cell>
          <cell r="C27">
            <v>357</v>
          </cell>
        </row>
        <row r="28">
          <cell r="A28" t="str">
            <v>Dr.Vimal Lodwal</v>
          </cell>
          <cell r="C28">
            <v>210</v>
          </cell>
        </row>
        <row r="29">
          <cell r="A29" t="str">
            <v>Dr. Anubhuti Jha</v>
          </cell>
          <cell r="C29">
            <v>192</v>
          </cell>
        </row>
        <row r="30">
          <cell r="A30" t="str">
            <v>Virendra Chouhan</v>
          </cell>
          <cell r="C30">
            <v>384</v>
          </cell>
        </row>
        <row r="31">
          <cell r="A31" t="str">
            <v>Dr. Pramila kabir</v>
          </cell>
          <cell r="C31">
            <v>198</v>
          </cell>
        </row>
        <row r="32">
          <cell r="A32" t="str">
            <v>Dr. Mukesh Sastya</v>
          </cell>
          <cell r="C32">
            <v>363</v>
          </cell>
        </row>
        <row r="33">
          <cell r="A33" t="str">
            <v>Dr. Rakesh Sagar</v>
          </cell>
          <cell r="C33">
            <v>212</v>
          </cell>
        </row>
        <row r="34">
          <cell r="A34" t="str">
            <v>Shashikant Ashokpant Ikhe</v>
          </cell>
          <cell r="C34">
            <v>95</v>
          </cell>
        </row>
        <row r="35">
          <cell r="A35" t="str">
            <v>neha mehra</v>
          </cell>
          <cell r="C35">
            <v>299</v>
          </cell>
        </row>
        <row r="36">
          <cell r="A36" t="str">
            <v>Dinesh Anandrao Pund</v>
          </cell>
          <cell r="C36">
            <v>328</v>
          </cell>
        </row>
        <row r="37">
          <cell r="A37" t="str">
            <v>Dr Dnyaneshwar Tikhe</v>
          </cell>
          <cell r="C37">
            <v>366</v>
          </cell>
        </row>
        <row r="38">
          <cell r="A38" t="str">
            <v>krishnath chaure</v>
          </cell>
          <cell r="C38">
            <v>202</v>
          </cell>
        </row>
        <row r="39">
          <cell r="A39" t="str">
            <v>Dr. Suman Sarkar</v>
          </cell>
          <cell r="C39">
            <v>381</v>
          </cell>
        </row>
        <row r="40">
          <cell r="A40" t="str">
            <v>Pradeep Bairagi</v>
          </cell>
          <cell r="C40">
            <v>377</v>
          </cell>
        </row>
        <row r="41">
          <cell r="A41" t="str">
            <v>Dr. Pramila kabir (Pramila kurethiya)</v>
          </cell>
          <cell r="C41">
            <v>159</v>
          </cell>
        </row>
        <row r="42">
          <cell r="A42" t="str">
            <v>Lukeshwari uike</v>
          </cell>
          <cell r="C42">
            <v>346</v>
          </cell>
        </row>
        <row r="43">
          <cell r="A43" t="str">
            <v>Nahid Akhtar</v>
          </cell>
          <cell r="C43">
            <v>357</v>
          </cell>
        </row>
        <row r="44">
          <cell r="A44" t="str">
            <v>Vikas Upadhyay</v>
          </cell>
          <cell r="C44">
            <v>348</v>
          </cell>
        </row>
        <row r="45">
          <cell r="A45" t="str">
            <v>Jyoti Tiwari</v>
          </cell>
          <cell r="C45">
            <v>327</v>
          </cell>
        </row>
        <row r="46">
          <cell r="A46" t="str">
            <v>Nimisha Sinha</v>
          </cell>
          <cell r="C46">
            <v>352</v>
          </cell>
        </row>
        <row r="47">
          <cell r="A47" t="str">
            <v>shubham sharma</v>
          </cell>
          <cell r="C47">
            <v>238</v>
          </cell>
        </row>
        <row r="48">
          <cell r="A48" t="str">
            <v>Dr Yogesh Khandelwal</v>
          </cell>
          <cell r="C48">
            <v>306</v>
          </cell>
        </row>
        <row r="49">
          <cell r="A49" t="str">
            <v>Dr. Arti Padiyar</v>
          </cell>
          <cell r="C49">
            <v>287</v>
          </cell>
        </row>
        <row r="50">
          <cell r="A50" t="str">
            <v>Vijayshree Malviya</v>
          </cell>
          <cell r="C50">
            <v>265</v>
          </cell>
        </row>
        <row r="51">
          <cell r="A51" t="str">
            <v>Dr. Smita Choudhari</v>
          </cell>
          <cell r="C51">
            <v>187</v>
          </cell>
        </row>
        <row r="52">
          <cell r="A52" t="str">
            <v>Neha Mehra</v>
          </cell>
          <cell r="C52">
            <v>16</v>
          </cell>
        </row>
        <row r="53">
          <cell r="A53" t="str">
            <v>Shashikant Ikhe</v>
          </cell>
          <cell r="C53">
            <v>236</v>
          </cell>
        </row>
        <row r="54">
          <cell r="A54" t="str">
            <v>shashikant A Ikhe</v>
          </cell>
          <cell r="C54">
            <v>33</v>
          </cell>
        </row>
        <row r="55">
          <cell r="A55" t="str">
            <v>sunita kumawat</v>
          </cell>
          <cell r="C55">
            <v>63</v>
          </cell>
        </row>
        <row r="56">
          <cell r="A56" t="str">
            <v>Dr mamta kushgotiya</v>
          </cell>
          <cell r="C56">
            <v>9</v>
          </cell>
        </row>
        <row r="57">
          <cell r="A57" t="str">
            <v>Prof. Sunny Ganavdiya</v>
          </cell>
          <cell r="C57">
            <v>1</v>
          </cell>
        </row>
        <row r="58">
          <cell r="A58" t="str">
            <v>Prof. Himanshu Pandey</v>
          </cell>
          <cell r="C58">
            <v>3</v>
          </cell>
        </row>
        <row r="59">
          <cell r="A59" t="str">
            <v>MNLU</v>
          </cell>
          <cell r="C59">
            <v>85</v>
          </cell>
        </row>
        <row r="60">
          <cell r="A60" t="str">
            <v>Prof. (Dr.) Himanshu Pandey Professor of Law# NLU Nagpur</v>
          </cell>
          <cell r="C60">
            <v>205</v>
          </cell>
        </row>
        <row r="61">
          <cell r="A61" t="str">
            <v>Dr. Vimal Lodwal</v>
          </cell>
          <cell r="C61">
            <v>172</v>
          </cell>
        </row>
        <row r="62">
          <cell r="A62" t="str">
            <v>Shweta Bhawdiya</v>
          </cell>
          <cell r="C62">
            <v>146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6230635477"/>
    </sheetNames>
    <sheetDataSet>
      <sheetData sheetId="0">
        <row r="5">
          <cell r="A5" t="str">
            <v>Dr Yogesh Khandelwal</v>
          </cell>
          <cell r="C5">
            <v>235</v>
          </cell>
        </row>
        <row r="6">
          <cell r="A6" t="str">
            <v>HRDC ADMIN</v>
          </cell>
          <cell r="C6">
            <v>416</v>
          </cell>
        </row>
        <row r="7">
          <cell r="A7" t="str">
            <v>malvi vishwakarma</v>
          </cell>
          <cell r="C7">
            <v>225</v>
          </cell>
        </row>
        <row r="8">
          <cell r="A8" t="str">
            <v>Malvi Vishwakarma</v>
          </cell>
          <cell r="C8">
            <v>170</v>
          </cell>
        </row>
        <row r="9">
          <cell r="A9" t="str">
            <v>Narasimha Rao (Narasimha Rao#CPF)</v>
          </cell>
          <cell r="C9">
            <v>142</v>
          </cell>
        </row>
        <row r="10">
          <cell r="A10" t="str">
            <v>JIBHAWANI KUMAR RAJAK</v>
          </cell>
          <cell r="C10">
            <v>312</v>
          </cell>
        </row>
        <row r="11">
          <cell r="A11" t="str">
            <v>Dr. Rajendra Kumar</v>
          </cell>
          <cell r="C11">
            <v>247</v>
          </cell>
        </row>
        <row r="12">
          <cell r="A12" t="str">
            <v>Dr. Rakesh Sagar</v>
          </cell>
          <cell r="C12">
            <v>145</v>
          </cell>
        </row>
        <row r="13">
          <cell r="A13" t="str">
            <v>sandhya baxla</v>
          </cell>
          <cell r="C13">
            <v>276</v>
          </cell>
        </row>
        <row r="14">
          <cell r="A14" t="str">
            <v>Priyanka Bamne</v>
          </cell>
          <cell r="C14">
            <v>225</v>
          </cell>
        </row>
        <row r="15">
          <cell r="A15" t="str">
            <v>Dr. Vijay Singh Rawat</v>
          </cell>
          <cell r="C15">
            <v>416</v>
          </cell>
        </row>
        <row r="16">
          <cell r="A16" t="str">
            <v>Dr.Shanta Chouhan</v>
          </cell>
          <cell r="C16">
            <v>310</v>
          </cell>
        </row>
        <row r="17">
          <cell r="A17" t="str">
            <v>sunita karadwal</v>
          </cell>
          <cell r="C17">
            <v>269</v>
          </cell>
        </row>
        <row r="18">
          <cell r="A18" t="str">
            <v>Mahendra Patil</v>
          </cell>
          <cell r="C18">
            <v>471</v>
          </cell>
        </row>
        <row r="19">
          <cell r="A19" t="str">
            <v>Virendra Chouhan</v>
          </cell>
          <cell r="C19">
            <v>276</v>
          </cell>
        </row>
        <row r="20">
          <cell r="A20" t="str">
            <v>RAJESH KUMAR GAUTAM</v>
          </cell>
          <cell r="C20">
            <v>424</v>
          </cell>
        </row>
        <row r="21">
          <cell r="A21" t="str">
            <v>Nahid Akhtar</v>
          </cell>
          <cell r="C21">
            <v>244</v>
          </cell>
        </row>
        <row r="22">
          <cell r="A22" t="str">
            <v>Nimisha Sinha</v>
          </cell>
          <cell r="C22">
            <v>362</v>
          </cell>
        </row>
        <row r="23">
          <cell r="A23" t="str">
            <v>Vikas Upadhyay</v>
          </cell>
          <cell r="C23">
            <v>228</v>
          </cell>
        </row>
        <row r="24">
          <cell r="A24" t="str">
            <v>Jagrati katara</v>
          </cell>
          <cell r="C24">
            <v>281</v>
          </cell>
        </row>
        <row r="25">
          <cell r="A25" t="str">
            <v>Dr Mamta kushgotiya</v>
          </cell>
          <cell r="C25">
            <v>257</v>
          </cell>
        </row>
        <row r="26">
          <cell r="A26" t="str">
            <v>Dr. Rakesh Kavche</v>
          </cell>
          <cell r="C26">
            <v>282</v>
          </cell>
        </row>
        <row r="27">
          <cell r="A27" t="str">
            <v>Pradeep Bairagi</v>
          </cell>
          <cell r="C27">
            <v>267</v>
          </cell>
        </row>
        <row r="28">
          <cell r="A28" t="str">
            <v>Arun Arya</v>
          </cell>
          <cell r="C28">
            <v>255</v>
          </cell>
        </row>
        <row r="29">
          <cell r="A29" t="str">
            <v>Satyendra Singh</v>
          </cell>
          <cell r="C29">
            <v>143</v>
          </cell>
        </row>
        <row r="30">
          <cell r="A30" t="str">
            <v>Naveen magraiya</v>
          </cell>
          <cell r="C30">
            <v>381</v>
          </cell>
        </row>
        <row r="31">
          <cell r="A31" t="str">
            <v>Dr Dnyaneshwar Tikhe</v>
          </cell>
          <cell r="C31">
            <v>252</v>
          </cell>
        </row>
        <row r="32">
          <cell r="A32" t="str">
            <v>Dr.Vimal Lodwal</v>
          </cell>
          <cell r="C32">
            <v>11</v>
          </cell>
        </row>
        <row r="33">
          <cell r="A33" t="str">
            <v>Lukeshwari uike</v>
          </cell>
          <cell r="C33">
            <v>260</v>
          </cell>
        </row>
        <row r="34">
          <cell r="A34" t="str">
            <v>Dr. Mukesh Sastya</v>
          </cell>
          <cell r="C34">
            <v>246</v>
          </cell>
        </row>
        <row r="35">
          <cell r="A35" t="str">
            <v>Anubhuti Jha</v>
          </cell>
          <cell r="C35">
            <v>245</v>
          </cell>
        </row>
        <row r="36">
          <cell r="A36" t="str">
            <v>Dr. Vimal Lodwal</v>
          </cell>
          <cell r="C36">
            <v>300</v>
          </cell>
        </row>
        <row r="37">
          <cell r="A37" t="str">
            <v>Jyoti Tiwari</v>
          </cell>
          <cell r="C37">
            <v>30</v>
          </cell>
        </row>
        <row r="38">
          <cell r="A38" t="str">
            <v>Smt. Shweta Bhawdiya</v>
          </cell>
          <cell r="C38">
            <v>268</v>
          </cell>
        </row>
        <row r="39">
          <cell r="A39" t="str">
            <v>neha mehra</v>
          </cell>
          <cell r="C39">
            <v>244</v>
          </cell>
        </row>
        <row r="40">
          <cell r="A40" t="str">
            <v>Vijayshree Malviya</v>
          </cell>
          <cell r="C40">
            <v>236</v>
          </cell>
        </row>
        <row r="41">
          <cell r="A41" t="str">
            <v>Dr. Arti Padiyar</v>
          </cell>
          <cell r="C41">
            <v>241</v>
          </cell>
        </row>
        <row r="42">
          <cell r="A42" t="str">
            <v>Geh Chandra Patel</v>
          </cell>
          <cell r="C42">
            <v>36</v>
          </cell>
        </row>
        <row r="43">
          <cell r="A43" t="str">
            <v>Vijay Thakor</v>
          </cell>
          <cell r="C43">
            <v>285</v>
          </cell>
        </row>
        <row r="44">
          <cell r="A44" t="str">
            <v>Dr Rakesh Sagar</v>
          </cell>
          <cell r="C44">
            <v>183</v>
          </cell>
        </row>
        <row r="45">
          <cell r="A45" t="str">
            <v>Dr. Pramila kabir</v>
          </cell>
          <cell r="C45">
            <v>105</v>
          </cell>
        </row>
        <row r="46">
          <cell r="A46" t="str">
            <v>Dr. Suman Sarkar</v>
          </cell>
          <cell r="C46">
            <v>272</v>
          </cell>
        </row>
        <row r="47">
          <cell r="A47" t="str">
            <v>Dr. Sunita Yadav</v>
          </cell>
          <cell r="C47">
            <v>300</v>
          </cell>
        </row>
        <row r="48">
          <cell r="A48" t="str">
            <v>Dinesh Anandrao Pund</v>
          </cell>
          <cell r="C48">
            <v>122</v>
          </cell>
        </row>
        <row r="49">
          <cell r="A49" t="str">
            <v>Dr. Pramila kabir (Pramila kurethiya)</v>
          </cell>
          <cell r="C49">
            <v>133</v>
          </cell>
        </row>
        <row r="50">
          <cell r="A50" t="str">
            <v>Dr. Smita Choudhari</v>
          </cell>
          <cell r="C50">
            <v>177</v>
          </cell>
        </row>
        <row r="51">
          <cell r="A51" t="str">
            <v>Mahesh Katlam</v>
          </cell>
          <cell r="C51">
            <v>248</v>
          </cell>
        </row>
        <row r="52">
          <cell r="A52" t="str">
            <v>Shashikant Ikhe</v>
          </cell>
          <cell r="C52">
            <v>88</v>
          </cell>
        </row>
        <row r="53">
          <cell r="A53" t="str">
            <v>krishnath chaure</v>
          </cell>
          <cell r="C53">
            <v>154</v>
          </cell>
        </row>
        <row r="54">
          <cell r="A54" t="str">
            <v>shubham sharma</v>
          </cell>
          <cell r="C54">
            <v>229</v>
          </cell>
        </row>
        <row r="55">
          <cell r="A55" t="str">
            <v>jyoti Tiwari</v>
          </cell>
          <cell r="C55">
            <v>190</v>
          </cell>
        </row>
        <row r="56">
          <cell r="A56" t="str">
            <v>AJAY PARMAR</v>
          </cell>
          <cell r="C56">
            <v>127</v>
          </cell>
        </row>
        <row r="57">
          <cell r="A57" t="str">
            <v>satyendra singh patel</v>
          </cell>
          <cell r="C57">
            <v>132</v>
          </cell>
        </row>
        <row r="58">
          <cell r="A58" t="str">
            <v>Sunny Ganavdiya</v>
          </cell>
          <cell r="C58">
            <v>19</v>
          </cell>
        </row>
        <row r="59">
          <cell r="A59" t="str">
            <v>Jibhawani kumar rajak</v>
          </cell>
          <cell r="C59">
            <v>57</v>
          </cell>
        </row>
        <row r="60">
          <cell r="A60" t="str">
            <v>Dr. Jaya Kaithwas</v>
          </cell>
          <cell r="C60">
            <v>75</v>
          </cell>
        </row>
        <row r="61">
          <cell r="A61" t="str">
            <v>Prof. Sunny Ganavdiya</v>
          </cell>
          <cell r="C61">
            <v>194</v>
          </cell>
        </row>
        <row r="62">
          <cell r="A62" t="str">
            <v>Narasimha Rao</v>
          </cell>
          <cell r="C62">
            <v>48</v>
          </cell>
        </row>
        <row r="63">
          <cell r="A63" t="str">
            <v>Dr. Alok Bansal</v>
          </cell>
          <cell r="C63">
            <v>91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568107303"/>
    </sheetNames>
    <sheetDataSet>
      <sheetData sheetId="0">
        <row r="5">
          <cell r="A5" t="str">
            <v>Dr. Manish Sitlani</v>
          </cell>
          <cell r="C5">
            <v>12</v>
          </cell>
        </row>
        <row r="6">
          <cell r="A6" t="str">
            <v>Dr. Smita Choudhari</v>
          </cell>
          <cell r="C6">
            <v>219</v>
          </cell>
        </row>
        <row r="7">
          <cell r="A7" t="str">
            <v>Jagrati katara</v>
          </cell>
          <cell r="C7">
            <v>356</v>
          </cell>
        </row>
        <row r="8">
          <cell r="A8" t="str">
            <v>Pradeep Bairagi</v>
          </cell>
          <cell r="C8">
            <v>339</v>
          </cell>
        </row>
        <row r="9">
          <cell r="A9" t="str">
            <v>Dr. Jaya Kaithwas</v>
          </cell>
          <cell r="C9">
            <v>283</v>
          </cell>
        </row>
        <row r="10">
          <cell r="A10" t="str">
            <v>Dr.Shanta Chouhan</v>
          </cell>
          <cell r="C10">
            <v>402</v>
          </cell>
        </row>
        <row r="11">
          <cell r="A11" t="str">
            <v>HRDC ADMIN</v>
          </cell>
          <cell r="C11">
            <v>457</v>
          </cell>
        </row>
        <row r="12">
          <cell r="A12" t="str">
            <v>RAJESH KUMAR GAUTAM</v>
          </cell>
          <cell r="C12">
            <v>257</v>
          </cell>
        </row>
        <row r="13">
          <cell r="A13" t="str">
            <v>ANIL DUTTA MISHRA</v>
          </cell>
          <cell r="C13">
            <v>118</v>
          </cell>
        </row>
        <row r="14">
          <cell r="A14" t="str">
            <v>Nimisha Sinha</v>
          </cell>
          <cell r="C14">
            <v>378</v>
          </cell>
        </row>
        <row r="15">
          <cell r="A15" t="str">
            <v>Mahesh Katlam</v>
          </cell>
          <cell r="C15">
            <v>250</v>
          </cell>
        </row>
        <row r="16">
          <cell r="A16" t="str">
            <v>Jibhawani kumar rajak</v>
          </cell>
          <cell r="C16">
            <v>34</v>
          </cell>
        </row>
        <row r="17">
          <cell r="A17" t="str">
            <v>MAHESH KATLAM</v>
          </cell>
          <cell r="C17">
            <v>123</v>
          </cell>
        </row>
        <row r="18">
          <cell r="A18" t="str">
            <v>Naveen magraiya</v>
          </cell>
          <cell r="C18">
            <v>260</v>
          </cell>
        </row>
        <row r="19">
          <cell r="A19" t="str">
            <v>Dr. Rakesh Kavche</v>
          </cell>
          <cell r="C19">
            <v>377</v>
          </cell>
        </row>
        <row r="20">
          <cell r="A20" t="str">
            <v>Shashikant Ikhe</v>
          </cell>
          <cell r="C20">
            <v>228</v>
          </cell>
        </row>
        <row r="21">
          <cell r="A21" t="str">
            <v>Nahid Akhtar</v>
          </cell>
          <cell r="C21">
            <v>382</v>
          </cell>
        </row>
        <row r="22">
          <cell r="A22" t="str">
            <v>Virendra Chouhan</v>
          </cell>
          <cell r="C22">
            <v>317</v>
          </cell>
        </row>
        <row r="23">
          <cell r="A23" t="str">
            <v>Shweta Bhawdiya</v>
          </cell>
          <cell r="C23">
            <v>15</v>
          </cell>
        </row>
        <row r="24">
          <cell r="A24" t="str">
            <v>Dr Yogesh Khandelwal</v>
          </cell>
          <cell r="C24">
            <v>340</v>
          </cell>
        </row>
        <row r="25">
          <cell r="A25" t="str">
            <v>Satyendra Singh Patel (Satyendra Singh)</v>
          </cell>
          <cell r="C25">
            <v>154</v>
          </cell>
        </row>
        <row r="26">
          <cell r="A26" t="str">
            <v>Dr. Vijay Singh Rawat</v>
          </cell>
          <cell r="C26">
            <v>373</v>
          </cell>
        </row>
        <row r="27">
          <cell r="A27" t="str">
            <v>Mahendra Patil</v>
          </cell>
          <cell r="C27">
            <v>543</v>
          </cell>
        </row>
        <row r="28">
          <cell r="A28" t="str">
            <v>sunita karadwal</v>
          </cell>
          <cell r="C28">
            <v>374</v>
          </cell>
        </row>
        <row r="29">
          <cell r="A29" t="str">
            <v>malvi vishwakarma</v>
          </cell>
          <cell r="C29">
            <v>161</v>
          </cell>
        </row>
        <row r="30">
          <cell r="A30" t="str">
            <v>Arun Arya</v>
          </cell>
          <cell r="C30">
            <v>359</v>
          </cell>
        </row>
        <row r="31">
          <cell r="A31" t="str">
            <v>Dr.Vimal Lodwal</v>
          </cell>
          <cell r="C31">
            <v>129</v>
          </cell>
        </row>
        <row r="32">
          <cell r="A32" t="str">
            <v>sandhya baxla</v>
          </cell>
          <cell r="C32">
            <v>374</v>
          </cell>
        </row>
        <row r="33">
          <cell r="A33" t="str">
            <v>Vijay Thakor</v>
          </cell>
          <cell r="C33">
            <v>359</v>
          </cell>
        </row>
        <row r="34">
          <cell r="A34" t="str">
            <v>JIBHAWANI KUMAR RAJAK</v>
          </cell>
          <cell r="C34">
            <v>424</v>
          </cell>
        </row>
        <row r="35">
          <cell r="A35" t="str">
            <v>Geh Chandra Patel</v>
          </cell>
          <cell r="C35">
            <v>32</v>
          </cell>
        </row>
        <row r="36">
          <cell r="A36" t="str">
            <v>neha mehra</v>
          </cell>
          <cell r="C36">
            <v>337</v>
          </cell>
        </row>
        <row r="37">
          <cell r="A37" t="str">
            <v>krishnath chaure</v>
          </cell>
          <cell r="C37">
            <v>227</v>
          </cell>
        </row>
        <row r="38">
          <cell r="A38" t="str">
            <v>Dr. Suman Sarkar</v>
          </cell>
          <cell r="C38">
            <v>371</v>
          </cell>
        </row>
        <row r="39">
          <cell r="A39" t="str">
            <v>Dr. Pramila kabir</v>
          </cell>
          <cell r="C39">
            <v>147</v>
          </cell>
        </row>
        <row r="40">
          <cell r="A40" t="str">
            <v>Dr Mamta kushgotiya</v>
          </cell>
          <cell r="C40">
            <v>131</v>
          </cell>
        </row>
        <row r="41">
          <cell r="A41" t="str">
            <v>Jyoti Tiwari</v>
          </cell>
          <cell r="C41">
            <v>19</v>
          </cell>
        </row>
        <row r="42">
          <cell r="A42" t="str">
            <v>Prof. Sunny Ganavdiya</v>
          </cell>
          <cell r="C42">
            <v>204</v>
          </cell>
        </row>
        <row r="43">
          <cell r="A43" t="str">
            <v>Dr Dnyaneshwar Tikhe</v>
          </cell>
          <cell r="C43">
            <v>360</v>
          </cell>
        </row>
        <row r="44">
          <cell r="A44" t="str">
            <v>Dr. Rakesh Sagar</v>
          </cell>
          <cell r="C44">
            <v>188</v>
          </cell>
        </row>
        <row r="45">
          <cell r="A45" t="str">
            <v>Vijayshree Malviya</v>
          </cell>
          <cell r="C45">
            <v>316</v>
          </cell>
        </row>
        <row r="46">
          <cell r="A46" t="str">
            <v>Vikas Upadhyay</v>
          </cell>
          <cell r="C46">
            <v>411</v>
          </cell>
        </row>
        <row r="47">
          <cell r="A47" t="str">
            <v>Smt. Shweta Bhawdiya</v>
          </cell>
          <cell r="C47">
            <v>342</v>
          </cell>
        </row>
        <row r="48">
          <cell r="A48" t="str">
            <v>Dr. Mukesh Sastya</v>
          </cell>
          <cell r="C48">
            <v>352</v>
          </cell>
        </row>
        <row r="49">
          <cell r="A49" t="str">
            <v>Dr. Arti Padiyar</v>
          </cell>
          <cell r="C49">
            <v>333</v>
          </cell>
        </row>
        <row r="50">
          <cell r="A50" t="str">
            <v>Dr. Sunita Yadav</v>
          </cell>
          <cell r="C50">
            <v>363</v>
          </cell>
        </row>
        <row r="51">
          <cell r="A51" t="str">
            <v>shubham sharma</v>
          </cell>
          <cell r="C51">
            <v>251</v>
          </cell>
        </row>
        <row r="52">
          <cell r="A52" t="str">
            <v>Lukeshwari uike</v>
          </cell>
          <cell r="C52">
            <v>338</v>
          </cell>
        </row>
        <row r="53">
          <cell r="A53" t="str">
            <v>Dinesh Anandrao Pund</v>
          </cell>
          <cell r="C53">
            <v>334</v>
          </cell>
        </row>
        <row r="54">
          <cell r="A54" t="str">
            <v>Dr. Rajendra Kumar</v>
          </cell>
          <cell r="C54">
            <v>276</v>
          </cell>
        </row>
        <row r="55">
          <cell r="A55" t="str">
            <v>priyanka bamne</v>
          </cell>
          <cell r="C55">
            <v>403</v>
          </cell>
        </row>
        <row r="56">
          <cell r="A56" t="str">
            <v>Mr. Sunny Ganavdiya</v>
          </cell>
          <cell r="C56">
            <v>125</v>
          </cell>
        </row>
        <row r="57">
          <cell r="A57" t="str">
            <v>jyoti Tiwari</v>
          </cell>
          <cell r="C57">
            <v>383</v>
          </cell>
        </row>
        <row r="58">
          <cell r="A58" t="str">
            <v>AJAY PARMAR</v>
          </cell>
          <cell r="C58">
            <v>41</v>
          </cell>
        </row>
        <row r="59">
          <cell r="A59" t="str">
            <v>Anubhuti Jha</v>
          </cell>
          <cell r="C59">
            <v>166</v>
          </cell>
        </row>
        <row r="60">
          <cell r="A60" t="str">
            <v>Satyendra Singh Patel</v>
          </cell>
          <cell r="C60">
            <v>95</v>
          </cell>
        </row>
        <row r="61">
          <cell r="A61" t="str">
            <v>Raja Shekhar Bellamkonda</v>
          </cell>
          <cell r="C61">
            <v>97</v>
          </cell>
        </row>
        <row r="62">
          <cell r="A62" t="str">
            <v>Dr. Vimal Lodwal</v>
          </cell>
          <cell r="C62">
            <v>185</v>
          </cell>
        </row>
        <row r="63">
          <cell r="A63" t="str">
            <v>Dr mamta kushgotiya</v>
          </cell>
          <cell r="C63">
            <v>242</v>
          </cell>
        </row>
        <row r="64">
          <cell r="A64" t="str">
            <v>shashikant A Ikhe</v>
          </cell>
          <cell r="C64">
            <v>89</v>
          </cell>
        </row>
        <row r="65">
          <cell r="A65" t="str">
            <v>Dr. Pramila kabir (Pramila kurethiya)</v>
          </cell>
          <cell r="C65">
            <v>219</v>
          </cell>
        </row>
        <row r="66">
          <cell r="A66" t="str">
            <v>Arun S. Kharat</v>
          </cell>
          <cell r="C66">
            <v>79</v>
          </cell>
        </row>
        <row r="67">
          <cell r="A67" t="str">
            <v>Dr Vimal  Lodwal</v>
          </cell>
          <cell r="C67">
            <v>59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359499683"/>
    </sheetNames>
    <sheetDataSet>
      <sheetData sheetId="0">
        <row r="5">
          <cell r="A5" t="str">
            <v>HRDC ADMIN</v>
          </cell>
          <cell r="C5">
            <v>425</v>
          </cell>
        </row>
        <row r="6">
          <cell r="A6" t="str">
            <v>malvi vishwakarma</v>
          </cell>
          <cell r="C6">
            <v>371</v>
          </cell>
        </row>
        <row r="7">
          <cell r="A7" t="str">
            <v>Mahendra Patil</v>
          </cell>
          <cell r="C7">
            <v>590</v>
          </cell>
        </row>
        <row r="8">
          <cell r="A8" t="str">
            <v>krishnath chaure</v>
          </cell>
          <cell r="C8">
            <v>337</v>
          </cell>
        </row>
        <row r="9">
          <cell r="A9" t="str">
            <v>Dr Sandhya</v>
          </cell>
          <cell r="C9">
            <v>356</v>
          </cell>
        </row>
        <row r="10">
          <cell r="A10" t="str">
            <v>Dr Mamta kushgotiya</v>
          </cell>
          <cell r="C10">
            <v>204</v>
          </cell>
        </row>
        <row r="11">
          <cell r="A11" t="str">
            <v>Nimisha Sinha</v>
          </cell>
          <cell r="C11">
            <v>348</v>
          </cell>
        </row>
        <row r="12">
          <cell r="A12" t="str">
            <v>Jibhawani kumar rajak</v>
          </cell>
          <cell r="C12">
            <v>44</v>
          </cell>
        </row>
        <row r="13">
          <cell r="A13" t="str">
            <v>sunita karadwal</v>
          </cell>
          <cell r="C13">
            <v>350</v>
          </cell>
        </row>
        <row r="14">
          <cell r="A14" t="str">
            <v>Naveen magraiya</v>
          </cell>
          <cell r="C14">
            <v>286</v>
          </cell>
        </row>
        <row r="15">
          <cell r="A15" t="str">
            <v>Jagrati katara</v>
          </cell>
          <cell r="C15">
            <v>321</v>
          </cell>
        </row>
        <row r="16">
          <cell r="A16" t="str">
            <v>Dr.Vimal Lodwal</v>
          </cell>
          <cell r="C16">
            <v>123</v>
          </cell>
        </row>
        <row r="17">
          <cell r="A17" t="str">
            <v>Dr. Rakesh Kavche</v>
          </cell>
          <cell r="C17">
            <v>339</v>
          </cell>
        </row>
        <row r="18">
          <cell r="A18" t="str">
            <v>Pradeep Bairagi</v>
          </cell>
          <cell r="C18">
            <v>339</v>
          </cell>
        </row>
        <row r="19">
          <cell r="A19" t="str">
            <v>Dr.Shanta Chouhan</v>
          </cell>
          <cell r="C19">
            <v>348</v>
          </cell>
        </row>
        <row r="20">
          <cell r="A20" t="str">
            <v>Vijay Thakor</v>
          </cell>
          <cell r="C20">
            <v>355</v>
          </cell>
        </row>
        <row r="21">
          <cell r="A21" t="str">
            <v>Dr. Suman Sarkar</v>
          </cell>
          <cell r="C21">
            <v>328</v>
          </cell>
        </row>
        <row r="22">
          <cell r="A22" t="str">
            <v>Pratima Jain</v>
          </cell>
          <cell r="C22">
            <v>171</v>
          </cell>
        </row>
        <row r="23">
          <cell r="A23" t="str">
            <v>Dr. Vijay Singh Rawat</v>
          </cell>
          <cell r="C23">
            <v>144</v>
          </cell>
        </row>
        <row r="24">
          <cell r="A24" t="str">
            <v>AJAY PARMAR</v>
          </cell>
          <cell r="C24">
            <v>132</v>
          </cell>
        </row>
        <row r="25">
          <cell r="A25" t="str">
            <v>Arun Arya</v>
          </cell>
          <cell r="C25">
            <v>334</v>
          </cell>
        </row>
        <row r="26">
          <cell r="A26" t="str">
            <v>Mahesh Katlam</v>
          </cell>
          <cell r="C26">
            <v>339</v>
          </cell>
        </row>
        <row r="27">
          <cell r="A27" t="str">
            <v>Dr. Rajendra Kumar</v>
          </cell>
          <cell r="C27">
            <v>341</v>
          </cell>
        </row>
        <row r="28">
          <cell r="A28" t="str">
            <v>Dr Yogesh Khandelwal</v>
          </cell>
          <cell r="C28">
            <v>321</v>
          </cell>
        </row>
        <row r="29">
          <cell r="A29" t="str">
            <v>Dr. Anubhuti Jha</v>
          </cell>
          <cell r="C29">
            <v>261</v>
          </cell>
        </row>
        <row r="30">
          <cell r="A30" t="str">
            <v>Virendra Chouhan</v>
          </cell>
          <cell r="C30">
            <v>333</v>
          </cell>
        </row>
        <row r="31">
          <cell r="A31" t="str">
            <v>Dr. Mukesh Sastya</v>
          </cell>
          <cell r="C31">
            <v>346</v>
          </cell>
        </row>
        <row r="32">
          <cell r="A32" t="str">
            <v>Vikas Upadhyay</v>
          </cell>
          <cell r="C32">
            <v>311</v>
          </cell>
        </row>
        <row r="33">
          <cell r="A33" t="str">
            <v>Vijayshree Malviya</v>
          </cell>
          <cell r="C33">
            <v>336</v>
          </cell>
        </row>
        <row r="34">
          <cell r="A34" t="str">
            <v>Smt. Shweta Bhawdiya</v>
          </cell>
          <cell r="C34">
            <v>328</v>
          </cell>
        </row>
        <row r="35">
          <cell r="A35" t="str">
            <v>Dr Dnyaneshwar Tikhe</v>
          </cell>
          <cell r="C35">
            <v>337</v>
          </cell>
        </row>
        <row r="36">
          <cell r="A36" t="str">
            <v>Dr. Pramila kabir</v>
          </cell>
          <cell r="C36">
            <v>55</v>
          </cell>
        </row>
        <row r="37">
          <cell r="A37" t="str">
            <v>Satyendra Singh</v>
          </cell>
          <cell r="C37">
            <v>135</v>
          </cell>
        </row>
        <row r="38">
          <cell r="A38" t="str">
            <v>Nahid Akhtar</v>
          </cell>
          <cell r="C38">
            <v>340</v>
          </cell>
        </row>
        <row r="39">
          <cell r="A39" t="str">
            <v>Dr. Jaya Kaithwas</v>
          </cell>
          <cell r="C39">
            <v>219</v>
          </cell>
        </row>
        <row r="40">
          <cell r="A40" t="str">
            <v>neha mehra</v>
          </cell>
          <cell r="C40">
            <v>277</v>
          </cell>
        </row>
        <row r="41">
          <cell r="A41" t="str">
            <v>Shashikant Ikhe</v>
          </cell>
          <cell r="C41">
            <v>259</v>
          </cell>
        </row>
        <row r="42">
          <cell r="A42" t="str">
            <v>Dr. Rakesh Sagar</v>
          </cell>
          <cell r="C42">
            <v>107</v>
          </cell>
        </row>
        <row r="43">
          <cell r="A43" t="str">
            <v>Dr. Smita Choudhari</v>
          </cell>
          <cell r="C43">
            <v>173</v>
          </cell>
        </row>
        <row r="44">
          <cell r="A44" t="str">
            <v>Lukeshwari uike</v>
          </cell>
          <cell r="C44">
            <v>324</v>
          </cell>
        </row>
        <row r="45">
          <cell r="A45" t="str">
            <v>RAJESH KUMAR GAUTAM</v>
          </cell>
          <cell r="C45">
            <v>371</v>
          </cell>
        </row>
        <row r="46">
          <cell r="A46" t="str">
            <v>priyanka bamne</v>
          </cell>
          <cell r="C46">
            <v>395</v>
          </cell>
        </row>
        <row r="47">
          <cell r="A47" t="str">
            <v>Dr. Vimal Lodwal (Dr Vimal  Lodwal)</v>
          </cell>
          <cell r="C47">
            <v>239</v>
          </cell>
        </row>
        <row r="48">
          <cell r="A48" t="str">
            <v>Dr. Sunita Yadav</v>
          </cell>
          <cell r="C48">
            <v>369</v>
          </cell>
        </row>
        <row r="49">
          <cell r="A49" t="str">
            <v>shubham sharma</v>
          </cell>
          <cell r="C49">
            <v>197</v>
          </cell>
        </row>
        <row r="50">
          <cell r="A50" t="str">
            <v>Dr. Arti Padiyar</v>
          </cell>
          <cell r="C50">
            <v>307</v>
          </cell>
        </row>
        <row r="51">
          <cell r="A51" t="str">
            <v>Jyoti Tiwari</v>
          </cell>
          <cell r="C51">
            <v>7</v>
          </cell>
        </row>
        <row r="52">
          <cell r="A52" t="str">
            <v>Dinesh Anandrao Pund</v>
          </cell>
          <cell r="C52">
            <v>290</v>
          </cell>
        </row>
        <row r="53">
          <cell r="A53" t="str">
            <v>JIBHAWANI KUMAR RAJAK</v>
          </cell>
          <cell r="C53">
            <v>369</v>
          </cell>
        </row>
        <row r="54">
          <cell r="A54" t="str">
            <v>Mr. Sunny Ganavdiya</v>
          </cell>
          <cell r="C54">
            <v>282</v>
          </cell>
        </row>
        <row r="55">
          <cell r="A55" t="str">
            <v>Dr. Pramila kabir (Pramila kurethiya)</v>
          </cell>
          <cell r="C55">
            <v>286</v>
          </cell>
        </row>
        <row r="56">
          <cell r="A56" t="str">
            <v>Priyanka Bamne</v>
          </cell>
          <cell r="C56">
            <v>2</v>
          </cell>
        </row>
        <row r="57">
          <cell r="A57" t="str">
            <v>satyendra singh patel</v>
          </cell>
          <cell r="C57">
            <v>43</v>
          </cell>
        </row>
        <row r="58">
          <cell r="A58" t="str">
            <v>Dr mamta kushgotiya</v>
          </cell>
          <cell r="C58">
            <v>121</v>
          </cell>
        </row>
        <row r="59">
          <cell r="A59" t="str">
            <v>GKU</v>
          </cell>
          <cell r="C59">
            <v>104</v>
          </cell>
        </row>
        <row r="60">
          <cell r="A60" t="str">
            <v>Shweta Bhawdiya</v>
          </cell>
          <cell r="C60">
            <v>19</v>
          </cell>
        </row>
        <row r="61">
          <cell r="A61" t="str">
            <v>Dr. Tushar Banerjee</v>
          </cell>
          <cell r="C61">
            <v>77</v>
          </cell>
        </row>
        <row r="62">
          <cell r="A62" t="str">
            <v>Dr Rakesh Sagar</v>
          </cell>
          <cell r="C62">
            <v>88</v>
          </cell>
        </row>
        <row r="63">
          <cell r="A63" t="str">
            <v>Anubhuti Jha</v>
          </cell>
          <cell r="C63">
            <v>9</v>
          </cell>
        </row>
        <row r="64">
          <cell r="A64" t="str">
            <v>jyoti Tiwari</v>
          </cell>
          <cell r="C64">
            <v>377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6836508062"/>
    </sheetNames>
    <sheetDataSet>
      <sheetData sheetId="0">
        <row r="5">
          <cell r="A5" t="str">
            <v>Smt. Shweta Bhawdiya</v>
          </cell>
          <cell r="C5">
            <v>393</v>
          </cell>
        </row>
        <row r="6">
          <cell r="A6" t="str">
            <v>Dinesh Anandrao Pund</v>
          </cell>
          <cell r="C6">
            <v>324</v>
          </cell>
        </row>
        <row r="7">
          <cell r="A7" t="str">
            <v>Dr.Vimal Lodwal</v>
          </cell>
          <cell r="C7">
            <v>236</v>
          </cell>
        </row>
        <row r="8">
          <cell r="A8" t="str">
            <v>Virendra Chouhan</v>
          </cell>
          <cell r="C8">
            <v>167</v>
          </cell>
        </row>
        <row r="9">
          <cell r="A9" t="str">
            <v>Mahesh Katlam</v>
          </cell>
          <cell r="C9">
            <v>312</v>
          </cell>
        </row>
        <row r="10">
          <cell r="A10" t="str">
            <v>HRDC ADMIN</v>
          </cell>
          <cell r="C10">
            <v>488</v>
          </cell>
        </row>
        <row r="11">
          <cell r="A11" t="str">
            <v>Anubhuti Jha</v>
          </cell>
          <cell r="C11">
            <v>169</v>
          </cell>
        </row>
        <row r="12">
          <cell r="A12" t="str">
            <v>Vijay Thakor</v>
          </cell>
          <cell r="C12">
            <v>386</v>
          </cell>
        </row>
        <row r="13">
          <cell r="A13" t="str">
            <v>Dr.Shanta Chouhan</v>
          </cell>
          <cell r="C13">
            <v>351</v>
          </cell>
        </row>
        <row r="14">
          <cell r="A14" t="str">
            <v>Naveen magraiya</v>
          </cell>
          <cell r="C14">
            <v>382</v>
          </cell>
        </row>
        <row r="15">
          <cell r="A15" t="str">
            <v>Nimisha Sinha</v>
          </cell>
          <cell r="C15">
            <v>161</v>
          </cell>
        </row>
        <row r="16">
          <cell r="A16" t="str">
            <v>Dr. Rajendra Kumar</v>
          </cell>
          <cell r="C16">
            <v>321</v>
          </cell>
        </row>
        <row r="17">
          <cell r="A17" t="str">
            <v>जीभवानी कुमार रजक (JIBHAWANI KUMAR RAJAK)</v>
          </cell>
          <cell r="C17">
            <v>434</v>
          </cell>
        </row>
        <row r="18">
          <cell r="A18" t="str">
            <v>malvi vishwakarma</v>
          </cell>
          <cell r="C18">
            <v>351</v>
          </cell>
        </row>
        <row r="19">
          <cell r="A19" t="str">
            <v>sandhya baxla</v>
          </cell>
          <cell r="C19">
            <v>359</v>
          </cell>
        </row>
        <row r="20">
          <cell r="A20" t="str">
            <v>Dr. Arti Padiyar</v>
          </cell>
          <cell r="C20">
            <v>314</v>
          </cell>
        </row>
        <row r="21">
          <cell r="A21" t="str">
            <v>RAJESH KUMAR GAUTAM</v>
          </cell>
          <cell r="C21">
            <v>464</v>
          </cell>
        </row>
        <row r="22">
          <cell r="A22" t="str">
            <v>Dr Yogesh Khandelwal</v>
          </cell>
          <cell r="C22">
            <v>331</v>
          </cell>
        </row>
        <row r="23">
          <cell r="A23" t="str">
            <v>Jagrati katara</v>
          </cell>
          <cell r="C23">
            <v>357</v>
          </cell>
        </row>
        <row r="24">
          <cell r="A24" t="str">
            <v>Dr. Vijay Singh Rawat</v>
          </cell>
          <cell r="C24">
            <v>372</v>
          </cell>
        </row>
        <row r="25">
          <cell r="A25" t="str">
            <v>Dr. Rakesh Kavche</v>
          </cell>
          <cell r="C25">
            <v>364</v>
          </cell>
        </row>
        <row r="26">
          <cell r="A26" t="str">
            <v>Arun Arya</v>
          </cell>
          <cell r="C26">
            <v>296</v>
          </cell>
        </row>
        <row r="27">
          <cell r="A27" t="str">
            <v>Lukeshwari uike</v>
          </cell>
          <cell r="C27">
            <v>340</v>
          </cell>
        </row>
        <row r="28">
          <cell r="A28" t="str">
            <v>Pratima Jain</v>
          </cell>
          <cell r="C28">
            <v>164</v>
          </cell>
        </row>
        <row r="29">
          <cell r="A29" t="str">
            <v>Dr. Mukesh Sastya</v>
          </cell>
          <cell r="C29">
            <v>311</v>
          </cell>
        </row>
        <row r="30">
          <cell r="A30" t="str">
            <v>Nahid Akhtar</v>
          </cell>
          <cell r="C30">
            <v>348</v>
          </cell>
        </row>
        <row r="31">
          <cell r="A31" t="str">
            <v>Vijayshree Malviya</v>
          </cell>
          <cell r="C31">
            <v>343</v>
          </cell>
        </row>
        <row r="32">
          <cell r="A32" t="str">
            <v>Dr. Suman Sarkar</v>
          </cell>
          <cell r="C32">
            <v>337</v>
          </cell>
        </row>
        <row r="33">
          <cell r="A33" t="str">
            <v>Dr. Pramila kabir</v>
          </cell>
          <cell r="C33">
            <v>34</v>
          </cell>
        </row>
        <row r="34">
          <cell r="A34" t="str">
            <v>Dr Dnyaneshwar Tikhe</v>
          </cell>
          <cell r="C34">
            <v>331</v>
          </cell>
        </row>
        <row r="35">
          <cell r="A35" t="str">
            <v>sunita karadwal</v>
          </cell>
          <cell r="C35">
            <v>339</v>
          </cell>
        </row>
        <row r="36">
          <cell r="A36" t="str">
            <v>Dr Mamta kushgotiya</v>
          </cell>
          <cell r="C36">
            <v>279</v>
          </cell>
        </row>
        <row r="37">
          <cell r="A37" t="str">
            <v>Vikas Upadhyay</v>
          </cell>
          <cell r="C37">
            <v>297</v>
          </cell>
        </row>
        <row r="38">
          <cell r="A38" t="str">
            <v>Pradeep Bairagi</v>
          </cell>
          <cell r="C38">
            <v>329</v>
          </cell>
        </row>
        <row r="39">
          <cell r="A39" t="str">
            <v>Mahendra Patil</v>
          </cell>
          <cell r="C39">
            <v>521</v>
          </cell>
        </row>
        <row r="40">
          <cell r="A40" t="str">
            <v>Dr. Sunita Yadav</v>
          </cell>
          <cell r="C40">
            <v>351</v>
          </cell>
        </row>
        <row r="41">
          <cell r="A41" t="str">
            <v>Dr. Rakesh Sagar</v>
          </cell>
          <cell r="C41">
            <v>43</v>
          </cell>
        </row>
        <row r="42">
          <cell r="A42" t="str">
            <v>satyendra singh patel</v>
          </cell>
          <cell r="C42">
            <v>62</v>
          </cell>
        </row>
        <row r="43">
          <cell r="A43" t="str">
            <v>Dr. Vimal Lodwal</v>
          </cell>
          <cell r="C43">
            <v>89</v>
          </cell>
        </row>
        <row r="44">
          <cell r="A44" t="str">
            <v>krishnath chaure</v>
          </cell>
          <cell r="C44">
            <v>138</v>
          </cell>
        </row>
        <row r="45">
          <cell r="A45" t="str">
            <v>Jyoti Tiwari</v>
          </cell>
          <cell r="C45">
            <v>25</v>
          </cell>
        </row>
        <row r="46">
          <cell r="A46" t="str">
            <v>Mr. Sunny Ganavdiya</v>
          </cell>
          <cell r="C46">
            <v>346</v>
          </cell>
        </row>
        <row r="47">
          <cell r="A47" t="str">
            <v>neha mehra</v>
          </cell>
          <cell r="C47">
            <v>291</v>
          </cell>
        </row>
        <row r="48">
          <cell r="A48" t="str">
            <v>Dr Pramila kabir (Pramila kurethiya)</v>
          </cell>
          <cell r="C48">
            <v>304</v>
          </cell>
        </row>
        <row r="49">
          <cell r="A49" t="str">
            <v>Dr Rakesh Sagar</v>
          </cell>
          <cell r="C49">
            <v>332</v>
          </cell>
        </row>
        <row r="50">
          <cell r="A50" t="str">
            <v>shubham sharma</v>
          </cell>
          <cell r="C50">
            <v>212</v>
          </cell>
        </row>
        <row r="51">
          <cell r="A51" t="str">
            <v>Dr. Smita Choudhari</v>
          </cell>
          <cell r="C51">
            <v>161</v>
          </cell>
        </row>
        <row r="52">
          <cell r="A52" t="str">
            <v>AJAY PARMAR</v>
          </cell>
          <cell r="C52">
            <v>63</v>
          </cell>
        </row>
        <row r="53">
          <cell r="A53" t="str">
            <v>Dr. Jaya Kaithwas</v>
          </cell>
          <cell r="C53">
            <v>209</v>
          </cell>
        </row>
        <row r="54">
          <cell r="A54" t="str">
            <v>priyanka bamne</v>
          </cell>
          <cell r="C54">
            <v>424</v>
          </cell>
        </row>
        <row r="55">
          <cell r="A55" t="str">
            <v>jyoti Tiwari</v>
          </cell>
          <cell r="C55">
            <v>381</v>
          </cell>
        </row>
        <row r="56">
          <cell r="A56" t="str">
            <v>Shashikant Ikhe</v>
          </cell>
          <cell r="C56">
            <v>229</v>
          </cell>
        </row>
        <row r="57">
          <cell r="A57" t="str">
            <v>Shweta Bhawdiya</v>
          </cell>
          <cell r="C57">
            <v>10</v>
          </cell>
        </row>
        <row r="58">
          <cell r="A58" t="str">
            <v>Satyendra Singh</v>
          </cell>
          <cell r="C58">
            <v>103</v>
          </cell>
        </row>
        <row r="59">
          <cell r="A59" t="str">
            <v>Prof. Vipul Vyas</v>
          </cell>
          <cell r="C59">
            <v>191</v>
          </cell>
        </row>
        <row r="60">
          <cell r="A60" t="str">
            <v>JAYA DIPTI LAL</v>
          </cell>
          <cell r="C60">
            <v>201</v>
          </cell>
        </row>
        <row r="61">
          <cell r="A61" t="str">
            <v>Dr mamta kushgotiya</v>
          </cell>
          <cell r="C61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283412700"/>
    </sheetNames>
    <sheetDataSet>
      <sheetData sheetId="0">
        <row r="5">
          <cell r="A5" t="str">
            <v>HRDC ADMIN</v>
          </cell>
          <cell r="C5">
            <v>143</v>
          </cell>
        </row>
        <row r="6">
          <cell r="A6" t="str">
            <v>JIBHAWANI KUMAR RAJAK</v>
          </cell>
          <cell r="C6">
            <v>148</v>
          </cell>
        </row>
        <row r="7">
          <cell r="A7" t="str">
            <v>Dr.Shanta Chouhan (Shanta Chouhan)</v>
          </cell>
          <cell r="C7">
            <v>5</v>
          </cell>
        </row>
        <row r="8">
          <cell r="A8" t="str">
            <v>Dr.Shanta Chouhan (Dr.Shanta Chouhan)</v>
          </cell>
          <cell r="C8">
            <v>142</v>
          </cell>
        </row>
        <row r="9">
          <cell r="A9" t="str">
            <v>sandhya baxla</v>
          </cell>
          <cell r="C9">
            <v>141</v>
          </cell>
        </row>
        <row r="10">
          <cell r="A10" t="str">
            <v>Anubhuti Jha</v>
          </cell>
          <cell r="C10">
            <v>136</v>
          </cell>
        </row>
        <row r="11">
          <cell r="A11" t="str">
            <v>Dr. Suman Sarkar</v>
          </cell>
          <cell r="C11">
            <v>137</v>
          </cell>
        </row>
        <row r="12">
          <cell r="A12" t="str">
            <v>Dr Dnyaneshwar Tikhe</v>
          </cell>
          <cell r="C12">
            <v>134</v>
          </cell>
        </row>
        <row r="13">
          <cell r="A13" t="str">
            <v>Dr Yogesh Khandelwal</v>
          </cell>
          <cell r="C13">
            <v>131</v>
          </cell>
        </row>
        <row r="14">
          <cell r="A14" t="str">
            <v>Dr. Vijay Singh Rawat</v>
          </cell>
          <cell r="C14">
            <v>134</v>
          </cell>
        </row>
        <row r="15">
          <cell r="A15" t="str">
            <v>Priyanka Bamne</v>
          </cell>
          <cell r="C15">
            <v>131</v>
          </cell>
        </row>
        <row r="16">
          <cell r="A16" t="str">
            <v>Nahid Akhtar</v>
          </cell>
          <cell r="C16">
            <v>133</v>
          </cell>
        </row>
        <row r="17">
          <cell r="A17" t="str">
            <v>malvi vishwakarma (K’s iPhone malvi vishwakarma)</v>
          </cell>
          <cell r="C17">
            <v>131</v>
          </cell>
        </row>
        <row r="18">
          <cell r="A18" t="str">
            <v>Mahendra Kumar Patil</v>
          </cell>
          <cell r="C18">
            <v>131</v>
          </cell>
        </row>
        <row r="19">
          <cell r="A19" t="str">
            <v>Dr.Rakesh Kavche (V2068)</v>
          </cell>
          <cell r="C19">
            <v>131</v>
          </cell>
        </row>
        <row r="20">
          <cell r="A20" t="str">
            <v>Vikas Upadhyay</v>
          </cell>
          <cell r="C20">
            <v>131</v>
          </cell>
        </row>
        <row r="21">
          <cell r="A21" t="str">
            <v>Ramesh C Sharma (he/him)</v>
          </cell>
          <cell r="C21">
            <v>122</v>
          </cell>
        </row>
        <row r="22">
          <cell r="A22" t="str">
            <v>dr. mamta kushgotiya (dr. mamta kushgotia)</v>
          </cell>
          <cell r="C22">
            <v>130</v>
          </cell>
        </row>
        <row r="23">
          <cell r="A23" t="str">
            <v>Smt. Shweta Bhawdiya</v>
          </cell>
          <cell r="C23">
            <v>130</v>
          </cell>
        </row>
        <row r="24">
          <cell r="A24" t="str">
            <v>neha mehra</v>
          </cell>
          <cell r="C24">
            <v>130</v>
          </cell>
        </row>
        <row r="25">
          <cell r="A25" t="str">
            <v>Virendra Chouhan</v>
          </cell>
          <cell r="C25">
            <v>120</v>
          </cell>
        </row>
        <row r="26">
          <cell r="A26" t="str">
            <v>Dr. Jaya Kaithwas</v>
          </cell>
          <cell r="C26">
            <v>124</v>
          </cell>
        </row>
        <row r="27">
          <cell r="A27" t="str">
            <v>Dr Ramesh Sharma</v>
          </cell>
          <cell r="C27">
            <v>129</v>
          </cell>
        </row>
        <row r="28">
          <cell r="A28" t="str">
            <v>LUKESHWARI UIKE</v>
          </cell>
          <cell r="C28">
            <v>129</v>
          </cell>
        </row>
        <row r="29">
          <cell r="A29" t="str">
            <v>Arun Arya</v>
          </cell>
          <cell r="C29">
            <v>128</v>
          </cell>
        </row>
        <row r="30">
          <cell r="A30" t="str">
            <v>Pradeep Bairagi</v>
          </cell>
          <cell r="C30">
            <v>128</v>
          </cell>
        </row>
        <row r="31">
          <cell r="A31" t="str">
            <v>Mahesh Katlam</v>
          </cell>
          <cell r="C31">
            <v>127</v>
          </cell>
        </row>
        <row r="32">
          <cell r="A32" t="str">
            <v>Jyoti Tiwari</v>
          </cell>
          <cell r="C32">
            <v>118</v>
          </cell>
        </row>
        <row r="33">
          <cell r="A33" t="str">
            <v>Dr.Vimal Lodwal</v>
          </cell>
          <cell r="C33">
            <v>127</v>
          </cell>
        </row>
        <row r="34">
          <cell r="A34" t="str">
            <v>sunita karadwal</v>
          </cell>
          <cell r="C34">
            <v>126</v>
          </cell>
        </row>
        <row r="35">
          <cell r="A35" t="str">
            <v>RAJESH KUMAR GAUTAM</v>
          </cell>
          <cell r="C35">
            <v>129</v>
          </cell>
        </row>
        <row r="36">
          <cell r="A36" t="str">
            <v>Pramila kurethiya</v>
          </cell>
          <cell r="C36">
            <v>123</v>
          </cell>
        </row>
        <row r="37">
          <cell r="A37" t="str">
            <v>Vijay Thakor</v>
          </cell>
          <cell r="C37">
            <v>123</v>
          </cell>
        </row>
        <row r="38">
          <cell r="A38" t="str">
            <v>Shashikant Ikhe (Chemistry)</v>
          </cell>
          <cell r="C38">
            <v>122</v>
          </cell>
        </row>
        <row r="39">
          <cell r="A39" t="str">
            <v>Prof. Sunny Ganavdiya</v>
          </cell>
          <cell r="C39">
            <v>113</v>
          </cell>
        </row>
        <row r="40">
          <cell r="A40" t="str">
            <v>Dinesh Anandrao Pund</v>
          </cell>
          <cell r="C40">
            <v>112</v>
          </cell>
        </row>
        <row r="41">
          <cell r="A41" t="str">
            <v>Galaxy A50</v>
          </cell>
          <cell r="C41">
            <v>114</v>
          </cell>
        </row>
        <row r="42">
          <cell r="A42" t="str">
            <v>Geh Chandra Patel</v>
          </cell>
          <cell r="C42">
            <v>108</v>
          </cell>
        </row>
        <row r="43">
          <cell r="A43" t="str">
            <v>eyJfbiI6Ik1pX0EyIiwiX3MiOiJBbmRyb2lkU2hhcmVfOTUxNy</v>
          </cell>
          <cell r="C43">
            <v>95</v>
          </cell>
        </row>
        <row r="44">
          <cell r="A44" t="str">
            <v>Dr. Arti Padiyar</v>
          </cell>
          <cell r="C44">
            <v>111</v>
          </cell>
        </row>
        <row r="45">
          <cell r="A45" t="str">
            <v>shubham sharma</v>
          </cell>
          <cell r="C45">
            <v>109</v>
          </cell>
        </row>
        <row r="46">
          <cell r="A46" t="str">
            <v>krishnath chaure</v>
          </cell>
          <cell r="C46">
            <v>107</v>
          </cell>
        </row>
        <row r="47">
          <cell r="A47" t="str">
            <v>Dr. Mukesh Sastya</v>
          </cell>
          <cell r="C47">
            <v>104</v>
          </cell>
        </row>
        <row r="48">
          <cell r="A48" t="str">
            <v>Satyendra Singh Patel</v>
          </cell>
          <cell r="C48">
            <v>103</v>
          </cell>
        </row>
        <row r="49">
          <cell r="A49" t="str">
            <v>Dr. Smita Choudhari</v>
          </cell>
          <cell r="C49">
            <v>103</v>
          </cell>
        </row>
        <row r="50">
          <cell r="A50" t="str">
            <v>Jagrati katara</v>
          </cell>
          <cell r="C50">
            <v>101</v>
          </cell>
        </row>
        <row r="51">
          <cell r="A51" t="str">
            <v>Dr. Sunita Yadav</v>
          </cell>
          <cell r="C51">
            <v>100</v>
          </cell>
        </row>
        <row r="52">
          <cell r="A52" t="str">
            <v>Naveen magraiya</v>
          </cell>
          <cell r="C52">
            <v>99</v>
          </cell>
        </row>
        <row r="53">
          <cell r="A53" t="str">
            <v>Dr. Rakesh sagar</v>
          </cell>
          <cell r="C53">
            <v>94</v>
          </cell>
        </row>
        <row r="54">
          <cell r="A54" t="str">
            <v>Dr. Rajendra Kumar</v>
          </cell>
          <cell r="C54">
            <v>87</v>
          </cell>
        </row>
        <row r="55">
          <cell r="A55" t="str">
            <v>Jaya Dipti Lal</v>
          </cell>
          <cell r="C55">
            <v>75</v>
          </cell>
        </row>
        <row r="56">
          <cell r="A56" t="str">
            <v>Ajay Parmar</v>
          </cell>
          <cell r="C56">
            <v>25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917036773"/>
    </sheetNames>
    <sheetDataSet>
      <sheetData sheetId="0">
        <row r="5">
          <cell r="A5" t="str">
            <v>Jagrati katara</v>
          </cell>
          <cell r="C5">
            <v>340</v>
          </cell>
        </row>
        <row r="6">
          <cell r="A6" t="str">
            <v>Pradeep Bairagi</v>
          </cell>
          <cell r="C6">
            <v>320</v>
          </cell>
        </row>
        <row r="7">
          <cell r="A7" t="str">
            <v>Vikas Upadhyay</v>
          </cell>
          <cell r="C7">
            <v>219</v>
          </cell>
        </row>
        <row r="8">
          <cell r="A8" t="str">
            <v>Dr. Jaya Kaithwas</v>
          </cell>
          <cell r="C8">
            <v>195</v>
          </cell>
        </row>
        <row r="9">
          <cell r="A9" t="str">
            <v>Dr.Vimal Lodwal</v>
          </cell>
          <cell r="C9">
            <v>286</v>
          </cell>
        </row>
        <row r="10">
          <cell r="A10" t="str">
            <v>HRDC ADMIN</v>
          </cell>
          <cell r="C10">
            <v>385</v>
          </cell>
        </row>
        <row r="11">
          <cell r="A11" t="str">
            <v>RAJESH KUMAR GAUTAM</v>
          </cell>
          <cell r="C11">
            <v>251</v>
          </cell>
        </row>
        <row r="12">
          <cell r="A12" t="str">
            <v>Mahendra Patil</v>
          </cell>
          <cell r="C12">
            <v>538</v>
          </cell>
        </row>
        <row r="13">
          <cell r="A13" t="str">
            <v>Dr. Vijay Singh Rawat</v>
          </cell>
          <cell r="C13">
            <v>350</v>
          </cell>
        </row>
        <row r="14">
          <cell r="A14" t="str">
            <v>जीभवानी कुमार रजक</v>
          </cell>
          <cell r="C14">
            <v>361</v>
          </cell>
        </row>
        <row r="15">
          <cell r="A15" t="str">
            <v>malvi vishwakarma</v>
          </cell>
          <cell r="C15">
            <v>318</v>
          </cell>
        </row>
        <row r="16">
          <cell r="A16" t="str">
            <v>sandhya baxla</v>
          </cell>
          <cell r="C16">
            <v>347</v>
          </cell>
        </row>
        <row r="17">
          <cell r="A17" t="str">
            <v>Prof. Vipul Vyas</v>
          </cell>
          <cell r="C17">
            <v>189</v>
          </cell>
        </row>
        <row r="18">
          <cell r="A18" t="str">
            <v>Dr. Suman Sarkar</v>
          </cell>
          <cell r="C18">
            <v>371</v>
          </cell>
        </row>
        <row r="19">
          <cell r="A19" t="str">
            <v>Anubhuti Jha</v>
          </cell>
          <cell r="C19">
            <v>284</v>
          </cell>
        </row>
        <row r="20">
          <cell r="A20" t="str">
            <v>priyanka bamne</v>
          </cell>
          <cell r="C20">
            <v>402</v>
          </cell>
        </row>
        <row r="21">
          <cell r="A21" t="str">
            <v>sunita karadwal</v>
          </cell>
          <cell r="C21">
            <v>333</v>
          </cell>
        </row>
        <row r="22">
          <cell r="A22" t="str">
            <v>Vijayshree Malviya</v>
          </cell>
          <cell r="C22">
            <v>305</v>
          </cell>
        </row>
        <row r="23">
          <cell r="A23" t="str">
            <v>Dr. Rakesh Kavche</v>
          </cell>
          <cell r="C23">
            <v>351</v>
          </cell>
        </row>
        <row r="24">
          <cell r="A24" t="str">
            <v>Dr.Shanta Chouhan</v>
          </cell>
          <cell r="C24">
            <v>333</v>
          </cell>
        </row>
        <row r="25">
          <cell r="A25" t="str">
            <v>Lukeshwari uike</v>
          </cell>
          <cell r="C25">
            <v>320</v>
          </cell>
        </row>
        <row r="26">
          <cell r="A26" t="str">
            <v>Dr. Mukesh Sastya</v>
          </cell>
          <cell r="C26">
            <v>301</v>
          </cell>
        </row>
        <row r="27">
          <cell r="A27" t="str">
            <v>Dr Yogesh Khandelwal</v>
          </cell>
          <cell r="C27">
            <v>322</v>
          </cell>
        </row>
        <row r="28">
          <cell r="A28" t="str">
            <v>Dr. Rajendra Kumar</v>
          </cell>
          <cell r="C28">
            <v>332</v>
          </cell>
        </row>
        <row r="29">
          <cell r="A29" t="str">
            <v>Dr. Rakesh Sagar</v>
          </cell>
          <cell r="C29">
            <v>63</v>
          </cell>
        </row>
        <row r="30">
          <cell r="A30" t="str">
            <v>Vijay Thakor</v>
          </cell>
          <cell r="C30">
            <v>328</v>
          </cell>
        </row>
        <row r="31">
          <cell r="A31" t="str">
            <v>Virendra Chouhan</v>
          </cell>
          <cell r="C31">
            <v>307</v>
          </cell>
        </row>
        <row r="32">
          <cell r="A32" t="str">
            <v>Dr Dnyaneshwar Tikhe</v>
          </cell>
          <cell r="C32">
            <v>149</v>
          </cell>
        </row>
        <row r="33">
          <cell r="A33" t="str">
            <v>Arun Arya</v>
          </cell>
          <cell r="C33">
            <v>325</v>
          </cell>
        </row>
        <row r="34">
          <cell r="A34" t="str">
            <v>Dr. Sunita Yadav</v>
          </cell>
          <cell r="C34">
            <v>346</v>
          </cell>
        </row>
        <row r="35">
          <cell r="A35" t="str">
            <v>Smt. Shweta Bhawdiya</v>
          </cell>
          <cell r="C35">
            <v>344</v>
          </cell>
        </row>
        <row r="36">
          <cell r="A36" t="str">
            <v>Nahid Akhtar</v>
          </cell>
          <cell r="C36">
            <v>343</v>
          </cell>
        </row>
        <row r="37">
          <cell r="A37" t="str">
            <v>Dr Mamta kushgotiya</v>
          </cell>
          <cell r="C37">
            <v>284</v>
          </cell>
        </row>
        <row r="38">
          <cell r="A38" t="str">
            <v>Dr. Pramila kabir</v>
          </cell>
          <cell r="C38">
            <v>91</v>
          </cell>
        </row>
        <row r="39">
          <cell r="A39" t="str">
            <v>Mahesh Katlam</v>
          </cell>
          <cell r="C39">
            <v>300</v>
          </cell>
        </row>
        <row r="40">
          <cell r="A40" t="str">
            <v>Dinesh Anandrao Pund</v>
          </cell>
          <cell r="C40">
            <v>290</v>
          </cell>
        </row>
        <row r="41">
          <cell r="A41" t="str">
            <v>neha mehra</v>
          </cell>
          <cell r="C41">
            <v>309</v>
          </cell>
        </row>
        <row r="42">
          <cell r="A42" t="str">
            <v>shubham sharma</v>
          </cell>
          <cell r="C42">
            <v>271</v>
          </cell>
        </row>
        <row r="43">
          <cell r="A43" t="str">
            <v>Satyendra Singh patel (Satyendra Singh)</v>
          </cell>
          <cell r="C43">
            <v>95</v>
          </cell>
        </row>
        <row r="44">
          <cell r="A44" t="str">
            <v>Dr. Pramila kabir (Pramila kurethiya)</v>
          </cell>
          <cell r="C44">
            <v>278</v>
          </cell>
        </row>
        <row r="45">
          <cell r="A45" t="str">
            <v>AJAY PARMAR</v>
          </cell>
          <cell r="C45">
            <v>153</v>
          </cell>
        </row>
        <row r="46">
          <cell r="A46" t="str">
            <v>Shashikant Ikhe</v>
          </cell>
          <cell r="C46">
            <v>179</v>
          </cell>
        </row>
        <row r="47">
          <cell r="A47" t="str">
            <v>Dr. Arti Padiyar</v>
          </cell>
          <cell r="C47">
            <v>297</v>
          </cell>
        </row>
        <row r="48">
          <cell r="A48" t="str">
            <v>Naveen magraiya</v>
          </cell>
          <cell r="C48">
            <v>261</v>
          </cell>
        </row>
        <row r="49">
          <cell r="A49" t="str">
            <v>Dr. Vimal Lodwal</v>
          </cell>
          <cell r="C49">
            <v>45</v>
          </cell>
        </row>
        <row r="50">
          <cell r="A50" t="str">
            <v>Mr. Sunny Ganavdiya</v>
          </cell>
          <cell r="C50">
            <v>262</v>
          </cell>
        </row>
        <row r="51">
          <cell r="A51" t="str">
            <v>Jyoti Tiwari</v>
          </cell>
          <cell r="C51">
            <v>142</v>
          </cell>
        </row>
        <row r="52">
          <cell r="A52" t="str">
            <v>jyoti Tiwari</v>
          </cell>
          <cell r="C52">
            <v>114</v>
          </cell>
        </row>
        <row r="53">
          <cell r="A53" t="str">
            <v>satyendra singh patel</v>
          </cell>
          <cell r="C53">
            <v>44</v>
          </cell>
        </row>
        <row r="54">
          <cell r="A54" t="str">
            <v>krishnath chaure</v>
          </cell>
          <cell r="C54">
            <v>183</v>
          </cell>
        </row>
        <row r="55">
          <cell r="A55" t="str">
            <v>Dr. Smita Choudhari</v>
          </cell>
          <cell r="C55">
            <v>100</v>
          </cell>
        </row>
        <row r="56">
          <cell r="A56" t="str">
            <v>Jibhawani kumar rajak</v>
          </cell>
          <cell r="C56">
            <v>5</v>
          </cell>
        </row>
        <row r="57">
          <cell r="A57" t="str">
            <v>डॉ ज्ञानेश्वर तिखे</v>
          </cell>
          <cell r="C57">
            <v>167</v>
          </cell>
        </row>
        <row r="58">
          <cell r="A58" t="str">
            <v>Dr Rakesh Sagar</v>
          </cell>
          <cell r="C58">
            <v>250</v>
          </cell>
        </row>
        <row r="59">
          <cell r="A59" t="str">
            <v>shyam inda</v>
          </cell>
          <cell r="C59">
            <v>138</v>
          </cell>
        </row>
        <row r="60">
          <cell r="A60" t="str">
            <v>जी भवानी कुमार रजक</v>
          </cell>
          <cell r="C60">
            <v>2</v>
          </cell>
        </row>
        <row r="61">
          <cell r="A61" t="str">
            <v>Dr mamta kushgotiya</v>
          </cell>
          <cell r="C61">
            <v>48</v>
          </cell>
        </row>
        <row r="62">
          <cell r="A62" t="str">
            <v>sunny raikwar</v>
          </cell>
          <cell r="C62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550606539"/>
    </sheetNames>
    <sheetDataSet>
      <sheetData sheetId="0">
        <row r="5">
          <cell r="A5" t="str">
            <v>Dr. Rajendra Kumar</v>
          </cell>
          <cell r="C5">
            <v>308</v>
          </cell>
        </row>
        <row r="6">
          <cell r="A6" t="str">
            <v>Neha Mehra</v>
          </cell>
          <cell r="C6">
            <v>84</v>
          </cell>
        </row>
        <row r="7">
          <cell r="A7" t="str">
            <v>Dr Yogesh Khandelwal</v>
          </cell>
          <cell r="C7">
            <v>368</v>
          </cell>
        </row>
        <row r="8">
          <cell r="A8" t="str">
            <v>Prof. Dr. Chandrakant Baviskar</v>
          </cell>
          <cell r="C8">
            <v>102</v>
          </cell>
        </row>
        <row r="9">
          <cell r="A9" t="str">
            <v>HRDC ADMIN</v>
          </cell>
          <cell r="C9">
            <v>453</v>
          </cell>
        </row>
        <row r="10">
          <cell r="A10" t="str">
            <v>Vineeta Saluja</v>
          </cell>
          <cell r="C10">
            <v>190</v>
          </cell>
        </row>
        <row r="11">
          <cell r="A11" t="str">
            <v>Anubhuti Jha</v>
          </cell>
          <cell r="C11">
            <v>87</v>
          </cell>
        </row>
        <row r="12">
          <cell r="A12" t="str">
            <v>Dr.Shanta Chouhan</v>
          </cell>
          <cell r="C12">
            <v>377</v>
          </cell>
        </row>
        <row r="13">
          <cell r="A13" t="str">
            <v>Mahendra Patil</v>
          </cell>
          <cell r="C13">
            <v>482</v>
          </cell>
        </row>
        <row r="14">
          <cell r="A14" t="str">
            <v>malvi vishwakarma</v>
          </cell>
          <cell r="C14">
            <v>376</v>
          </cell>
        </row>
        <row r="15">
          <cell r="A15" t="str">
            <v>Smt. Shweta Bhawdiya</v>
          </cell>
          <cell r="C15">
            <v>331</v>
          </cell>
        </row>
        <row r="16">
          <cell r="A16" t="str">
            <v>Dr. Vijay Singh Rawat</v>
          </cell>
          <cell r="C16">
            <v>378</v>
          </cell>
        </row>
        <row r="17">
          <cell r="A17" t="str">
            <v>Lukeshwari uike</v>
          </cell>
          <cell r="C17">
            <v>322</v>
          </cell>
        </row>
        <row r="18">
          <cell r="A18" t="str">
            <v>sandhya baxla</v>
          </cell>
          <cell r="C18">
            <v>286</v>
          </cell>
        </row>
        <row r="19">
          <cell r="A19" t="str">
            <v>Dr. Suman Sarkar</v>
          </cell>
          <cell r="C19">
            <v>384</v>
          </cell>
        </row>
        <row r="20">
          <cell r="A20" t="str">
            <v>neha mehra</v>
          </cell>
          <cell r="C20">
            <v>295</v>
          </cell>
        </row>
        <row r="21">
          <cell r="A21" t="str">
            <v>Nahid Akhtar</v>
          </cell>
          <cell r="C21">
            <v>316</v>
          </cell>
        </row>
        <row r="22">
          <cell r="A22" t="str">
            <v>Dr. Rakesh Kavche</v>
          </cell>
          <cell r="C22">
            <v>343</v>
          </cell>
        </row>
        <row r="23">
          <cell r="A23" t="str">
            <v>RAJESH KUMAR GAUTAM</v>
          </cell>
          <cell r="C23">
            <v>174</v>
          </cell>
        </row>
        <row r="24">
          <cell r="A24" t="str">
            <v>जी भवानी कुमार रजक</v>
          </cell>
          <cell r="C24">
            <v>346</v>
          </cell>
        </row>
        <row r="25">
          <cell r="A25" t="str">
            <v>Vijayshree Malviya</v>
          </cell>
          <cell r="C25">
            <v>362</v>
          </cell>
        </row>
        <row r="26">
          <cell r="A26" t="str">
            <v>Vijay Thakor</v>
          </cell>
          <cell r="C26">
            <v>379</v>
          </cell>
        </row>
        <row r="27">
          <cell r="A27" t="str">
            <v>Dr.Vimal Lodwal</v>
          </cell>
          <cell r="C27">
            <v>373</v>
          </cell>
        </row>
        <row r="28">
          <cell r="A28" t="str">
            <v>Dr. Mukesh Sastya</v>
          </cell>
          <cell r="C28">
            <v>320</v>
          </cell>
        </row>
        <row r="29">
          <cell r="A29" t="str">
            <v>Mahesh Katlam</v>
          </cell>
          <cell r="C29">
            <v>428</v>
          </cell>
        </row>
        <row r="30">
          <cell r="A30" t="str">
            <v>Jyoti Tiwari</v>
          </cell>
          <cell r="C30">
            <v>231</v>
          </cell>
        </row>
        <row r="31">
          <cell r="A31" t="str">
            <v>Arun Arya</v>
          </cell>
          <cell r="C31">
            <v>346</v>
          </cell>
        </row>
        <row r="32">
          <cell r="A32" t="str">
            <v>shubham sharma</v>
          </cell>
          <cell r="C32">
            <v>367</v>
          </cell>
        </row>
        <row r="33">
          <cell r="A33" t="str">
            <v>Virendra Chouhan</v>
          </cell>
          <cell r="C33">
            <v>352</v>
          </cell>
        </row>
        <row r="34">
          <cell r="A34" t="str">
            <v>Priyanka Bamne</v>
          </cell>
          <cell r="C34">
            <v>359</v>
          </cell>
        </row>
        <row r="35">
          <cell r="A35" t="str">
            <v>Dr. Pramila kabir</v>
          </cell>
          <cell r="C35">
            <v>261</v>
          </cell>
        </row>
        <row r="36">
          <cell r="A36" t="str">
            <v>Dr. Pramila kabir (Pramila kurethiya)</v>
          </cell>
          <cell r="C36">
            <v>110</v>
          </cell>
        </row>
        <row r="37">
          <cell r="A37" t="str">
            <v>Dr. Sunita Yadav</v>
          </cell>
          <cell r="C37">
            <v>330</v>
          </cell>
        </row>
        <row r="38">
          <cell r="A38" t="str">
            <v>Naveen magraiya</v>
          </cell>
          <cell r="C38">
            <v>360</v>
          </cell>
        </row>
        <row r="39">
          <cell r="A39" t="str">
            <v>krishnath chaure</v>
          </cell>
          <cell r="C39">
            <v>114</v>
          </cell>
        </row>
        <row r="40">
          <cell r="A40" t="str">
            <v>Dr Dnyaneshwar Tikhe</v>
          </cell>
          <cell r="C40">
            <v>71</v>
          </cell>
        </row>
        <row r="41">
          <cell r="A41" t="str">
            <v>Dr. Arti Padiyar</v>
          </cell>
          <cell r="C41">
            <v>256</v>
          </cell>
        </row>
        <row r="42">
          <cell r="A42" t="str">
            <v>Dr. Rakesh Sagar</v>
          </cell>
          <cell r="C42">
            <v>259</v>
          </cell>
        </row>
        <row r="43">
          <cell r="A43" t="str">
            <v>Dr Mamta kushgotiya</v>
          </cell>
          <cell r="C43">
            <v>97</v>
          </cell>
        </row>
        <row r="44">
          <cell r="A44" t="str">
            <v>satyendra singh patel</v>
          </cell>
          <cell r="C44">
            <v>89</v>
          </cell>
        </row>
        <row r="45">
          <cell r="A45" t="str">
            <v>Prof. Sunny Ganavdiya</v>
          </cell>
          <cell r="C45">
            <v>180</v>
          </cell>
        </row>
        <row r="46">
          <cell r="A46" t="str">
            <v>Dinesh Anandrao Pund</v>
          </cell>
          <cell r="C46">
            <v>283</v>
          </cell>
        </row>
        <row r="47">
          <cell r="A47" t="str">
            <v>Shashikant Ikhe</v>
          </cell>
          <cell r="C47">
            <v>153</v>
          </cell>
        </row>
        <row r="48">
          <cell r="A48" t="str">
            <v>AJAY PARMAR</v>
          </cell>
          <cell r="C48">
            <v>113</v>
          </cell>
        </row>
        <row r="49">
          <cell r="A49" t="str">
            <v>Dr. Smita Choudhari</v>
          </cell>
          <cell r="C49">
            <v>138</v>
          </cell>
        </row>
        <row r="50">
          <cell r="A50" t="str">
            <v>Jagrati katara</v>
          </cell>
          <cell r="C50">
            <v>213</v>
          </cell>
        </row>
        <row r="51">
          <cell r="A51" t="str">
            <v>Vikas Upadhyay</v>
          </cell>
          <cell r="C51">
            <v>232</v>
          </cell>
        </row>
        <row r="52">
          <cell r="A52" t="str">
            <v>Shweta Bhawdiya</v>
          </cell>
          <cell r="C52">
            <v>13</v>
          </cell>
        </row>
        <row r="53">
          <cell r="A53" t="str">
            <v>Dr. Vimal Lodwal</v>
          </cell>
          <cell r="C53">
            <v>2</v>
          </cell>
        </row>
        <row r="54">
          <cell r="A54" t="str">
            <v>Sunny Ganavdiya</v>
          </cell>
          <cell r="C54">
            <v>31</v>
          </cell>
        </row>
        <row r="55">
          <cell r="A55" t="str">
            <v>डॉ ज्ञानेश्वर तिखे</v>
          </cell>
          <cell r="C55">
            <v>268</v>
          </cell>
        </row>
        <row r="56">
          <cell r="A56" t="str">
            <v>Dr. Jaya Kaithwas</v>
          </cell>
          <cell r="C56">
            <v>189</v>
          </cell>
        </row>
        <row r="57">
          <cell r="A57" t="str">
            <v>Pradeep Bairagi</v>
          </cell>
          <cell r="C57">
            <v>363</v>
          </cell>
        </row>
        <row r="58">
          <cell r="A58" t="str">
            <v>Dr mamta kushgotiya</v>
          </cell>
          <cell r="C58">
            <v>247</v>
          </cell>
        </row>
        <row r="59">
          <cell r="A59" t="str">
            <v>sunita karadwal</v>
          </cell>
          <cell r="C59">
            <v>366</v>
          </cell>
        </row>
        <row r="60">
          <cell r="A60" t="str">
            <v>Satyendra Singh</v>
          </cell>
          <cell r="C60">
            <v>100</v>
          </cell>
        </row>
        <row r="61">
          <cell r="A61" t="str">
            <v>dr.Rakesh Kavche</v>
          </cell>
          <cell r="C61">
            <v>27</v>
          </cell>
        </row>
        <row r="62">
          <cell r="A62" t="str">
            <v>Nimisha Sinha</v>
          </cell>
          <cell r="C62">
            <v>194</v>
          </cell>
        </row>
        <row r="63">
          <cell r="A63" t="str">
            <v>Dr Kamal Sethi</v>
          </cell>
          <cell r="C63">
            <v>109</v>
          </cell>
        </row>
        <row r="64">
          <cell r="A64" t="str">
            <v>ARUN ARYA</v>
          </cell>
          <cell r="C64">
            <v>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144786619"/>
    </sheetNames>
    <sheetDataSet>
      <sheetData sheetId="0">
        <row r="5">
          <cell r="A5" t="str">
            <v>HRDC ADMIN</v>
          </cell>
          <cell r="C5">
            <v>331</v>
          </cell>
        </row>
        <row r="6">
          <cell r="A6" t="str">
            <v>Nimisha Sinha</v>
          </cell>
          <cell r="C6">
            <v>189</v>
          </cell>
        </row>
        <row r="7">
          <cell r="A7" t="str">
            <v>Dr.Shanta Chouhan</v>
          </cell>
          <cell r="C7">
            <v>375</v>
          </cell>
        </row>
        <row r="8">
          <cell r="A8" t="str">
            <v>malvi vishwakarma</v>
          </cell>
          <cell r="C8">
            <v>291</v>
          </cell>
        </row>
        <row r="9">
          <cell r="A9" t="str">
            <v>Shweta Bhawdiya</v>
          </cell>
          <cell r="C9">
            <v>143</v>
          </cell>
        </row>
        <row r="10">
          <cell r="A10" t="str">
            <v>Dr. Suman Sarkar</v>
          </cell>
          <cell r="C10">
            <v>414</v>
          </cell>
        </row>
        <row r="11">
          <cell r="A11" t="str">
            <v>Mahendra Patil</v>
          </cell>
          <cell r="C11">
            <v>384</v>
          </cell>
        </row>
        <row r="12">
          <cell r="A12" t="str">
            <v>sandhya baxla</v>
          </cell>
          <cell r="C12">
            <v>376</v>
          </cell>
        </row>
        <row r="13">
          <cell r="A13" t="str">
            <v>Dr Mamta kushgotiya</v>
          </cell>
          <cell r="C13">
            <v>346</v>
          </cell>
        </row>
        <row r="14">
          <cell r="A14" t="str">
            <v>Dr. Vijay Singh Rawat</v>
          </cell>
          <cell r="C14">
            <v>267</v>
          </cell>
        </row>
        <row r="15">
          <cell r="A15" t="str">
            <v>RAJESH KUMAR GAUTAM</v>
          </cell>
          <cell r="C15">
            <v>408</v>
          </cell>
        </row>
        <row r="16">
          <cell r="A16" t="str">
            <v>Dr. Vimal Lodwal</v>
          </cell>
          <cell r="C16">
            <v>53</v>
          </cell>
        </row>
        <row r="17">
          <cell r="A17" t="str">
            <v>Dr. Rakesh Kavche</v>
          </cell>
          <cell r="C17">
            <v>419</v>
          </cell>
        </row>
        <row r="18">
          <cell r="A18" t="str">
            <v>Pradeep Bairagi</v>
          </cell>
          <cell r="C18">
            <v>351</v>
          </cell>
        </row>
        <row r="19">
          <cell r="A19" t="str">
            <v>जी भवानी कुमार रजक</v>
          </cell>
          <cell r="C19">
            <v>281</v>
          </cell>
        </row>
        <row r="20">
          <cell r="A20" t="str">
            <v>Nahid Akhtar</v>
          </cell>
          <cell r="C20">
            <v>354</v>
          </cell>
        </row>
        <row r="21">
          <cell r="A21" t="str">
            <v>Vijay Thakor</v>
          </cell>
          <cell r="C21">
            <v>349</v>
          </cell>
        </row>
        <row r="22">
          <cell r="A22" t="str">
            <v>Dr Dnyaneshwar Tikhe</v>
          </cell>
          <cell r="C22">
            <v>354</v>
          </cell>
        </row>
        <row r="23">
          <cell r="A23" t="str">
            <v>Dr Yogesh Khandelwal</v>
          </cell>
          <cell r="C23">
            <v>295</v>
          </cell>
        </row>
        <row r="24">
          <cell r="A24" t="str">
            <v>Vijayshree Malviya</v>
          </cell>
          <cell r="C24">
            <v>202</v>
          </cell>
        </row>
        <row r="25">
          <cell r="A25" t="str">
            <v>Dr. Pramila kabir</v>
          </cell>
          <cell r="C25">
            <v>98</v>
          </cell>
        </row>
        <row r="26">
          <cell r="A26" t="str">
            <v>Satyendra Singh</v>
          </cell>
          <cell r="C26">
            <v>91</v>
          </cell>
        </row>
        <row r="27">
          <cell r="A27" t="str">
            <v>Sanju Mahawar</v>
          </cell>
          <cell r="C27">
            <v>75</v>
          </cell>
        </row>
        <row r="28">
          <cell r="A28" t="str">
            <v>Dr sunita yadav</v>
          </cell>
          <cell r="C28">
            <v>407</v>
          </cell>
        </row>
        <row r="29">
          <cell r="A29" t="str">
            <v>Mahesh Katlam</v>
          </cell>
          <cell r="C29">
            <v>342</v>
          </cell>
        </row>
        <row r="30">
          <cell r="A30" t="str">
            <v>Dr. Mukesh Sastya</v>
          </cell>
          <cell r="C30">
            <v>345</v>
          </cell>
        </row>
        <row r="31">
          <cell r="A31" t="str">
            <v>Priyanka Bamne</v>
          </cell>
          <cell r="C31">
            <v>182</v>
          </cell>
        </row>
        <row r="32">
          <cell r="A32" t="str">
            <v>neha mehra</v>
          </cell>
          <cell r="C32">
            <v>334</v>
          </cell>
        </row>
        <row r="33">
          <cell r="A33" t="str">
            <v>Jyoti Tiwari</v>
          </cell>
          <cell r="C33">
            <v>249</v>
          </cell>
        </row>
        <row r="34">
          <cell r="A34" t="str">
            <v>Arun Arya (ARUN ARYA)</v>
          </cell>
          <cell r="C34">
            <v>77</v>
          </cell>
        </row>
        <row r="35">
          <cell r="A35" t="str">
            <v>Dinesh Anandrao Pund</v>
          </cell>
          <cell r="C35">
            <v>222</v>
          </cell>
        </row>
        <row r="36">
          <cell r="A36" t="str">
            <v>Virendra Chouhan</v>
          </cell>
          <cell r="C36">
            <v>309</v>
          </cell>
        </row>
        <row r="37">
          <cell r="A37" t="str">
            <v>Dr. Rajendra Kumar</v>
          </cell>
          <cell r="C37">
            <v>307</v>
          </cell>
        </row>
        <row r="38">
          <cell r="A38" t="str">
            <v>Jagrati katara</v>
          </cell>
          <cell r="C38">
            <v>121</v>
          </cell>
        </row>
        <row r="39">
          <cell r="A39" t="str">
            <v>Lukeshwari uike</v>
          </cell>
          <cell r="C39">
            <v>199</v>
          </cell>
        </row>
        <row r="40">
          <cell r="A40" t="str">
            <v>sunita karadwal</v>
          </cell>
          <cell r="C40">
            <v>347</v>
          </cell>
        </row>
        <row r="41">
          <cell r="A41" t="str">
            <v>Vikas Upadhyay</v>
          </cell>
          <cell r="C41">
            <v>268</v>
          </cell>
        </row>
        <row r="42">
          <cell r="A42" t="str">
            <v>Dr. Rakesh Sagar</v>
          </cell>
          <cell r="C42">
            <v>254</v>
          </cell>
        </row>
        <row r="43">
          <cell r="A43" t="str">
            <v>AJAY PARMAR</v>
          </cell>
          <cell r="C43">
            <v>214</v>
          </cell>
        </row>
        <row r="44">
          <cell r="A44" t="str">
            <v>Prof. Sunny Ganavdiya</v>
          </cell>
          <cell r="C44">
            <v>166</v>
          </cell>
        </row>
        <row r="45">
          <cell r="A45" t="str">
            <v>Dr. Arti Padiyar</v>
          </cell>
          <cell r="C45">
            <v>320</v>
          </cell>
        </row>
        <row r="46">
          <cell r="A46" t="str">
            <v>Dr.Vimal Lodwal</v>
          </cell>
          <cell r="C46">
            <v>295</v>
          </cell>
        </row>
        <row r="47">
          <cell r="A47" t="str">
            <v>Dr. Smita Choudhari</v>
          </cell>
          <cell r="C47">
            <v>124</v>
          </cell>
        </row>
        <row r="48">
          <cell r="A48" t="str">
            <v>shubham sharma</v>
          </cell>
          <cell r="C48">
            <v>251</v>
          </cell>
        </row>
        <row r="49">
          <cell r="A49" t="str">
            <v>krishnath chaure</v>
          </cell>
          <cell r="C49">
            <v>103</v>
          </cell>
        </row>
        <row r="50">
          <cell r="A50" t="str">
            <v>Arun Arya</v>
          </cell>
          <cell r="C50">
            <v>273</v>
          </cell>
        </row>
        <row r="51">
          <cell r="A51" t="str">
            <v>Arun S. Kharat</v>
          </cell>
          <cell r="C51">
            <v>169</v>
          </cell>
        </row>
        <row r="52">
          <cell r="A52" t="str">
            <v>Naveen magraiya</v>
          </cell>
          <cell r="C52">
            <v>157</v>
          </cell>
        </row>
        <row r="53">
          <cell r="A53" t="str">
            <v>Smt.Shweta Bhawdiya (shweta bhawdiya)</v>
          </cell>
          <cell r="C53">
            <v>83</v>
          </cell>
        </row>
        <row r="54">
          <cell r="A54" t="str">
            <v>Dr. Pramila kabir (Pramila kurethiya)</v>
          </cell>
          <cell r="C54">
            <v>242</v>
          </cell>
        </row>
        <row r="55">
          <cell r="A55" t="str">
            <v>Dr.Dinesh Anandaro Pund (Dr.Pund)</v>
          </cell>
          <cell r="C55">
            <v>18</v>
          </cell>
        </row>
        <row r="56">
          <cell r="A56" t="str">
            <v>directorhrdcindore</v>
          </cell>
          <cell r="C56">
            <v>137</v>
          </cell>
        </row>
        <row r="57">
          <cell r="A57" t="str">
            <v>जीभवानी कुमार रजक</v>
          </cell>
          <cell r="C57">
            <v>68</v>
          </cell>
        </row>
        <row r="58">
          <cell r="A58" t="str">
            <v>Dr. Sunita Yadav</v>
          </cell>
          <cell r="C58">
            <v>8</v>
          </cell>
        </row>
        <row r="59">
          <cell r="A59" t="str">
            <v>Shashikant Ikhe</v>
          </cell>
          <cell r="C59">
            <v>218</v>
          </cell>
        </row>
        <row r="60">
          <cell r="A60" t="str">
            <v>Dr. Jaya Kaithwas</v>
          </cell>
          <cell r="C60">
            <v>1</v>
          </cell>
        </row>
        <row r="61">
          <cell r="A61" t="str">
            <v>Dr. Smita Choudhari (Shubham Choudhari(NU/IIM-3/3/0086))</v>
          </cell>
          <cell r="C61">
            <v>178</v>
          </cell>
        </row>
        <row r="62">
          <cell r="A62" t="str">
            <v>Smt.Shweta Bhawdiya</v>
          </cell>
          <cell r="C62">
            <v>112</v>
          </cell>
        </row>
        <row r="63">
          <cell r="A63" t="str">
            <v>vijayshree</v>
          </cell>
          <cell r="C63">
            <v>140</v>
          </cell>
        </row>
        <row r="64">
          <cell r="A64" t="str">
            <v>Anand</v>
          </cell>
          <cell r="C64">
            <v>3</v>
          </cell>
        </row>
        <row r="65">
          <cell r="A65" t="str">
            <v>Anand Singhai</v>
          </cell>
          <cell r="C65">
            <v>81</v>
          </cell>
        </row>
        <row r="66">
          <cell r="A66" t="str">
            <v>satyendra singh patel</v>
          </cell>
          <cell r="C66">
            <v>33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4183242165"/>
    </sheetNames>
    <sheetDataSet>
      <sheetData sheetId="0">
        <row r="5">
          <cell r="A5" t="str">
            <v>Jyoti Tiwarii</v>
          </cell>
          <cell r="C5">
            <v>194</v>
          </cell>
        </row>
        <row r="6">
          <cell r="A6" t="str">
            <v>Vijayshree MALVIYA</v>
          </cell>
          <cell r="C6">
            <v>332</v>
          </cell>
        </row>
        <row r="7">
          <cell r="A7" t="str">
            <v>HRDC ADMIN</v>
          </cell>
          <cell r="C7">
            <v>459</v>
          </cell>
        </row>
        <row r="8">
          <cell r="A8" t="str">
            <v>RAJESH KUMAR GAUTAM</v>
          </cell>
          <cell r="C8">
            <v>454</v>
          </cell>
        </row>
        <row r="9">
          <cell r="A9" t="str">
            <v>priyanka bamne</v>
          </cell>
          <cell r="C9">
            <v>468</v>
          </cell>
        </row>
        <row r="10">
          <cell r="A10" t="str">
            <v>Smt.Shweta Bhawdiya</v>
          </cell>
          <cell r="C10">
            <v>405</v>
          </cell>
        </row>
        <row r="11">
          <cell r="A11" t="str">
            <v>Mahendra Patil</v>
          </cell>
          <cell r="C11">
            <v>383</v>
          </cell>
        </row>
        <row r="12">
          <cell r="A12" t="str">
            <v>malvi vishwakarma</v>
          </cell>
          <cell r="C12">
            <v>117</v>
          </cell>
        </row>
        <row r="13">
          <cell r="A13" t="str">
            <v>Dr.Vimal Lodwal</v>
          </cell>
          <cell r="C13">
            <v>177</v>
          </cell>
        </row>
        <row r="14">
          <cell r="A14" t="str">
            <v>Nimisha Sinha</v>
          </cell>
          <cell r="C14">
            <v>456</v>
          </cell>
        </row>
        <row r="15">
          <cell r="A15" t="str">
            <v>sandhya baxla</v>
          </cell>
          <cell r="C15">
            <v>385</v>
          </cell>
        </row>
        <row r="16">
          <cell r="A16" t="str">
            <v>Dr Yogesh Khandelwal</v>
          </cell>
          <cell r="C16">
            <v>357</v>
          </cell>
        </row>
        <row r="17">
          <cell r="A17" t="str">
            <v>Dr. Vijay Singh Rawat</v>
          </cell>
          <cell r="C17">
            <v>242</v>
          </cell>
        </row>
        <row r="18">
          <cell r="A18" t="str">
            <v>Dr. Smita Choudhari</v>
          </cell>
          <cell r="C18">
            <v>207</v>
          </cell>
        </row>
        <row r="19">
          <cell r="A19" t="str">
            <v>Dr. Rakesh Sagar</v>
          </cell>
          <cell r="C19">
            <v>251</v>
          </cell>
        </row>
        <row r="20">
          <cell r="A20" t="str">
            <v>Dinesh Anandrao Pund</v>
          </cell>
          <cell r="C20">
            <v>221</v>
          </cell>
        </row>
        <row r="21">
          <cell r="A21" t="str">
            <v>Dr Mamta kushgotiya</v>
          </cell>
          <cell r="C21">
            <v>183</v>
          </cell>
        </row>
        <row r="22">
          <cell r="A22" t="str">
            <v>Virendra Chouhan</v>
          </cell>
          <cell r="C22">
            <v>165</v>
          </cell>
        </row>
        <row r="23">
          <cell r="A23" t="str">
            <v>Nahid Akhtar</v>
          </cell>
          <cell r="C23">
            <v>429</v>
          </cell>
        </row>
        <row r="24">
          <cell r="A24" t="str">
            <v>Arun Arya</v>
          </cell>
          <cell r="C24">
            <v>354</v>
          </cell>
        </row>
        <row r="25">
          <cell r="A25" t="str">
            <v>Vijay Thakor</v>
          </cell>
          <cell r="C25">
            <v>358</v>
          </cell>
        </row>
        <row r="26">
          <cell r="A26" t="str">
            <v>Dr. Mukesh Sastya</v>
          </cell>
          <cell r="C26">
            <v>383</v>
          </cell>
        </row>
        <row r="27">
          <cell r="A27" t="str">
            <v>Dr. Rajendra Kumar</v>
          </cell>
          <cell r="C27">
            <v>97</v>
          </cell>
        </row>
        <row r="28">
          <cell r="A28" t="str">
            <v>Dr. Suman Sarkar</v>
          </cell>
          <cell r="C28">
            <v>367</v>
          </cell>
        </row>
        <row r="29">
          <cell r="A29" t="str">
            <v>Dr sunita yadav</v>
          </cell>
          <cell r="C29">
            <v>209</v>
          </cell>
        </row>
        <row r="30">
          <cell r="A30" t="str">
            <v>Sanju Mahawar</v>
          </cell>
          <cell r="C30">
            <v>87</v>
          </cell>
        </row>
        <row r="31">
          <cell r="A31" t="str">
            <v>Lukeshwari uike</v>
          </cell>
          <cell r="C31">
            <v>351</v>
          </cell>
        </row>
        <row r="32">
          <cell r="A32" t="str">
            <v>Dr. Rakesh Kavche</v>
          </cell>
          <cell r="C32">
            <v>369</v>
          </cell>
        </row>
        <row r="33">
          <cell r="A33" t="str">
            <v>Vikas Upadhyay</v>
          </cell>
          <cell r="C33">
            <v>45</v>
          </cell>
        </row>
        <row r="34">
          <cell r="A34" t="str">
            <v>Jyoti Tiwari</v>
          </cell>
          <cell r="C34">
            <v>39</v>
          </cell>
        </row>
        <row r="35">
          <cell r="A35" t="str">
            <v>Anubhuti Jha</v>
          </cell>
          <cell r="C35">
            <v>159</v>
          </cell>
        </row>
        <row r="36">
          <cell r="A36" t="str">
            <v>डॉ ज्ञानेश्वर तिखे</v>
          </cell>
          <cell r="C36">
            <v>170</v>
          </cell>
        </row>
        <row r="37">
          <cell r="A37" t="str">
            <v>Jagrati katara</v>
          </cell>
          <cell r="C37">
            <v>150</v>
          </cell>
        </row>
        <row r="38">
          <cell r="A38" t="str">
            <v>Dr. Vimal Lodwal</v>
          </cell>
          <cell r="C38">
            <v>168</v>
          </cell>
        </row>
        <row r="39">
          <cell r="A39" t="str">
            <v>Dr. Pramila kabir (Pramila kurethiya)</v>
          </cell>
          <cell r="C39">
            <v>299</v>
          </cell>
        </row>
        <row r="40">
          <cell r="A40" t="str">
            <v>Dr. Jaya Kaithwas</v>
          </cell>
          <cell r="C40">
            <v>274</v>
          </cell>
        </row>
        <row r="41">
          <cell r="A41" t="str">
            <v>Mahesh Katlam</v>
          </cell>
          <cell r="C41">
            <v>348</v>
          </cell>
        </row>
        <row r="42">
          <cell r="A42" t="str">
            <v>जी भवानी कुमार रजक</v>
          </cell>
          <cell r="C42">
            <v>96</v>
          </cell>
        </row>
        <row r="43">
          <cell r="A43" t="str">
            <v>sunita karadwal</v>
          </cell>
          <cell r="C43">
            <v>184</v>
          </cell>
        </row>
        <row r="44">
          <cell r="A44" t="str">
            <v>Dr. Arti Padiyar</v>
          </cell>
          <cell r="C44">
            <v>213</v>
          </cell>
        </row>
        <row r="45">
          <cell r="A45" t="str">
            <v>shubham sharma</v>
          </cell>
          <cell r="C45">
            <v>265</v>
          </cell>
        </row>
        <row r="46">
          <cell r="A46" t="str">
            <v>Dr.Shanta Chouhan</v>
          </cell>
          <cell r="C46">
            <v>336</v>
          </cell>
        </row>
        <row r="47">
          <cell r="A47" t="str">
            <v>Shashikant Ikhe</v>
          </cell>
          <cell r="C47">
            <v>288</v>
          </cell>
        </row>
        <row r="48">
          <cell r="A48" t="str">
            <v>krishnath chaure</v>
          </cell>
          <cell r="C48">
            <v>345</v>
          </cell>
        </row>
        <row r="49">
          <cell r="A49" t="str">
            <v>Mr. Sunny Ganavdiya</v>
          </cell>
          <cell r="C49">
            <v>200</v>
          </cell>
        </row>
        <row r="50">
          <cell r="A50" t="str">
            <v>AJAY PARMAR</v>
          </cell>
          <cell r="C50">
            <v>263</v>
          </cell>
        </row>
        <row r="51">
          <cell r="A51" t="str">
            <v>Satyendra Singh</v>
          </cell>
          <cell r="C51">
            <v>114</v>
          </cell>
        </row>
        <row r="52">
          <cell r="A52" t="str">
            <v>neha mehra</v>
          </cell>
          <cell r="C52">
            <v>212</v>
          </cell>
        </row>
        <row r="53">
          <cell r="A53" t="str">
            <v>Dr. Pramila kabir</v>
          </cell>
          <cell r="C53">
            <v>67</v>
          </cell>
        </row>
        <row r="54">
          <cell r="A54" t="str">
            <v>जीभवानी कुमार रजक</v>
          </cell>
          <cell r="C54">
            <v>341</v>
          </cell>
        </row>
        <row r="55">
          <cell r="A55" t="str">
            <v>Pradeep Bairagi</v>
          </cell>
          <cell r="C55">
            <v>222</v>
          </cell>
        </row>
        <row r="56">
          <cell r="A56" t="str">
            <v>JAYA DIPTI LAL</v>
          </cell>
          <cell r="C56">
            <v>116</v>
          </cell>
        </row>
        <row r="57">
          <cell r="A57" t="str">
            <v>Dr Rakesh Sagar</v>
          </cell>
          <cell r="C57">
            <v>75</v>
          </cell>
        </row>
        <row r="58">
          <cell r="A58" t="str">
            <v>Priyanka Bamne</v>
          </cell>
          <cell r="C58">
            <v>3</v>
          </cell>
        </row>
        <row r="59">
          <cell r="A59" t="str">
            <v>Naveen magraiya</v>
          </cell>
          <cell r="C59">
            <v>2</v>
          </cell>
        </row>
        <row r="60">
          <cell r="A60" t="str">
            <v>Dr mamta kushgotiya</v>
          </cell>
          <cell r="C60">
            <v>213</v>
          </cell>
        </row>
        <row r="61">
          <cell r="A61" t="str">
            <v>Dr Dnyaneshwar Tikhe</v>
          </cell>
          <cell r="C61">
            <v>186</v>
          </cell>
        </row>
        <row r="62">
          <cell r="A62" t="str">
            <v>Prof. Sunny Ganavdiya</v>
          </cell>
          <cell r="C62">
            <v>81</v>
          </cell>
        </row>
        <row r="63">
          <cell r="A63" t="str">
            <v>sunita kumawat</v>
          </cell>
          <cell r="C63">
            <v>176</v>
          </cell>
        </row>
        <row r="64">
          <cell r="A64" t="str">
            <v>Dr Himani Goswami</v>
          </cell>
          <cell r="C64">
            <v>93</v>
          </cell>
        </row>
        <row r="65">
          <cell r="A65" t="str">
            <v>jagrati katara</v>
          </cell>
          <cell r="C65">
            <v>19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009956820"/>
    </sheetNames>
    <sheetDataSet>
      <sheetData sheetId="0">
        <row r="5">
          <cell r="A5" t="str">
            <v>shashikant A Ikhe</v>
          </cell>
          <cell r="C5">
            <v>143</v>
          </cell>
        </row>
        <row r="6">
          <cell r="A6" t="str">
            <v>HRDC</v>
          </cell>
          <cell r="C6">
            <v>183</v>
          </cell>
        </row>
        <row r="7">
          <cell r="A7" t="str">
            <v>Anubhuti Jha</v>
          </cell>
          <cell r="C7">
            <v>171</v>
          </cell>
        </row>
        <row r="8">
          <cell r="A8" t="str">
            <v>HRDC ADMIN</v>
          </cell>
          <cell r="C8">
            <v>403</v>
          </cell>
        </row>
        <row r="9">
          <cell r="A9" t="str">
            <v>Dr. Pramila kabir</v>
          </cell>
          <cell r="C9">
            <v>215</v>
          </cell>
        </row>
        <row r="10">
          <cell r="A10" t="str">
            <v>shubham sharma</v>
          </cell>
          <cell r="C10">
            <v>268</v>
          </cell>
        </row>
        <row r="11">
          <cell r="A11" t="str">
            <v>krishnath chaure</v>
          </cell>
          <cell r="C11">
            <v>23</v>
          </cell>
        </row>
        <row r="12">
          <cell r="A12" t="str">
            <v>Dr Mamta kushgotiya</v>
          </cell>
          <cell r="C12">
            <v>309</v>
          </cell>
        </row>
        <row r="13">
          <cell r="A13" t="str">
            <v>Dr. Vijay Singh Rawat</v>
          </cell>
          <cell r="C13">
            <v>133</v>
          </cell>
        </row>
        <row r="14">
          <cell r="A14" t="str">
            <v>sandhya baxla</v>
          </cell>
          <cell r="C14">
            <v>300</v>
          </cell>
        </row>
        <row r="15">
          <cell r="A15" t="str">
            <v>Mahendra Patil</v>
          </cell>
          <cell r="C15">
            <v>577</v>
          </cell>
        </row>
        <row r="16">
          <cell r="A16" t="str">
            <v>Dr.Shanta Chouhan</v>
          </cell>
          <cell r="C16">
            <v>313</v>
          </cell>
        </row>
        <row r="17">
          <cell r="A17" t="str">
            <v>Shrigopal Jagtap</v>
          </cell>
          <cell r="C17">
            <v>36</v>
          </cell>
        </row>
        <row r="18">
          <cell r="A18" t="str">
            <v>Dr. Smita Choudhari</v>
          </cell>
          <cell r="C18">
            <v>277</v>
          </cell>
        </row>
        <row r="19">
          <cell r="A19" t="str">
            <v>Dr. Suman Sarkar</v>
          </cell>
          <cell r="C19">
            <v>315</v>
          </cell>
        </row>
        <row r="20">
          <cell r="A20" t="str">
            <v>sunita karadwal</v>
          </cell>
          <cell r="C20">
            <v>201</v>
          </cell>
        </row>
        <row r="21">
          <cell r="A21" t="str">
            <v>Dr. Mukesh Sastya</v>
          </cell>
          <cell r="C21">
            <v>233</v>
          </cell>
        </row>
        <row r="22">
          <cell r="A22" t="str">
            <v>Dr Yogesh Khandelwal</v>
          </cell>
          <cell r="C22">
            <v>272</v>
          </cell>
        </row>
        <row r="23">
          <cell r="A23" t="str">
            <v>Vikas Upadhyay</v>
          </cell>
          <cell r="C23">
            <v>256</v>
          </cell>
        </row>
        <row r="24">
          <cell r="A24" t="str">
            <v>Dr Dnyaneshwar Tikhe</v>
          </cell>
          <cell r="C24">
            <v>140</v>
          </cell>
        </row>
        <row r="25">
          <cell r="A25" t="str">
            <v>Vijayshree MALVIYA</v>
          </cell>
          <cell r="C25">
            <v>147</v>
          </cell>
        </row>
        <row r="26">
          <cell r="A26" t="str">
            <v>Dr.Vimal Lodwal</v>
          </cell>
          <cell r="C26">
            <v>294</v>
          </cell>
        </row>
        <row r="27">
          <cell r="A27" t="str">
            <v>Smt.Shweta Bhawdiya</v>
          </cell>
          <cell r="C27">
            <v>94</v>
          </cell>
        </row>
        <row r="28">
          <cell r="A28" t="str">
            <v>Dr. Sunita Yadav</v>
          </cell>
          <cell r="C28">
            <v>513</v>
          </cell>
        </row>
        <row r="29">
          <cell r="A29" t="str">
            <v>Dr. Rakesh Kavche</v>
          </cell>
          <cell r="C29">
            <v>280</v>
          </cell>
        </row>
        <row r="30">
          <cell r="A30" t="str">
            <v>Vijay Thakor</v>
          </cell>
          <cell r="C30">
            <v>299</v>
          </cell>
        </row>
        <row r="31">
          <cell r="A31" t="str">
            <v>Jyoti Tiwarii</v>
          </cell>
          <cell r="C31">
            <v>240</v>
          </cell>
        </row>
        <row r="32">
          <cell r="A32" t="str">
            <v>Lukeshwari uike</v>
          </cell>
          <cell r="C32">
            <v>266</v>
          </cell>
        </row>
        <row r="33">
          <cell r="A33" t="str">
            <v>Jagrati katara</v>
          </cell>
          <cell r="C33">
            <v>275</v>
          </cell>
        </row>
        <row r="34">
          <cell r="A34" t="str">
            <v>Nahid Akhtar</v>
          </cell>
          <cell r="C34">
            <v>266</v>
          </cell>
        </row>
        <row r="35">
          <cell r="A35" t="str">
            <v>Mahesh Katlam</v>
          </cell>
          <cell r="C35">
            <v>152</v>
          </cell>
        </row>
        <row r="36">
          <cell r="A36" t="str">
            <v>RAJESH KUMAR GAUTAM</v>
          </cell>
          <cell r="C36">
            <v>411</v>
          </cell>
        </row>
        <row r="37">
          <cell r="A37" t="str">
            <v>neha mehra</v>
          </cell>
          <cell r="C37">
            <v>313</v>
          </cell>
        </row>
        <row r="38">
          <cell r="A38" t="str">
            <v>priyanka bamne</v>
          </cell>
          <cell r="C38">
            <v>394</v>
          </cell>
        </row>
        <row r="39">
          <cell r="A39" t="str">
            <v>Dr. Arti Padiyar</v>
          </cell>
          <cell r="C39">
            <v>262</v>
          </cell>
        </row>
        <row r="40">
          <cell r="A40" t="str">
            <v>जी भवानी कुमार रजक</v>
          </cell>
          <cell r="C40">
            <v>206</v>
          </cell>
        </row>
        <row r="41">
          <cell r="A41" t="str">
            <v>dr.Rakesh Kavche</v>
          </cell>
          <cell r="C41">
            <v>2</v>
          </cell>
        </row>
        <row r="42">
          <cell r="A42" t="str">
            <v>Krishnath chaure</v>
          </cell>
          <cell r="C42">
            <v>329</v>
          </cell>
        </row>
        <row r="43">
          <cell r="A43" t="str">
            <v>Arun Arya</v>
          </cell>
          <cell r="C43">
            <v>276</v>
          </cell>
        </row>
        <row r="44">
          <cell r="A44" t="str">
            <v>Virendra Chouhan</v>
          </cell>
          <cell r="C44">
            <v>260</v>
          </cell>
        </row>
        <row r="45">
          <cell r="A45" t="str">
            <v>Dr. Jaya Kaithwas</v>
          </cell>
          <cell r="C45">
            <v>125</v>
          </cell>
        </row>
        <row r="46">
          <cell r="A46" t="str">
            <v>Satyendra Singh</v>
          </cell>
          <cell r="C46">
            <v>102</v>
          </cell>
        </row>
        <row r="47">
          <cell r="A47" t="str">
            <v>Nimisha Sinha</v>
          </cell>
          <cell r="C47">
            <v>388</v>
          </cell>
        </row>
        <row r="48">
          <cell r="A48" t="str">
            <v>Dr. Rakesh Sagar</v>
          </cell>
          <cell r="C48">
            <v>69</v>
          </cell>
        </row>
        <row r="49">
          <cell r="A49" t="str">
            <v>Dr. Rajendra Kumar</v>
          </cell>
          <cell r="C49">
            <v>224</v>
          </cell>
        </row>
        <row r="50">
          <cell r="A50" t="str">
            <v>Dr.Dinesh Anandaro Pund</v>
          </cell>
          <cell r="C50">
            <v>374</v>
          </cell>
        </row>
        <row r="51">
          <cell r="A51" t="str">
            <v>sunita kumawat</v>
          </cell>
          <cell r="C51">
            <v>184</v>
          </cell>
        </row>
        <row r="52">
          <cell r="A52" t="str">
            <v>MAHESH KATLAM</v>
          </cell>
          <cell r="C52">
            <v>90</v>
          </cell>
        </row>
        <row r="53">
          <cell r="A53" t="str">
            <v>Dinesh Anandrao Pund</v>
          </cell>
          <cell r="C53">
            <v>30</v>
          </cell>
        </row>
        <row r="54">
          <cell r="A54" t="str">
            <v>Prof. Sunny Ganavdiya</v>
          </cell>
          <cell r="C54">
            <v>19</v>
          </cell>
        </row>
        <row r="55">
          <cell r="A55" t="str">
            <v>JAYA DIPTI LAL</v>
          </cell>
          <cell r="C55">
            <v>62</v>
          </cell>
        </row>
        <row r="56">
          <cell r="A56" t="str">
            <v>Dr Smita Choudhari (Shubham Choudhari(NU/IIM-3/3/0086))</v>
          </cell>
          <cell r="C56">
            <v>22</v>
          </cell>
        </row>
        <row r="57">
          <cell r="A57" t="str">
            <v>Shashikant Ikhe</v>
          </cell>
          <cell r="C57">
            <v>143</v>
          </cell>
        </row>
        <row r="58">
          <cell r="A58" t="str">
            <v>Dr. Jaya Dipti Lal (AJAY PARMAR)</v>
          </cell>
          <cell r="C58">
            <v>131</v>
          </cell>
        </row>
        <row r="59">
          <cell r="A59" t="str">
            <v>Dr Jaya Dipti Lal</v>
          </cell>
          <cell r="C59">
            <v>130</v>
          </cell>
        </row>
        <row r="60">
          <cell r="A60" t="str">
            <v>vijayshree</v>
          </cell>
          <cell r="C60">
            <v>142</v>
          </cell>
        </row>
        <row r="61">
          <cell r="A61" t="str">
            <v>jagrati katara</v>
          </cell>
          <cell r="C61">
            <v>84</v>
          </cell>
        </row>
        <row r="62">
          <cell r="A62" t="str">
            <v>DELL</v>
          </cell>
          <cell r="C62">
            <v>93</v>
          </cell>
        </row>
        <row r="63">
          <cell r="A63" t="str">
            <v>जीभवानी कुमार रजक</v>
          </cell>
          <cell r="C63">
            <v>86</v>
          </cell>
        </row>
        <row r="64">
          <cell r="A64" t="str">
            <v>Director# HRDC# DAVV# Indore</v>
          </cell>
          <cell r="C64">
            <v>73</v>
          </cell>
        </row>
        <row r="65">
          <cell r="A65" t="str">
            <v>Smt. Shweta Bhawdiya</v>
          </cell>
          <cell r="C65">
            <v>199</v>
          </cell>
        </row>
        <row r="66">
          <cell r="A66" t="str">
            <v>Dr Rakesh Sagar</v>
          </cell>
          <cell r="C66">
            <v>193</v>
          </cell>
        </row>
        <row r="67">
          <cell r="A67" t="str">
            <v>Dr. Vimal Lodwal</v>
          </cell>
          <cell r="C67">
            <v>9</v>
          </cell>
        </row>
        <row r="68">
          <cell r="A68" t="str">
            <v>Mr. Sunny Ganavdiya</v>
          </cell>
          <cell r="C68">
            <v>90</v>
          </cell>
        </row>
        <row r="69">
          <cell r="A69" t="str">
            <v>Ajay Parmar</v>
          </cell>
          <cell r="C69">
            <v>93</v>
          </cell>
        </row>
        <row r="70">
          <cell r="A70" t="str">
            <v>Dr. Pramila kabir (Pramila kurethiya)</v>
          </cell>
          <cell r="C70">
            <v>44</v>
          </cell>
        </row>
        <row r="71">
          <cell r="A71" t="str">
            <v>Jaya Dipti Lal</v>
          </cell>
          <cell r="C71">
            <v>145</v>
          </cell>
        </row>
        <row r="72">
          <cell r="A72" t="str">
            <v>Shubham Sharma</v>
          </cell>
          <cell r="C72">
            <v>42</v>
          </cell>
        </row>
        <row r="73">
          <cell r="A73" t="str">
            <v>डॉ ज्ञानेश्वर तिखे</v>
          </cell>
          <cell r="C73">
            <v>140</v>
          </cell>
        </row>
        <row r="74">
          <cell r="A74" t="str">
            <v>malvi vishwakarma</v>
          </cell>
          <cell r="C74">
            <v>39</v>
          </cell>
        </row>
        <row r="75">
          <cell r="A75" t="str">
            <v>Sunita karadwal</v>
          </cell>
          <cell r="C75">
            <v>31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596371980"/>
    </sheetNames>
    <sheetDataSet>
      <sheetData sheetId="0">
        <row r="5">
          <cell r="A5" t="str">
            <v>जी भवानी कुमार रजक</v>
          </cell>
          <cell r="C5">
            <v>317</v>
          </cell>
        </row>
        <row r="6">
          <cell r="A6" t="str">
            <v>Neha Mehra</v>
          </cell>
          <cell r="C6">
            <v>114</v>
          </cell>
        </row>
        <row r="7">
          <cell r="A7" t="str">
            <v>Mahendra Patil</v>
          </cell>
          <cell r="C7">
            <v>530</v>
          </cell>
        </row>
        <row r="8">
          <cell r="A8" t="str">
            <v>Dr. Pramila kabir (Pramila kurethiya)</v>
          </cell>
          <cell r="C8">
            <v>314</v>
          </cell>
        </row>
        <row r="9">
          <cell r="A9" t="str">
            <v>HRDC ADMIN</v>
          </cell>
          <cell r="C9">
            <v>454</v>
          </cell>
        </row>
        <row r="10">
          <cell r="A10" t="str">
            <v>Malvi Vishwakarma</v>
          </cell>
          <cell r="C10">
            <v>399</v>
          </cell>
        </row>
        <row r="11">
          <cell r="A11" t="str">
            <v>RAJESH KUMAR GAUTAM</v>
          </cell>
          <cell r="C11">
            <v>446</v>
          </cell>
        </row>
        <row r="12">
          <cell r="A12" t="str">
            <v>Jagrati katara</v>
          </cell>
          <cell r="C12">
            <v>336</v>
          </cell>
        </row>
        <row r="13">
          <cell r="A13" t="str">
            <v>Nimisha Sinha</v>
          </cell>
          <cell r="C13">
            <v>393</v>
          </cell>
        </row>
        <row r="14">
          <cell r="A14" t="str">
            <v>Dr. Vijay Singh Rawat</v>
          </cell>
          <cell r="C14">
            <v>391</v>
          </cell>
        </row>
        <row r="15">
          <cell r="A15" t="str">
            <v>Mr. Sunny Ganavdiya</v>
          </cell>
          <cell r="C15">
            <v>342</v>
          </cell>
        </row>
        <row r="16">
          <cell r="A16" t="str">
            <v>Dr Yogesh Khandelwal</v>
          </cell>
          <cell r="C16">
            <v>375</v>
          </cell>
        </row>
        <row r="17">
          <cell r="A17" t="str">
            <v>Vijay Thakor</v>
          </cell>
          <cell r="C17">
            <v>381</v>
          </cell>
        </row>
        <row r="18">
          <cell r="A18" t="str">
            <v>Dr.Shanta Chouhan</v>
          </cell>
          <cell r="C18">
            <v>385</v>
          </cell>
        </row>
        <row r="19">
          <cell r="A19" t="str">
            <v>Dr Mamta kushgotiya</v>
          </cell>
          <cell r="C19">
            <v>355</v>
          </cell>
        </row>
        <row r="20">
          <cell r="A20" t="str">
            <v>Dr.Vimal Lodwal</v>
          </cell>
          <cell r="C20">
            <v>82</v>
          </cell>
        </row>
        <row r="21">
          <cell r="A21" t="str">
            <v>Dr Sandhya</v>
          </cell>
          <cell r="C21">
            <v>391</v>
          </cell>
        </row>
        <row r="22">
          <cell r="A22" t="str">
            <v>sunita karadwal</v>
          </cell>
          <cell r="C22">
            <v>378</v>
          </cell>
        </row>
        <row r="23">
          <cell r="A23" t="str">
            <v>Dr. Rakesh Sagar</v>
          </cell>
          <cell r="C23">
            <v>72</v>
          </cell>
        </row>
        <row r="24">
          <cell r="A24" t="str">
            <v>Dr. Smita Choudhari</v>
          </cell>
          <cell r="C24">
            <v>134</v>
          </cell>
        </row>
        <row r="25">
          <cell r="A25" t="str">
            <v>Vijayshree MALVIYA</v>
          </cell>
          <cell r="C25">
            <v>382</v>
          </cell>
        </row>
        <row r="26">
          <cell r="A26" t="str">
            <v>Shweta Bhawdiya</v>
          </cell>
          <cell r="C26">
            <v>338</v>
          </cell>
        </row>
        <row r="27">
          <cell r="A27" t="str">
            <v>Arun Arya</v>
          </cell>
          <cell r="C27">
            <v>377</v>
          </cell>
        </row>
        <row r="28">
          <cell r="A28" t="str">
            <v>Dr. Sunita Yadav</v>
          </cell>
          <cell r="C28">
            <v>427</v>
          </cell>
        </row>
        <row r="29">
          <cell r="A29" t="str">
            <v>Dr Dnyaneshwar Tikhe</v>
          </cell>
          <cell r="C29">
            <v>188</v>
          </cell>
        </row>
        <row r="30">
          <cell r="A30" t="str">
            <v>Vikas Upadhyay</v>
          </cell>
          <cell r="C30">
            <v>278</v>
          </cell>
        </row>
        <row r="31">
          <cell r="A31" t="str">
            <v>Virendra Chouhan</v>
          </cell>
          <cell r="C31">
            <v>378</v>
          </cell>
        </row>
        <row r="32">
          <cell r="A32" t="str">
            <v>Dr. Suman Sarkar</v>
          </cell>
          <cell r="C32">
            <v>426</v>
          </cell>
        </row>
        <row r="33">
          <cell r="A33" t="str">
            <v>Mahesh Katlam</v>
          </cell>
          <cell r="C33">
            <v>211</v>
          </cell>
        </row>
        <row r="34">
          <cell r="A34" t="str">
            <v>Dr. Arti Padiyar</v>
          </cell>
          <cell r="C34">
            <v>362</v>
          </cell>
        </row>
        <row r="35">
          <cell r="A35" t="str">
            <v>Dr. Rakesh Kavche</v>
          </cell>
          <cell r="C35">
            <v>218</v>
          </cell>
        </row>
        <row r="36">
          <cell r="A36" t="str">
            <v>Priyanka Bamne</v>
          </cell>
          <cell r="C36">
            <v>188</v>
          </cell>
        </row>
        <row r="37">
          <cell r="A37" t="str">
            <v>Dr. Pramila kabir</v>
          </cell>
          <cell r="C37">
            <v>69</v>
          </cell>
        </row>
        <row r="38">
          <cell r="A38" t="str">
            <v>shubham sharma</v>
          </cell>
          <cell r="C38">
            <v>171</v>
          </cell>
        </row>
        <row r="39">
          <cell r="A39" t="str">
            <v>krishnath chaure</v>
          </cell>
          <cell r="C39">
            <v>217</v>
          </cell>
        </row>
        <row r="40">
          <cell r="A40" t="str">
            <v>Dr. Mukesh Sastya</v>
          </cell>
          <cell r="C40">
            <v>368</v>
          </cell>
        </row>
        <row r="41">
          <cell r="A41" t="str">
            <v>Lukeshwari uike</v>
          </cell>
          <cell r="C41">
            <v>264</v>
          </cell>
        </row>
        <row r="42">
          <cell r="A42" t="str">
            <v>Nahid Akhtar</v>
          </cell>
          <cell r="C42">
            <v>376</v>
          </cell>
        </row>
        <row r="43">
          <cell r="A43" t="str">
            <v>Dinesh Anandrao Pund</v>
          </cell>
          <cell r="C43">
            <v>256</v>
          </cell>
        </row>
        <row r="44">
          <cell r="A44" t="str">
            <v>Jyoti Tiwari</v>
          </cell>
          <cell r="C44">
            <v>161</v>
          </cell>
        </row>
        <row r="45">
          <cell r="A45" t="str">
            <v>Pradeep Bairagi</v>
          </cell>
          <cell r="C45">
            <v>361</v>
          </cell>
        </row>
        <row r="46">
          <cell r="A46" t="str">
            <v>Dr. Jaya Kaithwas</v>
          </cell>
          <cell r="C46">
            <v>300</v>
          </cell>
        </row>
        <row r="47">
          <cell r="A47" t="str">
            <v>neha mehra</v>
          </cell>
          <cell r="C47">
            <v>252</v>
          </cell>
        </row>
        <row r="48">
          <cell r="A48" t="str">
            <v>Satyendra Singh</v>
          </cell>
          <cell r="C48">
            <v>257</v>
          </cell>
        </row>
        <row r="49">
          <cell r="A49" t="str">
            <v>Ajay Parmar (Dr. Jaya Dipti Lal)</v>
          </cell>
          <cell r="C49">
            <v>182</v>
          </cell>
        </row>
        <row r="50">
          <cell r="A50" t="str">
            <v>Dr. Rajendra Kumar</v>
          </cell>
          <cell r="C50">
            <v>323</v>
          </cell>
        </row>
        <row r="51">
          <cell r="A51" t="str">
            <v>Dr. Vimal Lodwal</v>
          </cell>
          <cell r="C51">
            <v>360</v>
          </cell>
        </row>
        <row r="52">
          <cell r="A52" t="str">
            <v>Jyoti Tiwari (Aanya Tiwari)</v>
          </cell>
          <cell r="C52">
            <v>9</v>
          </cell>
        </row>
        <row r="53">
          <cell r="A53" t="str">
            <v>जीभवानी कुमार रजक</v>
          </cell>
          <cell r="C53">
            <v>3</v>
          </cell>
        </row>
        <row r="54">
          <cell r="A54" t="str">
            <v>Dr Rakesh Sagar</v>
          </cell>
          <cell r="C54">
            <v>252</v>
          </cell>
        </row>
        <row r="55">
          <cell r="A55" t="str">
            <v>Dr. Sumanjeet</v>
          </cell>
          <cell r="C55">
            <v>141</v>
          </cell>
        </row>
        <row r="56">
          <cell r="A56" t="str">
            <v>Shashikant Ikhe</v>
          </cell>
          <cell r="C56">
            <v>90</v>
          </cell>
        </row>
        <row r="57">
          <cell r="A57" t="str">
            <v>Director# HRDC# DAVV# Indore</v>
          </cell>
          <cell r="C57">
            <v>174</v>
          </cell>
        </row>
        <row r="58">
          <cell r="A58" t="str">
            <v>Dr Sumanjeet</v>
          </cell>
          <cell r="C58">
            <v>5</v>
          </cell>
        </row>
        <row r="59">
          <cell r="A59" t="str">
            <v>Administrator</v>
          </cell>
          <cell r="C59">
            <v>8</v>
          </cell>
        </row>
        <row r="60">
          <cell r="A60" t="str">
            <v>Dr.Anubhuti Jha</v>
          </cell>
          <cell r="C60">
            <v>206</v>
          </cell>
        </row>
        <row r="61">
          <cell r="A61" t="str">
            <v>HRDC</v>
          </cell>
          <cell r="C61">
            <v>192</v>
          </cell>
        </row>
        <row r="62">
          <cell r="A62" t="str">
            <v>priyankabamne</v>
          </cell>
          <cell r="C62">
            <v>198</v>
          </cell>
        </row>
        <row r="63">
          <cell r="A63" t="str">
            <v>jyoti Tiwari</v>
          </cell>
          <cell r="C63">
            <v>40</v>
          </cell>
        </row>
        <row r="64">
          <cell r="A64" t="str">
            <v>dr.Rakesh Kavche</v>
          </cell>
          <cell r="C64">
            <v>190</v>
          </cell>
        </row>
        <row r="65">
          <cell r="A65" t="str">
            <v>डॉ ज्ञानेश्वर तिखे</v>
          </cell>
          <cell r="C65">
            <v>176</v>
          </cell>
        </row>
        <row r="66">
          <cell r="A66" t="str">
            <v>Ajay Parmar</v>
          </cell>
          <cell r="C66">
            <v>157</v>
          </cell>
        </row>
        <row r="67">
          <cell r="A67" t="str">
            <v>MAHESH KATLAM</v>
          </cell>
          <cell r="C67">
            <v>164</v>
          </cell>
        </row>
        <row r="68">
          <cell r="A68" t="str">
            <v>Dr Smita Choudhari</v>
          </cell>
          <cell r="C68">
            <v>134</v>
          </cell>
        </row>
        <row r="69">
          <cell r="A69" t="str">
            <v>Lukeshwari Uike</v>
          </cell>
          <cell r="C69">
            <v>56</v>
          </cell>
        </row>
        <row r="70">
          <cell r="A70" t="str">
            <v>Shubham Sharma</v>
          </cell>
          <cell r="C70">
            <v>94</v>
          </cell>
        </row>
        <row r="71">
          <cell r="A71" t="str">
            <v>Prof. Sunny Ganavdiya</v>
          </cell>
          <cell r="C71">
            <v>31</v>
          </cell>
        </row>
        <row r="72">
          <cell r="A72" t="str">
            <v>Krishnath Chaure</v>
          </cell>
          <cell r="C72">
            <v>51</v>
          </cell>
        </row>
        <row r="73">
          <cell r="A73" t="str">
            <v>AJAY PARMAR</v>
          </cell>
          <cell r="C73">
            <v>12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462787262"/>
    </sheetNames>
    <sheetDataSet>
      <sheetData sheetId="0">
        <row r="5">
          <cell r="A5" t="str">
            <v>HRDC ADMIN</v>
          </cell>
          <cell r="C5">
            <v>298</v>
          </cell>
        </row>
        <row r="6">
          <cell r="A6" t="str">
            <v>Dr. Rajendra Kumar</v>
          </cell>
          <cell r="C6">
            <v>275</v>
          </cell>
        </row>
        <row r="7">
          <cell r="A7" t="str">
            <v>sandhya baxla</v>
          </cell>
          <cell r="C7">
            <v>267</v>
          </cell>
        </row>
        <row r="8">
          <cell r="A8" t="str">
            <v>Anurag Asawa</v>
          </cell>
          <cell r="C8">
            <v>98</v>
          </cell>
        </row>
        <row r="9">
          <cell r="A9" t="str">
            <v>Smt. Shweta Bhawdiya</v>
          </cell>
          <cell r="C9">
            <v>234</v>
          </cell>
        </row>
        <row r="10">
          <cell r="A10" t="str">
            <v>Mahendra Patil</v>
          </cell>
          <cell r="C10">
            <v>379</v>
          </cell>
        </row>
        <row r="11">
          <cell r="A11" t="str">
            <v>Dr.Vimal Lodwal</v>
          </cell>
          <cell r="C11">
            <v>25</v>
          </cell>
        </row>
        <row r="12">
          <cell r="A12" t="str">
            <v>krishnath chaure</v>
          </cell>
          <cell r="C12">
            <v>128</v>
          </cell>
        </row>
        <row r="13">
          <cell r="A13" t="str">
            <v>Vijayshree MALVIYA</v>
          </cell>
          <cell r="C13">
            <v>239</v>
          </cell>
        </row>
        <row r="14">
          <cell r="A14" t="str">
            <v>Vijay Thakor</v>
          </cell>
          <cell r="C14">
            <v>196</v>
          </cell>
        </row>
        <row r="15">
          <cell r="A15" t="str">
            <v>Shanta Chouhan (Dr.Shanta Chouhan)</v>
          </cell>
          <cell r="C15">
            <v>260</v>
          </cell>
        </row>
        <row r="16">
          <cell r="A16" t="str">
            <v>Jagrati katara</v>
          </cell>
          <cell r="C16">
            <v>204</v>
          </cell>
        </row>
        <row r="17">
          <cell r="A17" t="str">
            <v>Dr. Sunita Yadav</v>
          </cell>
          <cell r="C17">
            <v>273</v>
          </cell>
        </row>
        <row r="18">
          <cell r="A18" t="str">
            <v>Dr. Rakesh Kavche</v>
          </cell>
          <cell r="C18">
            <v>304</v>
          </cell>
        </row>
        <row r="19">
          <cell r="A19" t="str">
            <v>Dr Yogesh Khandelwal</v>
          </cell>
          <cell r="C19">
            <v>188</v>
          </cell>
        </row>
        <row r="20">
          <cell r="A20" t="str">
            <v>Malvi Vishwakarma</v>
          </cell>
          <cell r="C20">
            <v>193</v>
          </cell>
        </row>
        <row r="21">
          <cell r="A21" t="str">
            <v>Arun Arya</v>
          </cell>
          <cell r="C21">
            <v>191</v>
          </cell>
        </row>
        <row r="22">
          <cell r="A22" t="str">
            <v>Lukeshwari uike</v>
          </cell>
          <cell r="C22">
            <v>181</v>
          </cell>
        </row>
        <row r="23">
          <cell r="A23" t="str">
            <v>Dr. Vijay Singh Rawat</v>
          </cell>
          <cell r="C23">
            <v>220</v>
          </cell>
        </row>
        <row r="24">
          <cell r="A24" t="str">
            <v>Dr. Mukesh Sastya</v>
          </cell>
          <cell r="C24">
            <v>283</v>
          </cell>
        </row>
        <row r="25">
          <cell r="A25" t="str">
            <v>Priyanka Bamne</v>
          </cell>
          <cell r="C25">
            <v>146</v>
          </cell>
        </row>
        <row r="26">
          <cell r="A26" t="str">
            <v>Virendra Chouhan</v>
          </cell>
          <cell r="C26">
            <v>231</v>
          </cell>
        </row>
        <row r="27">
          <cell r="A27" t="str">
            <v>Dr Mamta kushgotiya</v>
          </cell>
          <cell r="C27">
            <v>195</v>
          </cell>
        </row>
        <row r="28">
          <cell r="A28" t="str">
            <v>जी भवानी कुमार रजक</v>
          </cell>
          <cell r="C28">
            <v>219</v>
          </cell>
        </row>
        <row r="29">
          <cell r="A29" t="str">
            <v>Nimisha Sinha</v>
          </cell>
          <cell r="C29">
            <v>215</v>
          </cell>
        </row>
        <row r="30">
          <cell r="A30" t="str">
            <v>Dr. Rakesh Sagar</v>
          </cell>
          <cell r="C30">
            <v>18</v>
          </cell>
        </row>
        <row r="31">
          <cell r="A31" t="str">
            <v>satyendra singh patel</v>
          </cell>
          <cell r="C31">
            <v>191</v>
          </cell>
        </row>
        <row r="32">
          <cell r="A32" t="str">
            <v>Dr. Smita Choudhari</v>
          </cell>
          <cell r="C32">
            <v>137</v>
          </cell>
        </row>
        <row r="33">
          <cell r="A33" t="str">
            <v>Mahesh Katlam</v>
          </cell>
          <cell r="C33">
            <v>242</v>
          </cell>
        </row>
        <row r="34">
          <cell r="A34" t="str">
            <v>Dr Dnyaneshwar Tikhe</v>
          </cell>
          <cell r="C34">
            <v>89</v>
          </cell>
        </row>
        <row r="35">
          <cell r="A35" t="str">
            <v>Jyoti Tiwari</v>
          </cell>
          <cell r="C35">
            <v>161</v>
          </cell>
        </row>
        <row r="36">
          <cell r="A36" t="str">
            <v>Dr Rakesh Sagar</v>
          </cell>
          <cell r="C36">
            <v>174</v>
          </cell>
        </row>
        <row r="37">
          <cell r="A37" t="str">
            <v>sunita karadwal</v>
          </cell>
          <cell r="C37">
            <v>242</v>
          </cell>
        </row>
        <row r="38">
          <cell r="A38" t="str">
            <v>Vikas Upadhyay</v>
          </cell>
          <cell r="C38">
            <v>169</v>
          </cell>
        </row>
        <row r="39">
          <cell r="A39" t="str">
            <v>Dr. Vimal Lodwal</v>
          </cell>
          <cell r="C39">
            <v>200</v>
          </cell>
        </row>
        <row r="40">
          <cell r="A40" t="str">
            <v>Nahid Akhtar</v>
          </cell>
          <cell r="C40">
            <v>229</v>
          </cell>
        </row>
        <row r="41">
          <cell r="A41" t="str">
            <v>Satyendra Singh</v>
          </cell>
          <cell r="C41">
            <v>123</v>
          </cell>
        </row>
        <row r="42">
          <cell r="A42" t="str">
            <v>shubham sharma</v>
          </cell>
          <cell r="C42">
            <v>119</v>
          </cell>
        </row>
        <row r="43">
          <cell r="A43" t="str">
            <v>Dr. Arti Padiyar</v>
          </cell>
          <cell r="C43">
            <v>181</v>
          </cell>
        </row>
        <row r="44">
          <cell r="A44" t="str">
            <v>Dinesh Anandrao Pund</v>
          </cell>
          <cell r="C44">
            <v>220</v>
          </cell>
        </row>
        <row r="45">
          <cell r="A45" t="str">
            <v>Dr. Suman Sarkar</v>
          </cell>
          <cell r="C45">
            <v>254</v>
          </cell>
        </row>
        <row r="46">
          <cell r="A46" t="str">
            <v>Dr. Jaya Kaithwas</v>
          </cell>
          <cell r="C46">
            <v>114</v>
          </cell>
        </row>
        <row r="47">
          <cell r="A47" t="str">
            <v>Ajay Parmar</v>
          </cell>
          <cell r="C47">
            <v>109</v>
          </cell>
        </row>
        <row r="48">
          <cell r="A48" t="str">
            <v>RAJESH KUMAR GAUTAM</v>
          </cell>
          <cell r="C48">
            <v>262</v>
          </cell>
        </row>
        <row r="49">
          <cell r="A49" t="str">
            <v>Mr. Sunny Ganavdiya</v>
          </cell>
          <cell r="C49">
            <v>183</v>
          </cell>
        </row>
        <row r="50">
          <cell r="A50" t="str">
            <v>neha mehra</v>
          </cell>
          <cell r="C50">
            <v>275</v>
          </cell>
        </row>
        <row r="51">
          <cell r="A51" t="str">
            <v>Dr. Pramila kabir (Pramila kurethiya)</v>
          </cell>
          <cell r="C51">
            <v>214</v>
          </cell>
        </row>
        <row r="52">
          <cell r="A52" t="str">
            <v>Pradeep Bairagi</v>
          </cell>
          <cell r="C52">
            <v>127</v>
          </cell>
        </row>
        <row r="53">
          <cell r="A53" t="str">
            <v>Shashikant Ikhe</v>
          </cell>
          <cell r="C53">
            <v>196</v>
          </cell>
        </row>
        <row r="54">
          <cell r="A54" t="str">
            <v>jyoti Tiwari</v>
          </cell>
          <cell r="C54">
            <v>12</v>
          </cell>
        </row>
        <row r="55">
          <cell r="A55" t="str">
            <v>Anubhuti Jha</v>
          </cell>
          <cell r="C55">
            <v>173</v>
          </cell>
        </row>
        <row r="56">
          <cell r="A56" t="str">
            <v>Naveen magraiya</v>
          </cell>
          <cell r="C56">
            <v>191</v>
          </cell>
        </row>
        <row r="57">
          <cell r="A57" t="str">
            <v>Dr JAYA DIPTI LAL (JAYA DIPTI LAL)</v>
          </cell>
          <cell r="C57">
            <v>19</v>
          </cell>
        </row>
        <row r="58">
          <cell r="A58" t="str">
            <v>vc davv</v>
          </cell>
          <cell r="C58">
            <v>104</v>
          </cell>
        </row>
        <row r="59">
          <cell r="A59" t="str">
            <v>डॉ ज्ञानेश्वर तिखे</v>
          </cell>
          <cell r="C59">
            <v>93</v>
          </cell>
        </row>
        <row r="60">
          <cell r="A60" t="str">
            <v>Nisha Bano Siddiqui</v>
          </cell>
          <cell r="C60">
            <v>84</v>
          </cell>
        </row>
        <row r="61">
          <cell r="A61" t="str">
            <v>Director# HRDC# DAVV# Indore</v>
          </cell>
          <cell r="C61">
            <v>81</v>
          </cell>
        </row>
        <row r="62">
          <cell r="A62" t="str">
            <v>Krishnath chaure</v>
          </cell>
          <cell r="C62">
            <v>129</v>
          </cell>
        </row>
        <row r="63">
          <cell r="A63" t="str">
            <v>Renu Jain VC DAVV</v>
          </cell>
          <cell r="C63">
            <v>3</v>
          </cell>
        </row>
        <row r="64">
          <cell r="A64" t="str">
            <v>Dr Sandhya</v>
          </cell>
          <cell r="C64">
            <v>3</v>
          </cell>
        </row>
        <row r="65">
          <cell r="A65" t="str">
            <v>Avinash Tiwari</v>
          </cell>
          <cell r="C65">
            <v>13</v>
          </cell>
        </row>
        <row r="66">
          <cell r="A66" t="str">
            <v>Shubham Sharma</v>
          </cell>
          <cell r="C66">
            <v>115</v>
          </cell>
        </row>
        <row r="67">
          <cell r="A67" t="str">
            <v>Dr Jaya Dipti Lal</v>
          </cell>
          <cell r="C67">
            <v>70</v>
          </cell>
        </row>
        <row r="68">
          <cell r="A68" t="str">
            <v>Prof. Avinash Tiwari# Vice Chancellor JU</v>
          </cell>
          <cell r="C68">
            <v>53</v>
          </cell>
        </row>
        <row r="69">
          <cell r="A69" t="str">
            <v>malvi vishwakarma</v>
          </cell>
          <cell r="C69">
            <v>29</v>
          </cell>
        </row>
        <row r="70">
          <cell r="A70" t="str">
            <v>Dr mamta kushgotiya</v>
          </cell>
          <cell r="C70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3829971189"/>
    </sheetNames>
    <sheetDataSet>
      <sheetData sheetId="0">
        <row r="5">
          <cell r="A5" t="str">
            <v>Dr. Vijay Singh Rawat</v>
          </cell>
          <cell r="C5">
            <v>516</v>
          </cell>
        </row>
        <row r="6">
          <cell r="A6" t="str">
            <v>Dr.Vimal Lodwal</v>
          </cell>
          <cell r="C6">
            <v>368</v>
          </cell>
        </row>
        <row r="7">
          <cell r="A7" t="str">
            <v>Dr Mamta kushgotiya</v>
          </cell>
          <cell r="C7">
            <v>252</v>
          </cell>
        </row>
        <row r="8">
          <cell r="A8" t="str">
            <v>Dr. Smita Choudhari</v>
          </cell>
          <cell r="C8">
            <v>273</v>
          </cell>
        </row>
        <row r="9">
          <cell r="A9" t="str">
            <v>HRDC ADMIN</v>
          </cell>
          <cell r="C9">
            <v>440</v>
          </cell>
        </row>
        <row r="10">
          <cell r="A10" t="str">
            <v>Jagrati katara</v>
          </cell>
          <cell r="C10">
            <v>416</v>
          </cell>
        </row>
        <row r="11">
          <cell r="A11" t="str">
            <v>JIBHAWANI KUMAR RAJAK</v>
          </cell>
          <cell r="C11">
            <v>439</v>
          </cell>
        </row>
        <row r="12">
          <cell r="A12" t="str">
            <v>Anubhuti Jha</v>
          </cell>
          <cell r="C12">
            <v>405</v>
          </cell>
        </row>
        <row r="13">
          <cell r="A13" t="str">
            <v>sunita karadwal</v>
          </cell>
          <cell r="C13">
            <v>400</v>
          </cell>
        </row>
        <row r="14">
          <cell r="A14" t="str">
            <v>Nahid Akhtar</v>
          </cell>
          <cell r="C14">
            <v>399</v>
          </cell>
        </row>
        <row r="15">
          <cell r="A15" t="str">
            <v>Dr.Shanta Chouhan</v>
          </cell>
          <cell r="C15">
            <v>409</v>
          </cell>
        </row>
        <row r="16">
          <cell r="A16" t="str">
            <v>Dr. Sunita Yadav</v>
          </cell>
          <cell r="C16">
            <v>331</v>
          </cell>
        </row>
        <row r="17">
          <cell r="A17" t="str">
            <v>Vijay Thakor</v>
          </cell>
          <cell r="C17">
            <v>367</v>
          </cell>
        </row>
        <row r="18">
          <cell r="A18" t="str">
            <v>Virendra Chouhan</v>
          </cell>
          <cell r="C18">
            <v>381</v>
          </cell>
        </row>
        <row r="19">
          <cell r="A19" t="str">
            <v>Dinesh Anandrao Pund</v>
          </cell>
          <cell r="C19">
            <v>372</v>
          </cell>
        </row>
        <row r="20">
          <cell r="A20" t="str">
            <v>Dr Mamta Kushgotiya</v>
          </cell>
          <cell r="C20">
            <v>138</v>
          </cell>
        </row>
        <row r="21">
          <cell r="A21" t="str">
            <v>Mahendra Patil</v>
          </cell>
          <cell r="C21">
            <v>395</v>
          </cell>
        </row>
        <row r="22">
          <cell r="A22" t="str">
            <v>Vikas Upadhyay</v>
          </cell>
          <cell r="C22">
            <v>390</v>
          </cell>
        </row>
        <row r="23">
          <cell r="A23" t="str">
            <v>Satyendra Singh Patel (Satyendra Singh)</v>
          </cell>
          <cell r="C23">
            <v>235</v>
          </cell>
        </row>
        <row r="24">
          <cell r="A24" t="str">
            <v>Dr.Rakesh Kavche (V2068)</v>
          </cell>
          <cell r="C24">
            <v>393</v>
          </cell>
        </row>
        <row r="25">
          <cell r="A25" t="str">
            <v>Arun Arya</v>
          </cell>
          <cell r="C25">
            <v>390</v>
          </cell>
        </row>
        <row r="26">
          <cell r="A26" t="str">
            <v>neha mehra</v>
          </cell>
          <cell r="C26">
            <v>370</v>
          </cell>
        </row>
        <row r="27">
          <cell r="A27" t="str">
            <v>Mahesh Katlam</v>
          </cell>
          <cell r="C27">
            <v>396</v>
          </cell>
        </row>
        <row r="28">
          <cell r="A28" t="str">
            <v>sandhya baxla</v>
          </cell>
          <cell r="C28">
            <v>397</v>
          </cell>
        </row>
        <row r="29">
          <cell r="A29" t="str">
            <v>LUKESHWARI UIKE</v>
          </cell>
          <cell r="C29">
            <v>390</v>
          </cell>
        </row>
        <row r="30">
          <cell r="A30" t="str">
            <v>Priyanka Bamne</v>
          </cell>
          <cell r="C30">
            <v>257</v>
          </cell>
        </row>
        <row r="31">
          <cell r="A31" t="str">
            <v>RAJESH KUMAR GAUTAM</v>
          </cell>
          <cell r="C31">
            <v>404</v>
          </cell>
        </row>
        <row r="32">
          <cell r="A32" t="str">
            <v>K’s iPhone malvi vishwakarma</v>
          </cell>
          <cell r="C32">
            <v>1</v>
          </cell>
        </row>
        <row r="33">
          <cell r="A33" t="str">
            <v>Dr Dnyaneshwar Tikhe</v>
          </cell>
          <cell r="C33">
            <v>364</v>
          </cell>
        </row>
        <row r="34">
          <cell r="A34" t="str">
            <v>Jyoti Tiwari</v>
          </cell>
          <cell r="C34">
            <v>317</v>
          </cell>
        </row>
        <row r="35">
          <cell r="A35" t="str">
            <v>Naveen magraiya</v>
          </cell>
          <cell r="C35">
            <v>365</v>
          </cell>
        </row>
        <row r="36">
          <cell r="A36" t="str">
            <v>Pradeep Bairagi</v>
          </cell>
          <cell r="C36">
            <v>385</v>
          </cell>
        </row>
        <row r="37">
          <cell r="A37" t="str">
            <v>Dr Yogesh Khandelwal</v>
          </cell>
          <cell r="C37">
            <v>368</v>
          </cell>
        </row>
        <row r="38">
          <cell r="A38" t="str">
            <v>malvi vishwakarma</v>
          </cell>
          <cell r="C38">
            <v>379</v>
          </cell>
        </row>
        <row r="39">
          <cell r="A39" t="str">
            <v>Shashikant Ikhe (Chemistry)</v>
          </cell>
          <cell r="C39">
            <v>175</v>
          </cell>
        </row>
        <row r="40">
          <cell r="A40" t="str">
            <v>Vijayshree Malviya</v>
          </cell>
          <cell r="C40">
            <v>351</v>
          </cell>
        </row>
        <row r="41">
          <cell r="A41" t="str">
            <v>dr. mamta kushgotia</v>
          </cell>
          <cell r="C41">
            <v>6</v>
          </cell>
        </row>
        <row r="42">
          <cell r="A42" t="str">
            <v>krishnath chaure</v>
          </cell>
          <cell r="C42">
            <v>388</v>
          </cell>
        </row>
        <row r="43">
          <cell r="A43" t="str">
            <v>Dr. Rakesh sagar</v>
          </cell>
          <cell r="C43">
            <v>105</v>
          </cell>
        </row>
        <row r="44">
          <cell r="A44" t="str">
            <v>shubham sharma</v>
          </cell>
          <cell r="C44">
            <v>218</v>
          </cell>
        </row>
        <row r="45">
          <cell r="A45" t="str">
            <v>Dr. Suman Sarkar</v>
          </cell>
          <cell r="C45">
            <v>424</v>
          </cell>
        </row>
        <row r="46">
          <cell r="A46" t="str">
            <v>Dr. Pramila kabir</v>
          </cell>
          <cell r="C46">
            <v>134</v>
          </cell>
        </row>
        <row r="47">
          <cell r="A47" t="str">
            <v>Dr. Mukesh Sastya</v>
          </cell>
          <cell r="C47">
            <v>380</v>
          </cell>
        </row>
        <row r="48">
          <cell r="A48" t="str">
            <v>Shweta Bhawdiya</v>
          </cell>
          <cell r="C48">
            <v>2</v>
          </cell>
        </row>
        <row r="49">
          <cell r="A49" t="str">
            <v>Geh Chandra Patel</v>
          </cell>
          <cell r="C49">
            <v>223</v>
          </cell>
        </row>
        <row r="50">
          <cell r="A50" t="str">
            <v>Dr. Arti Padiyar</v>
          </cell>
          <cell r="C50">
            <v>360</v>
          </cell>
        </row>
        <row r="51">
          <cell r="A51" t="str">
            <v>Smt. Shweta Bhawdiya</v>
          </cell>
          <cell r="C51">
            <v>378</v>
          </cell>
        </row>
        <row r="52">
          <cell r="A52" t="str">
            <v>Pramila kurethiya</v>
          </cell>
          <cell r="C52">
            <v>214</v>
          </cell>
        </row>
        <row r="53">
          <cell r="A53" t="str">
            <v>Prof. Sunny Ganavdiya</v>
          </cell>
          <cell r="C53">
            <v>116</v>
          </cell>
        </row>
        <row r="54">
          <cell r="A54" t="str">
            <v>Dr. Rajendra Kumar</v>
          </cell>
          <cell r="C54">
            <v>128</v>
          </cell>
        </row>
        <row r="55">
          <cell r="A55" t="str">
            <v>Dr. Rakesh Sagar</v>
          </cell>
          <cell r="C55">
            <v>288</v>
          </cell>
        </row>
        <row r="56">
          <cell r="A56" t="str">
            <v>Dr. Jaya Kaithwas</v>
          </cell>
          <cell r="C56">
            <v>148</v>
          </cell>
        </row>
        <row r="57">
          <cell r="A57" t="str">
            <v>Nimisha Sinha (Shourya Mohan 3 C Roll 47)</v>
          </cell>
          <cell r="C57">
            <v>99</v>
          </cell>
        </row>
        <row r="58">
          <cell r="A58" t="str">
            <v>AJAY PARMAR</v>
          </cell>
          <cell r="C58">
            <v>41</v>
          </cell>
        </row>
        <row r="59">
          <cell r="A59" t="str">
            <v>Mr. Sunny Ganavdiya</v>
          </cell>
          <cell r="C59">
            <v>238</v>
          </cell>
        </row>
        <row r="60">
          <cell r="A60" t="str">
            <v>dr mamta kushgotiya</v>
          </cell>
          <cell r="C60">
            <v>261</v>
          </cell>
        </row>
        <row r="61">
          <cell r="A61" t="str">
            <v>Nimisha Sinha</v>
          </cell>
          <cell r="C61">
            <v>287</v>
          </cell>
        </row>
        <row r="62">
          <cell r="A62" t="str">
            <v>Shubham Sharma</v>
          </cell>
          <cell r="C62">
            <v>239</v>
          </cell>
        </row>
        <row r="63">
          <cell r="A63" t="str">
            <v>Shaligram Prajapat</v>
          </cell>
          <cell r="C63">
            <v>215</v>
          </cell>
        </row>
        <row r="64">
          <cell r="A64" t="str">
            <v>Dr. Shaligram Prajapat</v>
          </cell>
          <cell r="C64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135597456"/>
    </sheetNames>
    <sheetDataSet>
      <sheetData sheetId="0">
        <row r="5">
          <cell r="A5" t="str">
            <v>JIBHAWANI KUMAR RAJAK</v>
          </cell>
          <cell r="C5">
            <v>452</v>
          </cell>
        </row>
        <row r="6">
          <cell r="A6" t="str">
            <v>Dr.Shanta Chouhan</v>
          </cell>
          <cell r="C6">
            <v>338</v>
          </cell>
        </row>
        <row r="7">
          <cell r="A7" t="str">
            <v>Jaya Dipti Lal</v>
          </cell>
          <cell r="C7">
            <v>118</v>
          </cell>
        </row>
        <row r="8">
          <cell r="A8" t="str">
            <v>Jyoti Tiwari</v>
          </cell>
          <cell r="C8">
            <v>146</v>
          </cell>
        </row>
        <row r="9">
          <cell r="A9" t="str">
            <v>Dr. Jaya Kaithwas</v>
          </cell>
          <cell r="C9">
            <v>276</v>
          </cell>
        </row>
        <row r="10">
          <cell r="A10" t="str">
            <v>HRDC ADMIN</v>
          </cell>
          <cell r="C10">
            <v>461</v>
          </cell>
        </row>
        <row r="11">
          <cell r="A11" t="str">
            <v>shubham sharma</v>
          </cell>
          <cell r="C11">
            <v>331</v>
          </cell>
        </row>
        <row r="12">
          <cell r="A12" t="str">
            <v>Anubhuti Jha</v>
          </cell>
          <cell r="C12">
            <v>377</v>
          </cell>
        </row>
        <row r="13">
          <cell r="A13" t="str">
            <v>krishnath chaure</v>
          </cell>
          <cell r="C13">
            <v>403</v>
          </cell>
        </row>
        <row r="14">
          <cell r="A14" t="str">
            <v>Mahendra Patil</v>
          </cell>
          <cell r="C14">
            <v>396</v>
          </cell>
        </row>
        <row r="15">
          <cell r="A15" t="str">
            <v>Nimisha Sinha</v>
          </cell>
          <cell r="C15">
            <v>448</v>
          </cell>
        </row>
        <row r="16">
          <cell r="A16" t="str">
            <v>Dr Mamta kushgotiya</v>
          </cell>
          <cell r="C16">
            <v>2</v>
          </cell>
        </row>
        <row r="17">
          <cell r="A17" t="str">
            <v>Smt. Shweta Bhawdiya</v>
          </cell>
          <cell r="C17">
            <v>394</v>
          </cell>
        </row>
        <row r="18">
          <cell r="A18" t="str">
            <v>sandhya baxla</v>
          </cell>
          <cell r="C18">
            <v>396</v>
          </cell>
        </row>
        <row r="19">
          <cell r="A19" t="str">
            <v>Lukeshwari uike (LUKESHWARI UIKE)</v>
          </cell>
          <cell r="C19">
            <v>285</v>
          </cell>
        </row>
        <row r="20">
          <cell r="A20" t="str">
            <v>Jagrati katara</v>
          </cell>
          <cell r="C20">
            <v>440</v>
          </cell>
        </row>
        <row r="21">
          <cell r="A21" t="str">
            <v>Virendra Chouhan</v>
          </cell>
          <cell r="C21">
            <v>378</v>
          </cell>
        </row>
        <row r="22">
          <cell r="A22" t="str">
            <v>malvi vishwakarma</v>
          </cell>
          <cell r="C22">
            <v>380</v>
          </cell>
        </row>
        <row r="23">
          <cell r="A23" t="str">
            <v>Dr. Suman Sarkar</v>
          </cell>
          <cell r="C23">
            <v>382</v>
          </cell>
        </row>
        <row r="24">
          <cell r="A24" t="str">
            <v>DR. Mamta kushgotiya (eyJfbiI6Ik1pX0EyIiwiX3MiOiJBbmRyb2lkU2hhcmVfOTUxNy)</v>
          </cell>
          <cell r="C24">
            <v>386</v>
          </cell>
        </row>
        <row r="25">
          <cell r="A25" t="str">
            <v>sunita karadwal</v>
          </cell>
          <cell r="C25">
            <v>438</v>
          </cell>
        </row>
        <row r="26">
          <cell r="A26" t="str">
            <v>GAURAV GOYAL</v>
          </cell>
          <cell r="C26">
            <v>3</v>
          </cell>
        </row>
        <row r="27">
          <cell r="A27" t="str">
            <v>Dr Yogesh Khandelwal</v>
          </cell>
          <cell r="C27">
            <v>366</v>
          </cell>
        </row>
        <row r="28">
          <cell r="A28" t="str">
            <v>Vikas Upadhyay</v>
          </cell>
          <cell r="C28">
            <v>369</v>
          </cell>
        </row>
        <row r="29">
          <cell r="A29" t="str">
            <v>Dr.Rakesh Kavche (V2068)</v>
          </cell>
          <cell r="C29">
            <v>384</v>
          </cell>
        </row>
        <row r="30">
          <cell r="A30" t="str">
            <v>Pradeep Bairagi</v>
          </cell>
          <cell r="C30">
            <v>381</v>
          </cell>
        </row>
        <row r="31">
          <cell r="A31" t="str">
            <v>Arun Arya</v>
          </cell>
          <cell r="C31">
            <v>353</v>
          </cell>
        </row>
        <row r="32">
          <cell r="A32" t="str">
            <v>neha mehra</v>
          </cell>
          <cell r="C32">
            <v>347</v>
          </cell>
        </row>
        <row r="33">
          <cell r="A33" t="str">
            <v>Dr. Mukesh Sastya</v>
          </cell>
          <cell r="C33">
            <v>357</v>
          </cell>
        </row>
        <row r="34">
          <cell r="A34" t="str">
            <v>Dr.Vimal Lodwal</v>
          </cell>
          <cell r="C34">
            <v>34</v>
          </cell>
        </row>
        <row r="35">
          <cell r="A35" t="str">
            <v>Mahesh Katlam</v>
          </cell>
          <cell r="C35">
            <v>382</v>
          </cell>
        </row>
        <row r="36">
          <cell r="A36" t="str">
            <v>Vijay Thakor</v>
          </cell>
          <cell r="C36">
            <v>364</v>
          </cell>
        </row>
        <row r="37">
          <cell r="A37" t="str">
            <v>Nahid Akhtar</v>
          </cell>
          <cell r="C37">
            <v>383</v>
          </cell>
        </row>
        <row r="38">
          <cell r="A38" t="str">
            <v>Dr. Vijay Singh Rawat</v>
          </cell>
          <cell r="C38">
            <v>269</v>
          </cell>
        </row>
        <row r="39">
          <cell r="A39" t="str">
            <v>RAJESH KUMAR GAUTAM</v>
          </cell>
          <cell r="C39">
            <v>362</v>
          </cell>
        </row>
        <row r="40">
          <cell r="A40" t="str">
            <v>Dr. Vasim Khan</v>
          </cell>
          <cell r="C40">
            <v>179</v>
          </cell>
        </row>
        <row r="41">
          <cell r="A41" t="str">
            <v>Dr Dnyaneshwar Tikhe</v>
          </cell>
          <cell r="C41">
            <v>353</v>
          </cell>
        </row>
        <row r="42">
          <cell r="A42" t="str">
            <v>Naveen magraiya</v>
          </cell>
          <cell r="C42">
            <v>373</v>
          </cell>
        </row>
        <row r="43">
          <cell r="A43" t="str">
            <v>Dr. Sunita Yadav</v>
          </cell>
          <cell r="C43">
            <v>143</v>
          </cell>
        </row>
        <row r="44">
          <cell r="A44" t="str">
            <v>Shashikant Ikhe (Chemistry)</v>
          </cell>
          <cell r="C44">
            <v>359</v>
          </cell>
        </row>
        <row r="45">
          <cell r="A45" t="str">
            <v>Dr. Smita Choudhari</v>
          </cell>
          <cell r="C45">
            <v>205</v>
          </cell>
        </row>
        <row r="46">
          <cell r="A46" t="str">
            <v>Geh Chandra Patel</v>
          </cell>
          <cell r="C46">
            <v>156</v>
          </cell>
        </row>
        <row r="47">
          <cell r="A47" t="str">
            <v>Dinesh Anandrao Pund</v>
          </cell>
          <cell r="C47">
            <v>356</v>
          </cell>
        </row>
        <row r="48">
          <cell r="A48" t="str">
            <v>Satyendra Singh Patel (Satyendra Singh)</v>
          </cell>
          <cell r="C48">
            <v>227</v>
          </cell>
        </row>
        <row r="49">
          <cell r="A49" t="str">
            <v>Dr. Pramila kabir</v>
          </cell>
          <cell r="C49">
            <v>78</v>
          </cell>
        </row>
        <row r="50">
          <cell r="A50" t="str">
            <v>Dr. Rakesh Sagar</v>
          </cell>
          <cell r="C50">
            <v>332</v>
          </cell>
        </row>
        <row r="51">
          <cell r="A51" t="str">
            <v>Priyanka Bamne</v>
          </cell>
          <cell r="C51">
            <v>203</v>
          </cell>
        </row>
        <row r="52">
          <cell r="A52" t="str">
            <v>Prof. Sunny Ganavdiya</v>
          </cell>
          <cell r="C52">
            <v>265</v>
          </cell>
        </row>
        <row r="53">
          <cell r="A53" t="str">
            <v>Vijayshree Malviya</v>
          </cell>
          <cell r="C53">
            <v>346</v>
          </cell>
        </row>
        <row r="54">
          <cell r="A54" t="str">
            <v>Dr#Vimal Lodwal</v>
          </cell>
          <cell r="C54">
            <v>331</v>
          </cell>
        </row>
        <row r="55">
          <cell r="A55" t="str">
            <v>Dr. Arti Padiyar</v>
          </cell>
          <cell r="C55">
            <v>269</v>
          </cell>
        </row>
        <row r="56">
          <cell r="A56" t="str">
            <v>Pramila kurethiya</v>
          </cell>
          <cell r="C56">
            <v>250</v>
          </cell>
        </row>
        <row r="57">
          <cell r="A57" t="str">
            <v>Dr. Rajendra Kumar</v>
          </cell>
          <cell r="C57">
            <v>83</v>
          </cell>
        </row>
        <row r="58">
          <cell r="A58" t="str">
            <v>Shubham Sharma</v>
          </cell>
          <cell r="C58">
            <v>208</v>
          </cell>
        </row>
        <row r="59">
          <cell r="A59" t="str">
            <v>Nisha Bano Siddiqui</v>
          </cell>
          <cell r="C59">
            <v>182</v>
          </cell>
        </row>
        <row r="60">
          <cell r="A60" t="str">
            <v>Dr. Rakesh sagar</v>
          </cell>
          <cell r="C60">
            <v>20</v>
          </cell>
        </row>
        <row r="61">
          <cell r="A61" t="str">
            <v>AJAY PARMAR</v>
          </cell>
          <cell r="C61">
            <v>132</v>
          </cell>
        </row>
        <row r="62">
          <cell r="A62" t="str">
            <v>jyoti</v>
          </cell>
          <cell r="C62">
            <v>149</v>
          </cell>
        </row>
        <row r="63">
          <cell r="A63" t="str">
            <v>Samsung SM-M336BU</v>
          </cell>
          <cell r="C63">
            <v>52</v>
          </cell>
        </row>
        <row r="64">
          <cell r="A64" t="str">
            <v>Lukeshwari uike</v>
          </cell>
          <cell r="C64">
            <v>86</v>
          </cell>
        </row>
        <row r="65">
          <cell r="A65" t="str">
            <v>Vijay Singh Rawat</v>
          </cell>
          <cell r="C65">
            <v>89</v>
          </cell>
        </row>
        <row r="66">
          <cell r="A66" t="str">
            <v>Dr.Sunita yadav</v>
          </cell>
          <cell r="C66">
            <v>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862146708"/>
    </sheetNames>
    <sheetDataSet>
      <sheetData sheetId="0">
        <row r="5">
          <cell r="A5" t="str">
            <v>Dr Yogesh Khandelwal</v>
          </cell>
          <cell r="C5">
            <v>338</v>
          </cell>
        </row>
        <row r="6">
          <cell r="A6" t="str">
            <v>Mahesh Katlam</v>
          </cell>
          <cell r="C6">
            <v>352</v>
          </cell>
        </row>
        <row r="7">
          <cell r="A7" t="str">
            <v>Dr Dnyaneshwar Tikhe</v>
          </cell>
          <cell r="C7">
            <v>353</v>
          </cell>
        </row>
        <row r="8">
          <cell r="A8" t="str">
            <v>Dr. Jaya Kaithwas</v>
          </cell>
          <cell r="C8">
            <v>256</v>
          </cell>
        </row>
        <row r="9">
          <cell r="A9" t="str">
            <v>HRDC ADMIN</v>
          </cell>
          <cell r="C9">
            <v>401</v>
          </cell>
        </row>
        <row r="10">
          <cell r="A10" t="str">
            <v>Geh Chandra Patel</v>
          </cell>
          <cell r="C10">
            <v>161</v>
          </cell>
        </row>
        <row r="11">
          <cell r="A11" t="str">
            <v>Virendra Chouhan</v>
          </cell>
          <cell r="C11">
            <v>356</v>
          </cell>
        </row>
        <row r="12">
          <cell r="A12" t="str">
            <v>Dr. Suman Sarkar</v>
          </cell>
          <cell r="C12">
            <v>413</v>
          </cell>
        </row>
        <row r="13">
          <cell r="A13" t="str">
            <v>Dr.Joshith VP</v>
          </cell>
          <cell r="C13">
            <v>181</v>
          </cell>
        </row>
        <row r="14">
          <cell r="A14" t="str">
            <v>Mahendra Patil</v>
          </cell>
          <cell r="C14">
            <v>232</v>
          </cell>
        </row>
        <row r="15">
          <cell r="A15" t="str">
            <v>Anubhuti Jha</v>
          </cell>
          <cell r="C15">
            <v>413</v>
          </cell>
        </row>
        <row r="16">
          <cell r="A16" t="str">
            <v>malvi vishwakarma</v>
          </cell>
          <cell r="C16">
            <v>373</v>
          </cell>
        </row>
        <row r="17">
          <cell r="A17" t="str">
            <v>Mahendra Kumar Patil</v>
          </cell>
          <cell r="C17">
            <v>183</v>
          </cell>
        </row>
        <row r="18">
          <cell r="A18" t="str">
            <v>JIBHAWANI KUMAR RAJAK</v>
          </cell>
          <cell r="C18">
            <v>373</v>
          </cell>
        </row>
        <row r="19">
          <cell r="A19" t="str">
            <v>Jagrati katara</v>
          </cell>
          <cell r="C19">
            <v>364</v>
          </cell>
        </row>
        <row r="20">
          <cell r="A20" t="str">
            <v>Dr.Shanta Chouhan</v>
          </cell>
          <cell r="C20">
            <v>285</v>
          </cell>
        </row>
        <row r="21">
          <cell r="A21" t="str">
            <v>Dr. Mukesh Sastya</v>
          </cell>
          <cell r="C21">
            <v>381</v>
          </cell>
        </row>
        <row r="22">
          <cell r="A22" t="str">
            <v>Dr.Rakesh Kavche (V2068)</v>
          </cell>
          <cell r="C22">
            <v>186</v>
          </cell>
        </row>
        <row r="23">
          <cell r="A23" t="str">
            <v>Naveen magraiya</v>
          </cell>
          <cell r="C23">
            <v>377</v>
          </cell>
        </row>
        <row r="24">
          <cell r="A24" t="str">
            <v>Dr.Sunita yadav</v>
          </cell>
          <cell r="C24">
            <v>318</v>
          </cell>
        </row>
        <row r="25">
          <cell r="A25" t="str">
            <v>sunita karadwal</v>
          </cell>
          <cell r="C25">
            <v>385</v>
          </cell>
        </row>
        <row r="26">
          <cell r="A26" t="str">
            <v>Dinesh Anandrao Pund</v>
          </cell>
          <cell r="C26">
            <v>347</v>
          </cell>
        </row>
        <row r="27">
          <cell r="A27" t="str">
            <v>Arun Arya</v>
          </cell>
          <cell r="C27">
            <v>353</v>
          </cell>
        </row>
        <row r="28">
          <cell r="A28" t="str">
            <v>Dr#Vimal Lodwal</v>
          </cell>
          <cell r="C28">
            <v>349</v>
          </cell>
        </row>
        <row r="29">
          <cell r="A29" t="str">
            <v>Pradeep Bairagi</v>
          </cell>
          <cell r="C29">
            <v>366</v>
          </cell>
        </row>
        <row r="30">
          <cell r="A30" t="str">
            <v>Vijayshree Malviya</v>
          </cell>
          <cell r="C30">
            <v>363</v>
          </cell>
        </row>
        <row r="31">
          <cell r="A31" t="str">
            <v>Lukeshwari uike</v>
          </cell>
          <cell r="C31">
            <v>362</v>
          </cell>
        </row>
        <row r="32">
          <cell r="A32" t="str">
            <v>Dr. Vijay Singh Rawat</v>
          </cell>
          <cell r="C32">
            <v>384</v>
          </cell>
        </row>
        <row r="33">
          <cell r="A33" t="str">
            <v>RAJESH KUMAR GAUTAM</v>
          </cell>
          <cell r="C33">
            <v>386</v>
          </cell>
        </row>
        <row r="34">
          <cell r="A34" t="str">
            <v>Nimisha Sinha</v>
          </cell>
          <cell r="C34">
            <v>335</v>
          </cell>
        </row>
        <row r="35">
          <cell r="A35" t="str">
            <v>Shashikant Ikhe (Chemistry)</v>
          </cell>
          <cell r="C35">
            <v>341</v>
          </cell>
        </row>
        <row r="36">
          <cell r="A36" t="str">
            <v>krishnath chaure</v>
          </cell>
          <cell r="C36">
            <v>371</v>
          </cell>
        </row>
        <row r="37">
          <cell r="A37" t="str">
            <v>Nahid Akhtar</v>
          </cell>
          <cell r="C37">
            <v>359</v>
          </cell>
        </row>
        <row r="38">
          <cell r="A38" t="str">
            <v>Dr. Smita Choudhari</v>
          </cell>
          <cell r="C38">
            <v>277</v>
          </cell>
        </row>
        <row r="39">
          <cell r="A39" t="str">
            <v>Vikas Upadhyay</v>
          </cell>
          <cell r="C39">
            <v>354</v>
          </cell>
        </row>
        <row r="40">
          <cell r="A40" t="str">
            <v>shubham sharma</v>
          </cell>
          <cell r="C40">
            <v>385</v>
          </cell>
        </row>
        <row r="41">
          <cell r="A41" t="str">
            <v>Vijay Thakor</v>
          </cell>
          <cell r="C41">
            <v>372</v>
          </cell>
        </row>
        <row r="42">
          <cell r="A42" t="str">
            <v>Dr.Rakesh Kavche</v>
          </cell>
          <cell r="C42">
            <v>188</v>
          </cell>
        </row>
        <row r="43">
          <cell r="A43" t="str">
            <v>Satyendra Singh Patel (Satyendra Singh)</v>
          </cell>
          <cell r="C43">
            <v>215</v>
          </cell>
        </row>
        <row r="44">
          <cell r="A44" t="str">
            <v>Dr. Rajendra Kumar</v>
          </cell>
          <cell r="C44">
            <v>134</v>
          </cell>
        </row>
        <row r="45">
          <cell r="A45" t="str">
            <v>Smt. Shweta Bhawdiya</v>
          </cell>
          <cell r="C45">
            <v>308</v>
          </cell>
        </row>
        <row r="46">
          <cell r="A46" t="str">
            <v>Dr. Rakesh Sagar</v>
          </cell>
          <cell r="C46">
            <v>259</v>
          </cell>
        </row>
        <row r="47">
          <cell r="A47" t="str">
            <v>Dr Mamta kushgotiya (eyJfbiI6Ik1pX0EyIiwiX3MiOiJBbmRyb2lkU2hhcmVfOTUxNy)</v>
          </cell>
          <cell r="C47">
            <v>250</v>
          </cell>
        </row>
        <row r="48">
          <cell r="A48" t="str">
            <v>Jyoti Tiwari</v>
          </cell>
          <cell r="C48">
            <v>46</v>
          </cell>
        </row>
        <row r="49">
          <cell r="A49" t="str">
            <v>Prof. Sunny Ganavdiya</v>
          </cell>
          <cell r="C49">
            <v>181</v>
          </cell>
        </row>
        <row r="50">
          <cell r="A50" t="str">
            <v>Priyanka Bamne</v>
          </cell>
          <cell r="C50">
            <v>6</v>
          </cell>
        </row>
        <row r="51">
          <cell r="A51" t="str">
            <v>Dr. Pramila kabir</v>
          </cell>
          <cell r="C51">
            <v>146</v>
          </cell>
        </row>
        <row r="52">
          <cell r="A52" t="str">
            <v>Jaya Dipti Lal</v>
          </cell>
          <cell r="C52">
            <v>130</v>
          </cell>
        </row>
        <row r="53">
          <cell r="A53" t="str">
            <v>priyanka</v>
          </cell>
          <cell r="C53">
            <v>312</v>
          </cell>
        </row>
        <row r="54">
          <cell r="A54" t="str">
            <v>Dr. Arti Padiyar</v>
          </cell>
          <cell r="C54">
            <v>346</v>
          </cell>
        </row>
        <row r="55">
          <cell r="A55" t="str">
            <v>neha mehra</v>
          </cell>
          <cell r="C55">
            <v>346</v>
          </cell>
        </row>
        <row r="56">
          <cell r="A56" t="str">
            <v>AJAY PARMAR</v>
          </cell>
          <cell r="C56">
            <v>56</v>
          </cell>
        </row>
        <row r="57">
          <cell r="A57" t="str">
            <v>Shweta Bhawdiya</v>
          </cell>
          <cell r="C57">
            <v>54</v>
          </cell>
        </row>
        <row r="58">
          <cell r="A58" t="str">
            <v>jyoti Tiwari</v>
          </cell>
          <cell r="C58">
            <v>363</v>
          </cell>
        </row>
        <row r="59">
          <cell r="A59" t="str">
            <v>dr. mamta kushgotiya (dr. mamta kushgotiya)</v>
          </cell>
          <cell r="C59">
            <v>31</v>
          </cell>
        </row>
        <row r="60">
          <cell r="A60" t="str">
            <v>Dr Mamta kushgotiya</v>
          </cell>
          <cell r="C60">
            <v>120</v>
          </cell>
        </row>
        <row r="61">
          <cell r="A61" t="str">
            <v>Ji bhawani  kumar rajak</v>
          </cell>
          <cell r="C61">
            <v>12</v>
          </cell>
        </row>
        <row r="62">
          <cell r="A62" t="str">
            <v>Shubham Sharma</v>
          </cell>
          <cell r="C62">
            <v>214</v>
          </cell>
        </row>
        <row r="63">
          <cell r="A63" t="str">
            <v>Ravi Ahuja</v>
          </cell>
          <cell r="C63">
            <v>182</v>
          </cell>
        </row>
        <row r="64">
          <cell r="A64" t="str">
            <v>Dr.Vimal Lodwal</v>
          </cell>
          <cell r="C64">
            <v>16</v>
          </cell>
        </row>
        <row r="65">
          <cell r="A65" t="str">
            <v>Sunny Ganavdiya (MAYANK GANAVDIYA)</v>
          </cell>
          <cell r="C65">
            <v>60</v>
          </cell>
        </row>
        <row r="66">
          <cell r="A66" t="str">
            <v>Dr. Rakesh sagar</v>
          </cell>
          <cell r="C66">
            <v>89</v>
          </cell>
        </row>
        <row r="67">
          <cell r="A67" t="str">
            <v>Pramila kurethiya</v>
          </cell>
          <cell r="C67">
            <v>169</v>
          </cell>
        </row>
        <row r="68">
          <cell r="A68" t="str">
            <v>Mr. Sunny Ganavdiya</v>
          </cell>
          <cell r="C68">
            <v>116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511235553"/>
    </sheetNames>
    <sheetDataSet>
      <sheetData sheetId="0">
        <row r="5">
          <cell r="A5" t="str">
            <v>sunita karadwal</v>
          </cell>
          <cell r="C5">
            <v>384</v>
          </cell>
        </row>
        <row r="6">
          <cell r="A6" t="str">
            <v>Dr. Smita Choudhari</v>
          </cell>
          <cell r="C6">
            <v>227</v>
          </cell>
        </row>
        <row r="7">
          <cell r="A7" t="str">
            <v>Dr Yogesh Khandelwal</v>
          </cell>
          <cell r="C7">
            <v>334</v>
          </cell>
        </row>
        <row r="8">
          <cell r="A8" t="str">
            <v>Dr. Rakesh Sagar</v>
          </cell>
          <cell r="C8">
            <v>393</v>
          </cell>
        </row>
        <row r="9">
          <cell r="A9" t="str">
            <v>HRDC ADMIN</v>
          </cell>
          <cell r="C9">
            <v>495</v>
          </cell>
        </row>
        <row r="10">
          <cell r="A10" t="str">
            <v>Prof. K. Srinivas .</v>
          </cell>
          <cell r="C10">
            <v>382</v>
          </cell>
        </row>
        <row r="11">
          <cell r="A11" t="str">
            <v>Nimisha Sinha</v>
          </cell>
          <cell r="C11">
            <v>471</v>
          </cell>
        </row>
        <row r="12">
          <cell r="A12" t="str">
            <v>malvi vishwakarma</v>
          </cell>
          <cell r="C12">
            <v>367</v>
          </cell>
        </row>
        <row r="13">
          <cell r="A13" t="str">
            <v>Virendra Chouhan</v>
          </cell>
          <cell r="C13">
            <v>375</v>
          </cell>
        </row>
        <row r="14">
          <cell r="A14" t="str">
            <v>Anubhuti Jha</v>
          </cell>
          <cell r="C14">
            <v>367</v>
          </cell>
        </row>
        <row r="15">
          <cell r="A15" t="str">
            <v>Dr. Suman Sarkar</v>
          </cell>
          <cell r="C15">
            <v>387</v>
          </cell>
        </row>
        <row r="16">
          <cell r="A16" t="str">
            <v>RAJESH KUMAR GAUTAM (RAJESH KUMAR GAUTAM)</v>
          </cell>
          <cell r="C16">
            <v>465</v>
          </cell>
        </row>
        <row r="17">
          <cell r="A17" t="str">
            <v>Vijay Thakor</v>
          </cell>
          <cell r="C17">
            <v>377</v>
          </cell>
        </row>
        <row r="18">
          <cell r="A18" t="str">
            <v>Smt. Shweta Bhawdiya</v>
          </cell>
          <cell r="C18">
            <v>375</v>
          </cell>
        </row>
        <row r="19">
          <cell r="A19" t="str">
            <v>neha mehra</v>
          </cell>
          <cell r="C19">
            <v>252</v>
          </cell>
        </row>
        <row r="20">
          <cell r="A20" t="str">
            <v>Dr. Vijay Singh Rawat</v>
          </cell>
          <cell r="C20">
            <v>392</v>
          </cell>
        </row>
        <row r="21">
          <cell r="A21" t="str">
            <v>Vikas Upadhyay</v>
          </cell>
          <cell r="C21">
            <v>333</v>
          </cell>
        </row>
        <row r="22">
          <cell r="A22" t="str">
            <v>Geh Chandra Patel</v>
          </cell>
          <cell r="C22">
            <v>32</v>
          </cell>
        </row>
        <row r="23">
          <cell r="A23" t="str">
            <v>Dr.Rakesh Kavche</v>
          </cell>
          <cell r="C23">
            <v>379</v>
          </cell>
        </row>
        <row r="24">
          <cell r="A24" t="str">
            <v>sandhya baxla</v>
          </cell>
          <cell r="C24">
            <v>386</v>
          </cell>
        </row>
        <row r="25">
          <cell r="A25" t="str">
            <v>Lukeshwari uike</v>
          </cell>
          <cell r="C25">
            <v>325</v>
          </cell>
        </row>
        <row r="26">
          <cell r="A26" t="str">
            <v>shubham sharma</v>
          </cell>
          <cell r="C26">
            <v>233</v>
          </cell>
        </row>
        <row r="27">
          <cell r="A27" t="str">
            <v>Arun Arya</v>
          </cell>
          <cell r="C27">
            <v>343</v>
          </cell>
        </row>
        <row r="28">
          <cell r="A28" t="str">
            <v>Dr Dnyaneshwar Tikhe</v>
          </cell>
          <cell r="C28">
            <v>334</v>
          </cell>
        </row>
        <row r="29">
          <cell r="A29" t="str">
            <v>Jyoti Tiwari</v>
          </cell>
          <cell r="C29">
            <v>103</v>
          </cell>
        </row>
        <row r="30">
          <cell r="A30" t="str">
            <v>Jibhawani kumar rajak</v>
          </cell>
          <cell r="C30">
            <v>60</v>
          </cell>
        </row>
        <row r="31">
          <cell r="A31" t="str">
            <v>Dr. Mukesh Sastya</v>
          </cell>
          <cell r="C31">
            <v>416</v>
          </cell>
        </row>
        <row r="32">
          <cell r="A32" t="str">
            <v>Dr.Sunita yadav</v>
          </cell>
          <cell r="C32">
            <v>189</v>
          </cell>
        </row>
        <row r="33">
          <cell r="A33" t="str">
            <v>Mahendra Kumar Patil</v>
          </cell>
          <cell r="C33">
            <v>434</v>
          </cell>
        </row>
        <row r="34">
          <cell r="A34" t="str">
            <v>Dr. Pramila kabir</v>
          </cell>
          <cell r="C34">
            <v>211</v>
          </cell>
        </row>
        <row r="35">
          <cell r="A35" t="str">
            <v>Mahesh Katlam</v>
          </cell>
          <cell r="C35">
            <v>344</v>
          </cell>
        </row>
        <row r="36">
          <cell r="A36" t="str">
            <v>Dinesh Anandrao Pund</v>
          </cell>
          <cell r="C36">
            <v>315</v>
          </cell>
        </row>
        <row r="37">
          <cell r="A37" t="str">
            <v>Dr.Shanta Chouhan</v>
          </cell>
          <cell r="C37">
            <v>251</v>
          </cell>
        </row>
        <row r="38">
          <cell r="A38" t="str">
            <v>Naveen magraiya</v>
          </cell>
          <cell r="C38">
            <v>290</v>
          </cell>
        </row>
        <row r="39">
          <cell r="A39" t="str">
            <v>JIBHAWANI KUMAR RAJAK</v>
          </cell>
          <cell r="C39">
            <v>352</v>
          </cell>
        </row>
        <row r="40">
          <cell r="A40" t="str">
            <v>Dr#Vimal Lodwal</v>
          </cell>
          <cell r="C40">
            <v>139</v>
          </cell>
        </row>
        <row r="41">
          <cell r="A41" t="str">
            <v>Vijayshree Malviya</v>
          </cell>
          <cell r="C41">
            <v>321</v>
          </cell>
        </row>
        <row r="42">
          <cell r="A42" t="str">
            <v>Nahid Akhtar</v>
          </cell>
          <cell r="C42">
            <v>373</v>
          </cell>
        </row>
        <row r="43">
          <cell r="A43" t="str">
            <v>krishnath chaure</v>
          </cell>
          <cell r="C43">
            <v>358</v>
          </cell>
        </row>
        <row r="44">
          <cell r="A44" t="str">
            <v>Jagrati katara</v>
          </cell>
          <cell r="C44">
            <v>369</v>
          </cell>
        </row>
        <row r="45">
          <cell r="A45" t="str">
            <v>Mahendra Patil</v>
          </cell>
          <cell r="C45">
            <v>369</v>
          </cell>
        </row>
        <row r="46">
          <cell r="A46" t="str">
            <v>Pradeep Bairagi</v>
          </cell>
          <cell r="C46">
            <v>360</v>
          </cell>
        </row>
        <row r="47">
          <cell r="A47" t="str">
            <v>Dr. Arti Padiyar</v>
          </cell>
          <cell r="C47">
            <v>299</v>
          </cell>
        </row>
        <row r="48">
          <cell r="A48" t="str">
            <v>Dr Mamta kushgotiya</v>
          </cell>
          <cell r="C48">
            <v>345</v>
          </cell>
        </row>
        <row r="49">
          <cell r="A49" t="str">
            <v>Pramila kurethiya</v>
          </cell>
          <cell r="C49">
            <v>111</v>
          </cell>
        </row>
        <row r="50">
          <cell r="A50" t="str">
            <v>priyanka</v>
          </cell>
          <cell r="C50">
            <v>330</v>
          </cell>
        </row>
        <row r="51">
          <cell r="A51" t="str">
            <v>Satyendra Singh Patel (Satyendra Singh)</v>
          </cell>
          <cell r="C51">
            <v>199</v>
          </cell>
        </row>
        <row r="52">
          <cell r="A52" t="str">
            <v>Prof. Sunny Ganavdiya</v>
          </cell>
          <cell r="C52">
            <v>70</v>
          </cell>
        </row>
        <row r="53">
          <cell r="A53" t="str">
            <v>Dr. Jaya Kaithwas</v>
          </cell>
          <cell r="C53">
            <v>259</v>
          </cell>
        </row>
        <row r="54">
          <cell r="A54" t="str">
            <v>AJAY PARMAR</v>
          </cell>
          <cell r="C54">
            <v>66</v>
          </cell>
        </row>
        <row r="55">
          <cell r="A55" t="str">
            <v>Shashikant Ikhe (Chemistry)</v>
          </cell>
          <cell r="C55">
            <v>246</v>
          </cell>
        </row>
        <row r="56">
          <cell r="A56" t="str">
            <v>Dr.Vimal Lodwal</v>
          </cell>
          <cell r="C56">
            <v>16</v>
          </cell>
        </row>
        <row r="57">
          <cell r="A57" t="str">
            <v>Dr. Rajendra Kumar</v>
          </cell>
          <cell r="C57">
            <v>67</v>
          </cell>
        </row>
        <row r="58">
          <cell r="A58" t="str">
            <v>Jaya Dipti Lal</v>
          </cell>
          <cell r="C58">
            <v>101</v>
          </cell>
        </row>
        <row r="59">
          <cell r="A59" t="str">
            <v>Mr. Sunny Ganavdiya</v>
          </cell>
          <cell r="C59">
            <v>306</v>
          </cell>
        </row>
        <row r="60">
          <cell r="A60" t="str">
            <v>jyoti Tiwari</v>
          </cell>
          <cell r="C60">
            <v>52</v>
          </cell>
        </row>
        <row r="61">
          <cell r="A61" t="str">
            <v>Shubham Sharma</v>
          </cell>
          <cell r="C61">
            <v>245</v>
          </cell>
        </row>
        <row r="62">
          <cell r="A62" t="str">
            <v>Dr. Vimal Lodwal</v>
          </cell>
          <cell r="C62">
            <v>189</v>
          </cell>
        </row>
        <row r="63">
          <cell r="A63" t="str">
            <v>Priyanka Bamne</v>
          </cell>
          <cell r="C63">
            <v>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4347885374"/>
    </sheetNames>
    <sheetDataSet>
      <sheetData sheetId="0">
        <row r="5">
          <cell r="A5" t="str">
            <v>HRDC ADMIN</v>
          </cell>
          <cell r="C5">
            <v>426</v>
          </cell>
        </row>
        <row r="6">
          <cell r="A6" t="str">
            <v>Dr. Anubhuti Jha</v>
          </cell>
          <cell r="C6">
            <v>344</v>
          </cell>
        </row>
        <row r="7">
          <cell r="A7" t="str">
            <v>Mahendra Patil (Mahendra Kumar Patil)</v>
          </cell>
          <cell r="C7">
            <v>425</v>
          </cell>
        </row>
        <row r="8">
          <cell r="A8" t="str">
            <v>Dr. Rakesh sagar</v>
          </cell>
          <cell r="C8">
            <v>76</v>
          </cell>
        </row>
        <row r="9">
          <cell r="A9" t="str">
            <v>Virendra Chouhan</v>
          </cell>
          <cell r="C9">
            <v>354</v>
          </cell>
        </row>
        <row r="10">
          <cell r="A10" t="str">
            <v>malvi vishwakarma</v>
          </cell>
          <cell r="C10">
            <v>369</v>
          </cell>
        </row>
        <row r="11">
          <cell r="A11" t="str">
            <v>Jagrati katara</v>
          </cell>
          <cell r="C11">
            <v>351</v>
          </cell>
        </row>
        <row r="12">
          <cell r="A12" t="str">
            <v>Dr Mamta kushgotiya</v>
          </cell>
          <cell r="C12">
            <v>326</v>
          </cell>
        </row>
        <row r="13">
          <cell r="A13" t="str">
            <v>Jyoti Tiwari</v>
          </cell>
          <cell r="C13">
            <v>162</v>
          </cell>
        </row>
        <row r="14">
          <cell r="A14" t="str">
            <v>JIBHAWANI KUMAR RAJAK</v>
          </cell>
          <cell r="C14">
            <v>382</v>
          </cell>
        </row>
        <row r="15">
          <cell r="A15" t="str">
            <v>sunita kumawat</v>
          </cell>
          <cell r="C15">
            <v>331</v>
          </cell>
        </row>
        <row r="16">
          <cell r="A16" t="str">
            <v>Nimisha Sinha</v>
          </cell>
          <cell r="C16">
            <v>361</v>
          </cell>
        </row>
        <row r="17">
          <cell r="A17" t="str">
            <v>arunk</v>
          </cell>
          <cell r="C17">
            <v>5</v>
          </cell>
        </row>
        <row r="18">
          <cell r="A18" t="str">
            <v>Smt. Shweta Bhawdiya</v>
          </cell>
          <cell r="C18">
            <v>357</v>
          </cell>
        </row>
        <row r="19">
          <cell r="A19" t="str">
            <v>krishnath chaure</v>
          </cell>
          <cell r="C19">
            <v>289</v>
          </cell>
        </row>
        <row r="20">
          <cell r="A20" t="str">
            <v>Lukeshwari uike</v>
          </cell>
          <cell r="C20">
            <v>361</v>
          </cell>
        </row>
        <row r="21">
          <cell r="A21" t="str">
            <v>Dinesh Anandrao Pund</v>
          </cell>
          <cell r="C21">
            <v>329</v>
          </cell>
        </row>
        <row r="22">
          <cell r="A22" t="str">
            <v>Nahid Akhtar</v>
          </cell>
          <cell r="C22">
            <v>363</v>
          </cell>
        </row>
        <row r="23">
          <cell r="A23" t="str">
            <v>Dr. Smita Choudhari</v>
          </cell>
          <cell r="C23">
            <v>188</v>
          </cell>
        </row>
        <row r="24">
          <cell r="A24" t="str">
            <v>Dr. Deepak Bishla</v>
          </cell>
          <cell r="C24">
            <v>177</v>
          </cell>
        </row>
        <row r="25">
          <cell r="A25" t="str">
            <v>Vikas Upadhyay</v>
          </cell>
          <cell r="C25">
            <v>337</v>
          </cell>
        </row>
        <row r="26">
          <cell r="A26" t="str">
            <v>Dr. Rajendra Kumar</v>
          </cell>
          <cell r="C26">
            <v>71</v>
          </cell>
        </row>
        <row r="27">
          <cell r="A27" t="str">
            <v>Mahesh Katlam</v>
          </cell>
          <cell r="C27">
            <v>356</v>
          </cell>
        </row>
        <row r="28">
          <cell r="A28" t="str">
            <v>Arun Arya</v>
          </cell>
          <cell r="C28">
            <v>324</v>
          </cell>
        </row>
        <row r="29">
          <cell r="A29" t="str">
            <v>Dr. Suman Sarkar</v>
          </cell>
          <cell r="C29">
            <v>357</v>
          </cell>
        </row>
        <row r="30">
          <cell r="A30" t="str">
            <v>Dr.Shanta Chouhan</v>
          </cell>
          <cell r="C30">
            <v>300</v>
          </cell>
        </row>
        <row r="31">
          <cell r="A31" t="str">
            <v>Dr Dnyaneshwar Tikhe</v>
          </cell>
          <cell r="C31">
            <v>360</v>
          </cell>
        </row>
        <row r="32">
          <cell r="A32" t="str">
            <v>Naveen magraiya</v>
          </cell>
          <cell r="C32">
            <v>331</v>
          </cell>
        </row>
        <row r="33">
          <cell r="A33" t="str">
            <v>Dr. Vijay Singh Rawat</v>
          </cell>
          <cell r="C33">
            <v>371</v>
          </cell>
        </row>
        <row r="34">
          <cell r="A34" t="str">
            <v>Dr.Rakesh Kavche</v>
          </cell>
          <cell r="C34">
            <v>349</v>
          </cell>
        </row>
        <row r="35">
          <cell r="A35" t="str">
            <v>Pradeep Bairagi</v>
          </cell>
          <cell r="C35">
            <v>351</v>
          </cell>
        </row>
        <row r="36">
          <cell r="A36" t="str">
            <v>Geh Chandra Patel</v>
          </cell>
          <cell r="C36">
            <v>54</v>
          </cell>
        </row>
        <row r="37">
          <cell r="A37" t="str">
            <v>Sandhya</v>
          </cell>
          <cell r="C37">
            <v>184</v>
          </cell>
        </row>
        <row r="38">
          <cell r="A38" t="str">
            <v>neha mehra</v>
          </cell>
          <cell r="C38">
            <v>331</v>
          </cell>
        </row>
        <row r="39">
          <cell r="A39" t="str">
            <v>Dr. Vimal Lodwal</v>
          </cell>
          <cell r="C39">
            <v>325</v>
          </cell>
        </row>
        <row r="40">
          <cell r="A40" t="str">
            <v>Dr Yogesh Khandelwal</v>
          </cell>
          <cell r="C40">
            <v>324</v>
          </cell>
        </row>
        <row r="41">
          <cell r="A41" t="str">
            <v>Prof. Sunny Ganavdiya</v>
          </cell>
          <cell r="C41">
            <v>71</v>
          </cell>
        </row>
        <row r="42">
          <cell r="A42" t="str">
            <v>Dr.Sunita yadav</v>
          </cell>
          <cell r="C42">
            <v>410</v>
          </cell>
        </row>
        <row r="43">
          <cell r="A43" t="str">
            <v>Shashikant Ikhe (Chemistry)</v>
          </cell>
          <cell r="C43">
            <v>325</v>
          </cell>
        </row>
        <row r="44">
          <cell r="A44" t="str">
            <v>Dr. Mukesh Sastya</v>
          </cell>
          <cell r="C44">
            <v>329</v>
          </cell>
        </row>
        <row r="45">
          <cell r="A45" t="str">
            <v>Dr. Pramila kabir</v>
          </cell>
          <cell r="C45">
            <v>220</v>
          </cell>
        </row>
        <row r="46">
          <cell r="A46" t="str">
            <v>Vijayshree Malviya</v>
          </cell>
          <cell r="C46">
            <v>177</v>
          </cell>
        </row>
        <row r="47">
          <cell r="A47" t="str">
            <v>shubham sharma</v>
          </cell>
          <cell r="C47">
            <v>241</v>
          </cell>
        </row>
        <row r="48">
          <cell r="A48" t="str">
            <v>Satyendra Singh Patel (Satyendra Singh)</v>
          </cell>
          <cell r="C48">
            <v>164</v>
          </cell>
        </row>
        <row r="49">
          <cell r="A49" t="str">
            <v>Vijay Thakor</v>
          </cell>
          <cell r="C49">
            <v>326</v>
          </cell>
        </row>
        <row r="50">
          <cell r="A50" t="str">
            <v>Mahendra Patil</v>
          </cell>
          <cell r="C50">
            <v>230</v>
          </cell>
        </row>
        <row r="51">
          <cell r="A51" t="str">
            <v>Pramila kurethiya</v>
          </cell>
          <cell r="C51">
            <v>105</v>
          </cell>
        </row>
        <row r="52">
          <cell r="A52" t="str">
            <v>sunita karadwal</v>
          </cell>
          <cell r="C52">
            <v>311</v>
          </cell>
        </row>
        <row r="53">
          <cell r="A53" t="str">
            <v>priyanka</v>
          </cell>
          <cell r="C53">
            <v>389</v>
          </cell>
        </row>
        <row r="54">
          <cell r="A54" t="str">
            <v>RAJESH KUMAR GAUTAM</v>
          </cell>
          <cell r="C54">
            <v>259</v>
          </cell>
        </row>
        <row r="55">
          <cell r="A55" t="str">
            <v>Dr. Jaya Kaithwas</v>
          </cell>
          <cell r="C55">
            <v>144</v>
          </cell>
        </row>
        <row r="56">
          <cell r="A56" t="str">
            <v>Dr. Arti Padiyar</v>
          </cell>
          <cell r="C56">
            <v>175</v>
          </cell>
        </row>
        <row r="57">
          <cell r="A57" t="str">
            <v>Dr. Rakesh Sagar</v>
          </cell>
          <cell r="C57">
            <v>297</v>
          </cell>
        </row>
        <row r="58">
          <cell r="A58" t="str">
            <v>Dr.Vimal Lodwal</v>
          </cell>
          <cell r="C58">
            <v>12</v>
          </cell>
        </row>
        <row r="59">
          <cell r="A59" t="str">
            <v>Satyendra Singh Patel</v>
          </cell>
          <cell r="C59">
            <v>25</v>
          </cell>
        </row>
        <row r="60">
          <cell r="A60" t="str">
            <v>jyoti Tiwari</v>
          </cell>
          <cell r="C60">
            <v>118</v>
          </cell>
        </row>
        <row r="61">
          <cell r="A61" t="str">
            <v>Mr. Sunny Ganavdiya</v>
          </cell>
          <cell r="C61">
            <v>266</v>
          </cell>
        </row>
        <row r="62">
          <cell r="A62" t="str">
            <v>Jaya Dipti Lal</v>
          </cell>
          <cell r="C62">
            <v>9</v>
          </cell>
        </row>
        <row r="63">
          <cell r="A63" t="str">
            <v>AJAY PARMAR</v>
          </cell>
          <cell r="C63">
            <v>43</v>
          </cell>
        </row>
        <row r="64">
          <cell r="A64" t="str">
            <v>Priyanka Bamne</v>
          </cell>
          <cell r="C64">
            <v>2</v>
          </cell>
        </row>
        <row r="65">
          <cell r="A65" t="str">
            <v>Shubham Sharma</v>
          </cell>
          <cell r="C65">
            <v>104</v>
          </cell>
        </row>
        <row r="66">
          <cell r="A66" t="str">
            <v>Dr.Joshith VP</v>
          </cell>
          <cell r="C66">
            <v>185</v>
          </cell>
        </row>
        <row r="67">
          <cell r="A67" t="str">
            <v>Sandhya Baxla</v>
          </cell>
          <cell r="C67">
            <v>182</v>
          </cell>
        </row>
        <row r="68">
          <cell r="A68" t="str">
            <v>Anubhuti Jha</v>
          </cell>
          <cell r="C68">
            <v>23</v>
          </cell>
        </row>
        <row r="69">
          <cell r="A69" t="str">
            <v>Jibhawani kumar rajak</v>
          </cell>
          <cell r="C69">
            <v>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1557552921 (1)"/>
    </sheetNames>
    <sheetDataSet>
      <sheetData sheetId="0">
        <row r="5">
          <cell r="A5" t="str">
            <v>RAJESH KUMAR GAUTAM</v>
          </cell>
          <cell r="C5">
            <v>423</v>
          </cell>
        </row>
        <row r="6">
          <cell r="A6" t="str">
            <v>JIBHAWANI KUMAR RAJAK</v>
          </cell>
          <cell r="C6">
            <v>369</v>
          </cell>
        </row>
        <row r="7">
          <cell r="A7" t="str">
            <v>HRDC ADMIN</v>
          </cell>
          <cell r="C7">
            <v>449</v>
          </cell>
        </row>
        <row r="8">
          <cell r="A8" t="str">
            <v>Dr Sandhya</v>
          </cell>
          <cell r="C8">
            <v>193</v>
          </cell>
        </row>
        <row r="9">
          <cell r="A9" t="str">
            <v>Dr.Shanta Chouhan</v>
          </cell>
          <cell r="C9">
            <v>368</v>
          </cell>
        </row>
        <row r="10">
          <cell r="A10" t="str">
            <v>Dr. Vimal Lodwal</v>
          </cell>
          <cell r="C10">
            <v>300</v>
          </cell>
        </row>
        <row r="11">
          <cell r="A11" t="str">
            <v>Mahendra Patil</v>
          </cell>
          <cell r="C11">
            <v>544</v>
          </cell>
        </row>
        <row r="12">
          <cell r="A12" t="str">
            <v>malvi vishwakarma</v>
          </cell>
          <cell r="C12">
            <v>380</v>
          </cell>
        </row>
        <row r="13">
          <cell r="A13" t="str">
            <v>Dr Yogesh Khandelwal</v>
          </cell>
          <cell r="C13">
            <v>340</v>
          </cell>
        </row>
        <row r="14">
          <cell r="A14" t="str">
            <v>Virendra Chouhan</v>
          </cell>
          <cell r="C14">
            <v>360</v>
          </cell>
        </row>
        <row r="15">
          <cell r="A15" t="str">
            <v>Dr. Deepak Bishla</v>
          </cell>
          <cell r="C15">
            <v>181</v>
          </cell>
        </row>
        <row r="16">
          <cell r="A16" t="str">
            <v>Lukeshwari uike</v>
          </cell>
          <cell r="C16">
            <v>338</v>
          </cell>
        </row>
        <row r="17">
          <cell r="A17" t="str">
            <v>Nahid Akhtar</v>
          </cell>
          <cell r="C17">
            <v>323</v>
          </cell>
        </row>
        <row r="18">
          <cell r="A18" t="str">
            <v>Arun Arya</v>
          </cell>
          <cell r="C18">
            <v>323</v>
          </cell>
        </row>
        <row r="19">
          <cell r="A19" t="str">
            <v>Dr. Vijay Singh Rawat</v>
          </cell>
          <cell r="C19">
            <v>376</v>
          </cell>
        </row>
        <row r="20">
          <cell r="A20" t="str">
            <v>Vijay Thakor</v>
          </cell>
          <cell r="C20">
            <v>370</v>
          </cell>
        </row>
        <row r="21">
          <cell r="A21" t="str">
            <v>Vikas Upadhyay</v>
          </cell>
          <cell r="C21">
            <v>334</v>
          </cell>
        </row>
        <row r="22">
          <cell r="A22" t="str">
            <v>Dr. Mukesh Sastya</v>
          </cell>
          <cell r="C22">
            <v>336</v>
          </cell>
        </row>
        <row r="23">
          <cell r="A23" t="str">
            <v>Dr. Suman Sarkar</v>
          </cell>
          <cell r="C23">
            <v>359</v>
          </cell>
        </row>
        <row r="24">
          <cell r="A24" t="str">
            <v>Mahesh Katlam</v>
          </cell>
          <cell r="C24">
            <v>128</v>
          </cell>
        </row>
        <row r="25">
          <cell r="A25" t="str">
            <v>Dr.Rakesh Kavche</v>
          </cell>
          <cell r="C25">
            <v>363</v>
          </cell>
        </row>
        <row r="26">
          <cell r="A26" t="str">
            <v>Vijayshree Malviya</v>
          </cell>
          <cell r="C26">
            <v>308</v>
          </cell>
        </row>
        <row r="27">
          <cell r="A27" t="str">
            <v>Dinesh Anandrao Pund</v>
          </cell>
          <cell r="C27">
            <v>329</v>
          </cell>
        </row>
        <row r="28">
          <cell r="A28" t="str">
            <v>krishnath chaure</v>
          </cell>
          <cell r="C28">
            <v>262</v>
          </cell>
        </row>
        <row r="29">
          <cell r="A29" t="str">
            <v>Smt. Shweta Bhawdiya</v>
          </cell>
          <cell r="C29">
            <v>336</v>
          </cell>
        </row>
        <row r="30">
          <cell r="A30" t="str">
            <v>Dr. Pramila kabir</v>
          </cell>
          <cell r="C30">
            <v>258</v>
          </cell>
        </row>
        <row r="31">
          <cell r="A31" t="str">
            <v>Dr. Smita Choudhari</v>
          </cell>
          <cell r="C31">
            <v>320</v>
          </cell>
        </row>
        <row r="32">
          <cell r="A32" t="str">
            <v>Dr. Arti Padiyar</v>
          </cell>
          <cell r="C32">
            <v>256</v>
          </cell>
        </row>
        <row r="33">
          <cell r="A33" t="str">
            <v>Nimisha Sinha</v>
          </cell>
          <cell r="C33">
            <v>339</v>
          </cell>
        </row>
        <row r="34">
          <cell r="A34" t="str">
            <v>Dr. Jaya Kaithwas</v>
          </cell>
          <cell r="C34">
            <v>147</v>
          </cell>
        </row>
        <row r="35">
          <cell r="A35" t="str">
            <v>Jibhawani kumar rajak</v>
          </cell>
          <cell r="C35">
            <v>44</v>
          </cell>
        </row>
        <row r="36">
          <cell r="A36" t="str">
            <v>Jagrati katara</v>
          </cell>
          <cell r="C36">
            <v>82</v>
          </cell>
        </row>
        <row r="37">
          <cell r="A37" t="str">
            <v>Pradeep Bairagi</v>
          </cell>
          <cell r="C37">
            <v>338</v>
          </cell>
        </row>
        <row r="38">
          <cell r="A38" t="str">
            <v>Dr. Rakesh Sagar</v>
          </cell>
          <cell r="C38">
            <v>272</v>
          </cell>
        </row>
        <row r="39">
          <cell r="A39" t="str">
            <v>Pramila kurethiya</v>
          </cell>
          <cell r="C39">
            <v>44</v>
          </cell>
        </row>
        <row r="40">
          <cell r="A40" t="str">
            <v>Shashikant Ikhe (Chemistry)</v>
          </cell>
          <cell r="C40">
            <v>220</v>
          </cell>
        </row>
        <row r="41">
          <cell r="A41" t="str">
            <v>Dr.Sunita yadav</v>
          </cell>
          <cell r="C41">
            <v>339</v>
          </cell>
        </row>
        <row r="42">
          <cell r="A42" t="str">
            <v>Prof. Sunny Ganavdiya</v>
          </cell>
          <cell r="C42">
            <v>225</v>
          </cell>
        </row>
        <row r="43">
          <cell r="A43" t="str">
            <v>Dr Dnyaneshwar Tikhe</v>
          </cell>
          <cell r="C43">
            <v>309</v>
          </cell>
        </row>
        <row r="44">
          <cell r="A44" t="str">
            <v>Ajay Parmar</v>
          </cell>
          <cell r="C44">
            <v>49</v>
          </cell>
        </row>
        <row r="45">
          <cell r="A45" t="str">
            <v>Dr. Anubhuti Jha</v>
          </cell>
          <cell r="C45">
            <v>315</v>
          </cell>
        </row>
        <row r="46">
          <cell r="A46" t="str">
            <v>Dr. Rajendra Kumar</v>
          </cell>
          <cell r="C46">
            <v>281</v>
          </cell>
        </row>
        <row r="47">
          <cell r="A47" t="str">
            <v>Jyoti Tiwari</v>
          </cell>
          <cell r="C47">
            <v>287</v>
          </cell>
        </row>
        <row r="48">
          <cell r="A48" t="str">
            <v>sunita karadwal</v>
          </cell>
          <cell r="C48">
            <v>291</v>
          </cell>
        </row>
        <row r="49">
          <cell r="A49" t="str">
            <v>sunita kumawat</v>
          </cell>
          <cell r="C49">
            <v>278</v>
          </cell>
        </row>
        <row r="50">
          <cell r="A50" t="str">
            <v>shubham sharma</v>
          </cell>
          <cell r="C50">
            <v>191</v>
          </cell>
        </row>
        <row r="51">
          <cell r="A51" t="str">
            <v>Geh Chandra Patel</v>
          </cell>
          <cell r="C51">
            <v>318</v>
          </cell>
        </row>
        <row r="52">
          <cell r="A52" t="str">
            <v>Naveen magraiya</v>
          </cell>
          <cell r="C52">
            <v>431</v>
          </cell>
        </row>
        <row r="53">
          <cell r="A53" t="str">
            <v>Dr Mamta kushgotiya</v>
          </cell>
          <cell r="C53">
            <v>287</v>
          </cell>
        </row>
        <row r="54">
          <cell r="A54" t="str">
            <v>neha mehra</v>
          </cell>
          <cell r="C54">
            <v>272</v>
          </cell>
        </row>
        <row r="55">
          <cell r="A55" t="str">
            <v>Priyanka Bamne</v>
          </cell>
          <cell r="C55">
            <v>314</v>
          </cell>
        </row>
        <row r="56">
          <cell r="A56" t="str">
            <v>Satyendra Singh Patel (Satyendra Singh)</v>
          </cell>
          <cell r="C56">
            <v>139</v>
          </cell>
        </row>
        <row r="57">
          <cell r="A57" t="str">
            <v>Neha Mehra (DELL)</v>
          </cell>
          <cell r="C57">
            <v>11</v>
          </cell>
        </row>
        <row r="58">
          <cell r="A58" t="str">
            <v>Vijayshree MALVIYA</v>
          </cell>
          <cell r="C58">
            <v>20</v>
          </cell>
        </row>
        <row r="59">
          <cell r="A59" t="str">
            <v>MAHESH KATLAM</v>
          </cell>
          <cell r="C59">
            <v>70</v>
          </cell>
        </row>
        <row r="60">
          <cell r="A60" t="str">
            <v>Dr.Vimal Lodwal</v>
          </cell>
          <cell r="C60">
            <v>43</v>
          </cell>
        </row>
        <row r="61">
          <cell r="A61" t="str">
            <v>sandhya baxla</v>
          </cell>
          <cell r="C61">
            <v>187</v>
          </cell>
        </row>
        <row r="62">
          <cell r="A62" t="str">
            <v>Prof. C B Sharma</v>
          </cell>
          <cell r="C62">
            <v>173</v>
          </cell>
        </row>
        <row r="63">
          <cell r="A63" t="str">
            <v>mahesh katlam</v>
          </cell>
          <cell r="C63">
            <v>156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990203844"/>
    </sheetNames>
    <sheetDataSet>
      <sheetData sheetId="0">
        <row r="5">
          <cell r="A5" t="str">
            <v>Lukeshwari uike</v>
          </cell>
          <cell r="C5">
            <v>320</v>
          </cell>
        </row>
        <row r="6">
          <cell r="A6" t="str">
            <v>Dr Yogesh Khandelwal</v>
          </cell>
          <cell r="C6">
            <v>292</v>
          </cell>
        </row>
        <row r="7">
          <cell r="A7" t="str">
            <v>Arun Arya</v>
          </cell>
          <cell r="C7">
            <v>277</v>
          </cell>
        </row>
        <row r="8">
          <cell r="A8" t="str">
            <v>Jagrati katara</v>
          </cell>
          <cell r="C8">
            <v>318</v>
          </cell>
        </row>
        <row r="9">
          <cell r="A9" t="str">
            <v>Nahid Akhtar</v>
          </cell>
          <cell r="C9">
            <v>313</v>
          </cell>
        </row>
        <row r="10">
          <cell r="A10" t="str">
            <v>HRDC ADMIN</v>
          </cell>
          <cell r="C10">
            <v>446</v>
          </cell>
        </row>
        <row r="11">
          <cell r="A11" t="str">
            <v>RAJESH KUMAR GAUTAM</v>
          </cell>
          <cell r="C11">
            <v>432</v>
          </cell>
        </row>
        <row r="12">
          <cell r="A12" t="str">
            <v>Mahendra Patil</v>
          </cell>
          <cell r="C12">
            <v>603</v>
          </cell>
        </row>
        <row r="13">
          <cell r="A13" t="str">
            <v>DR SHAMA HAMDANI</v>
          </cell>
          <cell r="C13">
            <v>161</v>
          </cell>
        </row>
        <row r="14">
          <cell r="A14" t="str">
            <v>sunita karadwal</v>
          </cell>
          <cell r="C14">
            <v>344</v>
          </cell>
        </row>
        <row r="15">
          <cell r="A15" t="str">
            <v>sunita kumawat</v>
          </cell>
          <cell r="C15">
            <v>43</v>
          </cell>
        </row>
        <row r="16">
          <cell r="A16" t="str">
            <v>Anubhuti Jha</v>
          </cell>
          <cell r="C16">
            <v>277</v>
          </cell>
        </row>
        <row r="17">
          <cell r="A17" t="str">
            <v>sandhya baxla</v>
          </cell>
          <cell r="C17">
            <v>342</v>
          </cell>
        </row>
        <row r="18">
          <cell r="A18" t="str">
            <v>Dr Mamta kushgotiya</v>
          </cell>
          <cell r="C18">
            <v>234</v>
          </cell>
        </row>
        <row r="19">
          <cell r="A19" t="str">
            <v>malvi vishwakarma</v>
          </cell>
          <cell r="C19">
            <v>359</v>
          </cell>
        </row>
        <row r="20">
          <cell r="A20" t="str">
            <v>Dr.Shanta Chouhan</v>
          </cell>
          <cell r="C20">
            <v>324</v>
          </cell>
        </row>
        <row r="21">
          <cell r="A21" t="str">
            <v>Dr. Vijay Singh Rawat</v>
          </cell>
          <cell r="C21">
            <v>348</v>
          </cell>
        </row>
        <row r="22">
          <cell r="A22" t="str">
            <v>Nimisha Sinha</v>
          </cell>
          <cell r="C22">
            <v>448</v>
          </cell>
        </row>
        <row r="23">
          <cell r="A23" t="str">
            <v>Dr. Arti Padiyar</v>
          </cell>
          <cell r="C23">
            <v>306</v>
          </cell>
        </row>
        <row r="24">
          <cell r="A24" t="str">
            <v>Dr. Suman Sarkar</v>
          </cell>
          <cell r="C24">
            <v>331</v>
          </cell>
        </row>
        <row r="25">
          <cell r="A25" t="str">
            <v>JIBHAWANI KUMAR RAJAK</v>
          </cell>
          <cell r="C25">
            <v>349</v>
          </cell>
        </row>
        <row r="26">
          <cell r="A26" t="str">
            <v>Dr. Mukesh Sastya</v>
          </cell>
          <cell r="C26">
            <v>247</v>
          </cell>
        </row>
        <row r="27">
          <cell r="A27" t="str">
            <v>Dr.Vimal Lodwal</v>
          </cell>
          <cell r="C27">
            <v>147</v>
          </cell>
        </row>
        <row r="28">
          <cell r="A28" t="str">
            <v>Vijayshree Malviya</v>
          </cell>
          <cell r="C28">
            <v>311</v>
          </cell>
        </row>
        <row r="29">
          <cell r="A29" t="str">
            <v>shubham sharma</v>
          </cell>
          <cell r="C29">
            <v>171</v>
          </cell>
        </row>
        <row r="30">
          <cell r="A30" t="str">
            <v>Virendra Chouhan</v>
          </cell>
          <cell r="C30">
            <v>328</v>
          </cell>
        </row>
        <row r="31">
          <cell r="A31" t="str">
            <v>Mahesh Katlam</v>
          </cell>
          <cell r="C31">
            <v>283</v>
          </cell>
        </row>
        <row r="32">
          <cell r="A32" t="str">
            <v>Dr Dnyaneshwar Tikhe</v>
          </cell>
          <cell r="C32">
            <v>294</v>
          </cell>
        </row>
        <row r="33">
          <cell r="A33" t="str">
            <v>Vikas Upadhyay</v>
          </cell>
          <cell r="C33">
            <v>284</v>
          </cell>
        </row>
        <row r="34">
          <cell r="A34" t="str">
            <v>Dr.Sunita yadav</v>
          </cell>
          <cell r="C34">
            <v>288</v>
          </cell>
        </row>
        <row r="35">
          <cell r="A35" t="str">
            <v>Dr.Rakesh Kavche</v>
          </cell>
          <cell r="C35">
            <v>325</v>
          </cell>
        </row>
        <row r="36">
          <cell r="A36" t="str">
            <v>satyendra singh patel</v>
          </cell>
          <cell r="C36">
            <v>67</v>
          </cell>
        </row>
        <row r="37">
          <cell r="A37" t="str">
            <v>Jyoti Tiwari</v>
          </cell>
          <cell r="C37">
            <v>81</v>
          </cell>
        </row>
        <row r="38">
          <cell r="A38" t="str">
            <v>Geh Chandra Patel</v>
          </cell>
          <cell r="C38">
            <v>73</v>
          </cell>
        </row>
        <row r="39">
          <cell r="A39" t="str">
            <v>Pradeep Bairagi</v>
          </cell>
          <cell r="C39">
            <v>323</v>
          </cell>
        </row>
        <row r="40">
          <cell r="A40" t="str">
            <v>neha mehra</v>
          </cell>
          <cell r="C40">
            <v>327</v>
          </cell>
        </row>
        <row r="41">
          <cell r="A41" t="str">
            <v>Shweta Bhawdiya</v>
          </cell>
          <cell r="C41">
            <v>68</v>
          </cell>
        </row>
        <row r="42">
          <cell r="A42" t="str">
            <v>Satyendra Singh Patel (Satyendra Singh)</v>
          </cell>
          <cell r="C42">
            <v>167</v>
          </cell>
        </row>
        <row r="43">
          <cell r="A43" t="str">
            <v>Dinesh Anandrao Pund</v>
          </cell>
          <cell r="C43">
            <v>226</v>
          </cell>
        </row>
        <row r="44">
          <cell r="A44" t="str">
            <v>Dr. Rakesh Sagar</v>
          </cell>
          <cell r="C44">
            <v>212</v>
          </cell>
        </row>
        <row r="45">
          <cell r="A45" t="str">
            <v>Dr. Rajendra Kumar</v>
          </cell>
          <cell r="C45">
            <v>82</v>
          </cell>
        </row>
        <row r="46">
          <cell r="A46" t="str">
            <v>Vijay Thakor</v>
          </cell>
          <cell r="C46">
            <v>296</v>
          </cell>
        </row>
        <row r="47">
          <cell r="A47" t="str">
            <v>Pramila kurethiya</v>
          </cell>
          <cell r="C47">
            <v>162</v>
          </cell>
        </row>
        <row r="48">
          <cell r="A48" t="str">
            <v>Smt. Shweta Bhawdiya</v>
          </cell>
          <cell r="C48">
            <v>257</v>
          </cell>
        </row>
        <row r="49">
          <cell r="A49" t="str">
            <v>Dr Mamta kushgotiya (eyJfbiI6Ik1pX0EyIiwiX3MiOiJBbmRyb2lkU2hhcmVfOTUxNy)</v>
          </cell>
          <cell r="C49">
            <v>5</v>
          </cell>
        </row>
        <row r="50">
          <cell r="A50" t="str">
            <v>Sunny Ganavdiya</v>
          </cell>
          <cell r="C50">
            <v>229</v>
          </cell>
        </row>
        <row r="51">
          <cell r="A51" t="str">
            <v>Dr. Jaya Kaithwas</v>
          </cell>
          <cell r="C51">
            <v>205</v>
          </cell>
        </row>
        <row r="52">
          <cell r="A52" t="str">
            <v>Dr. Smita Choudhari</v>
          </cell>
          <cell r="C52">
            <v>181</v>
          </cell>
        </row>
        <row r="53">
          <cell r="A53" t="str">
            <v>Shashikant Ashokpant Ikhe</v>
          </cell>
          <cell r="C53">
            <v>216</v>
          </cell>
        </row>
        <row r="54">
          <cell r="A54" t="str">
            <v>Priyanka bamne</v>
          </cell>
          <cell r="C54">
            <v>397</v>
          </cell>
        </row>
        <row r="55">
          <cell r="A55" t="str">
            <v>Naveen magraiya</v>
          </cell>
          <cell r="C55">
            <v>362</v>
          </cell>
        </row>
        <row r="56">
          <cell r="A56" t="str">
            <v>Dr. Pramila kabir</v>
          </cell>
          <cell r="C56">
            <v>139</v>
          </cell>
        </row>
        <row r="57">
          <cell r="A57" t="str">
            <v>krishnath chaure</v>
          </cell>
          <cell r="C57">
            <v>294</v>
          </cell>
        </row>
        <row r="58">
          <cell r="A58" t="str">
            <v>jyoti Tiwari</v>
          </cell>
          <cell r="C58">
            <v>143</v>
          </cell>
        </row>
        <row r="59">
          <cell r="A59" t="str">
            <v>Dr. Vimal Lodwal</v>
          </cell>
          <cell r="C59">
            <v>162</v>
          </cell>
        </row>
        <row r="60">
          <cell r="A60" t="str">
            <v>Dr Sandhya</v>
          </cell>
          <cell r="C60">
            <v>3</v>
          </cell>
        </row>
        <row r="61">
          <cell r="A61" t="str">
            <v>DR Mamta kushgotiya</v>
          </cell>
          <cell r="C61">
            <v>67</v>
          </cell>
        </row>
        <row r="62">
          <cell r="A62" t="str">
            <v>AJAY PARMAR</v>
          </cell>
          <cell r="C62">
            <v>93</v>
          </cell>
        </row>
        <row r="63">
          <cell r="A63" t="str">
            <v>Jibhawani kumar rajak</v>
          </cell>
          <cell r="C63">
            <v>27</v>
          </cell>
        </row>
        <row r="64">
          <cell r="A64" t="str">
            <v>Dr. Anubhuti Jha</v>
          </cell>
          <cell r="C64">
            <v>25</v>
          </cell>
        </row>
        <row r="65">
          <cell r="A65" t="str">
            <v>girishwarmishra</v>
          </cell>
          <cell r="C65">
            <v>175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8"/>
  <sheetViews>
    <sheetView tabSelected="1" topLeftCell="AJ1" workbookViewId="0">
      <selection activeCell="BF49" sqref="BF49"/>
    </sheetView>
  </sheetViews>
  <sheetFormatPr defaultRowHeight="14.4" x14ac:dyDescent="0.3"/>
  <cols>
    <col min="1" max="1" width="17.88671875" customWidth="1"/>
  </cols>
  <sheetData>
    <row r="1" spans="1:57" x14ac:dyDescent="0.3">
      <c r="A1" s="1" t="s">
        <v>31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8" t="s">
        <v>61</v>
      </c>
      <c r="H1" s="8" t="s">
        <v>62</v>
      </c>
      <c r="I1" s="8" t="s">
        <v>63</v>
      </c>
      <c r="J1" s="8" t="s">
        <v>64</v>
      </c>
      <c r="K1" s="8" t="s">
        <v>65</v>
      </c>
      <c r="L1" s="8" t="s">
        <v>66</v>
      </c>
      <c r="M1" s="8" t="s">
        <v>81</v>
      </c>
      <c r="N1" s="8" t="s">
        <v>67</v>
      </c>
      <c r="O1" s="8" t="s">
        <v>68</v>
      </c>
      <c r="P1" s="8" t="s">
        <v>69</v>
      </c>
      <c r="Q1" s="8" t="s">
        <v>70</v>
      </c>
      <c r="R1" s="8" t="s">
        <v>71</v>
      </c>
      <c r="S1" s="8" t="s">
        <v>72</v>
      </c>
      <c r="T1" s="8" t="s">
        <v>73</v>
      </c>
      <c r="U1" s="8" t="s">
        <v>74</v>
      </c>
      <c r="V1" s="8" t="s">
        <v>75</v>
      </c>
      <c r="W1" s="8" t="s">
        <v>76</v>
      </c>
      <c r="X1" s="8" t="s">
        <v>77</v>
      </c>
      <c r="Y1" s="8" t="s">
        <v>78</v>
      </c>
      <c r="Z1" s="8" t="s">
        <v>79</v>
      </c>
      <c r="AA1" s="8" t="s">
        <v>80</v>
      </c>
      <c r="AC1" s="8" t="s">
        <v>82</v>
      </c>
      <c r="AD1" s="8" t="s">
        <v>83</v>
      </c>
      <c r="AE1" s="8" t="s">
        <v>84</v>
      </c>
      <c r="AF1" s="8" t="s">
        <v>85</v>
      </c>
      <c r="AG1" s="8" t="s">
        <v>86</v>
      </c>
      <c r="AH1" s="8" t="s">
        <v>87</v>
      </c>
      <c r="AI1" s="8" t="s">
        <v>88</v>
      </c>
      <c r="AJ1" s="8" t="s">
        <v>89</v>
      </c>
      <c r="AK1" s="8" t="s">
        <v>90</v>
      </c>
      <c r="AL1" s="8" t="s">
        <v>91</v>
      </c>
      <c r="AM1" s="8" t="s">
        <v>92</v>
      </c>
      <c r="AN1" s="8" t="s">
        <v>107</v>
      </c>
      <c r="AO1" s="8" t="s">
        <v>93</v>
      </c>
      <c r="AP1" s="8" t="s">
        <v>94</v>
      </c>
      <c r="AQ1" s="8" t="s">
        <v>95</v>
      </c>
      <c r="AR1" s="8" t="s">
        <v>96</v>
      </c>
      <c r="AS1" s="8" t="s">
        <v>97</v>
      </c>
      <c r="AT1" s="8" t="s">
        <v>98</v>
      </c>
      <c r="AU1" s="8" t="s">
        <v>99</v>
      </c>
      <c r="AV1" s="8" t="s">
        <v>100</v>
      </c>
      <c r="AW1" s="8" t="s">
        <v>101</v>
      </c>
      <c r="AX1" s="8" t="s">
        <v>102</v>
      </c>
      <c r="AY1" s="8" t="s">
        <v>103</v>
      </c>
      <c r="AZ1" s="8" t="s">
        <v>104</v>
      </c>
      <c r="BA1" s="8" t="s">
        <v>105</v>
      </c>
      <c r="BB1" s="8" t="s">
        <v>106</v>
      </c>
      <c r="BD1" s="9" t="s">
        <v>108</v>
      </c>
      <c r="BE1" s="9" t="s">
        <v>109</v>
      </c>
    </row>
    <row r="2" spans="1:57" ht="15.6" x14ac:dyDescent="0.3">
      <c r="A2" s="2" t="s">
        <v>33</v>
      </c>
      <c r="B2" s="8">
        <f>COUNTIF('[1]participants_82728877497 (1)'!$A$5:$A$75, "*" &amp; A2 &amp; "*")</f>
        <v>1</v>
      </c>
      <c r="C2" s="8">
        <f>COUNTIF([2]participants_89283412700!$A$5:$A$56, "*" &amp; A2 &amp; "*")</f>
        <v>1</v>
      </c>
      <c r="D2" s="8">
        <f>COUNTIF([3]participants_83829971189!$A$5:$A$64, "*" &amp; A2 &amp; "*")</f>
        <v>1</v>
      </c>
      <c r="E2" s="8">
        <f>COUNTIF([4]participants_89135597456!$A$5:$A$66, "*" &amp; A2 &amp; "*")</f>
        <v>1</v>
      </c>
      <c r="F2" s="8">
        <f>COUNTIF([5]participants_89862146708!$A$5:$A$68, "*" &amp; A2 &amp; "*")</f>
        <v>1</v>
      </c>
      <c r="G2" s="8">
        <f>COUNTIF([6]participants_82511235553!$A$5:$A$63, "*" &amp; A2 &amp; "*")</f>
        <v>1</v>
      </c>
      <c r="H2" s="8">
        <f>COUNTIF([7]participants_84347885374!$A$5:$A$69, "*" &amp; A2 &amp; "*")</f>
        <v>1</v>
      </c>
      <c r="I2" s="8">
        <f>COUNTIF('[8]participants_81557552921 (1)'!$A$5:$A$63, "*" &amp; A2 &amp; "*")</f>
        <v>1</v>
      </c>
      <c r="J2" s="8">
        <f>COUNTIF([9]participants_85990203844!$A$5:$A$65, "*" &amp; A2 &amp; "*")</f>
        <v>1</v>
      </c>
      <c r="K2" s="8">
        <f>COUNTIF([10]participants_89025595192!$A$5:$A$61, "*" &amp; A2 &amp; "*")</f>
        <v>0</v>
      </c>
      <c r="L2" s="8">
        <f>COUNTIF('[11]participants_81892834107 (1)'!$A$5:$A$67, "*" &amp; A2 &amp; "*")</f>
        <v>1</v>
      </c>
      <c r="M2" s="8">
        <f>COUNTIF('[12]participants_89154771385 (1)'!$A$5:$A$57, "*" &amp; A2 &amp; "*")</f>
        <v>0</v>
      </c>
      <c r="N2" s="8">
        <f>COUNTIF([13]participants_89154771385!$A$5:$A$55, "*" &amp; A2 &amp; "*")</f>
        <v>1</v>
      </c>
      <c r="O2" s="8">
        <f>COUNTIF([14]participants_87298141616!$A$5:$A$66, "*" &amp; A2 &amp; "*")</f>
        <v>1</v>
      </c>
      <c r="P2" s="8">
        <f>COUNTIF([15]participants_82544689023!$A$5:$A$62, "*" &amp; A2 &amp; "*")</f>
        <v>0</v>
      </c>
      <c r="Q2" s="8">
        <f>COUNTIF([16]participants_86230635477!$A$5:$A$63, "*" &amp; A2 &amp; "*")</f>
        <v>1</v>
      </c>
      <c r="R2" s="8">
        <f>COUNTIF([17]participants_82568107303!$A$5:$A$67, "*" &amp; A2 &amp; "*")</f>
        <v>1</v>
      </c>
      <c r="S2" s="8">
        <f>COUNTIF([18]participants_87359499683!$A$5:$A$64, "*" &amp; A2 &amp; "*")</f>
        <v>1</v>
      </c>
      <c r="T2" s="8">
        <f>COUNTIF([19]participants_86836508062!$A$5:$A$61, "*" &amp; A2 &amp; "*")</f>
        <v>1</v>
      </c>
      <c r="U2" s="8">
        <f>COUNTIF([20]participants_82917036773!$A$5:$A$62, "*" &amp; A2 &amp; "*")</f>
        <v>1</v>
      </c>
      <c r="V2" s="8">
        <f>COUNTIF([21]participants_82550606539!$A$5:$A$64, "*" &amp; A2 &amp; "*")</f>
        <v>1</v>
      </c>
      <c r="W2" s="8">
        <f>COUNTIF([22]participants_87144786619!$A$5:$A$66, "*" &amp; A2 &amp; "*")</f>
        <v>1</v>
      </c>
      <c r="X2" s="8">
        <f>COUNTIF([23]participants_84183242165!$A$5:$A$65, "*" &amp; A2 &amp; "*")</f>
        <v>1</v>
      </c>
      <c r="Y2" s="8">
        <f>COUNTIF([24]participants_85009956820!$A$5:$A$75, "*" &amp; A2 &amp; "*")</f>
        <v>2</v>
      </c>
      <c r="Z2" s="8">
        <f>COUNTIF([25]participants_89596371980!$A$5:$A$73, "*" &amp; A2 &amp; "*")</f>
        <v>3</v>
      </c>
      <c r="AA2" s="8">
        <f>COUNTIF([26]participants_85462787262!$A$5:$A$70, "*" &amp; A2 &amp; "*")</f>
        <v>1</v>
      </c>
      <c r="AC2" s="8">
        <f>SUMIF('[1]participants_82728877497 (1)'!$A$5:$A$75, "*" &amp; A2 &amp; "*", '[1]participants_82728877497 (1)'!$C$5:$C$75)</f>
        <v>76</v>
      </c>
      <c r="AD2" s="8">
        <f>SUMIF([2]participants_89283412700!$A$5:$A$56, "*" &amp; A2 &amp; "*", [2]participants_89283412700!$C$5:$C$56)</f>
        <v>25</v>
      </c>
      <c r="AE2" s="8">
        <f>SUMIF([3]participants_83829971189!$A$5:$A$64, "*" &amp; A2 &amp; "*", [3]participants_83829971189!$C$5:$C$64)</f>
        <v>41</v>
      </c>
      <c r="AF2" s="8">
        <f>SUMIF([4]participants_89135597456!$A$5:$A$66, "*" &amp; A2 &amp; "*", [4]participants_89135597456!$C$5:$C$66)</f>
        <v>132</v>
      </c>
      <c r="AG2" s="8">
        <f>SUMIF([5]participants_89862146708!$A$5:$A$68, "*" &amp; A2 &amp; "*", [5]participants_89862146708!$C$5:$C$68)</f>
        <v>56</v>
      </c>
      <c r="AH2" s="8">
        <f>SUMIF([6]participants_82511235553!$A$5:$A$63, "*" &amp; A2 &amp; "*", [6]participants_82511235553!$C$5:$C$63)</f>
        <v>66</v>
      </c>
      <c r="AI2" s="8">
        <f>SUMIF([7]participants_84347885374!$A$5:$A$69, "*" &amp; A2 &amp; "*", [7]participants_84347885374!$C$5:$C$69)</f>
        <v>43</v>
      </c>
      <c r="AJ2" s="8">
        <f>SUMIF('[8]participants_81557552921 (1)'!$A$5:$A$63, "*" &amp; A2 &amp; "*", '[8]participants_81557552921 (1)'!$C$5:$C$63)</f>
        <v>49</v>
      </c>
      <c r="AK2" s="8">
        <f>SUMIF([9]participants_85990203844!$A$5:$A$65, "*" &amp; A2 &amp; "*", [9]participants_85990203844!$C$5:$C$65)</f>
        <v>93</v>
      </c>
      <c r="AL2" s="8">
        <f>SUMIF([10]participants_89025595192!$A$5:$A$61, "*" &amp; A2 &amp; "*", [10]participants_89025595192!$C$5:$C$61)</f>
        <v>0</v>
      </c>
      <c r="AM2" s="8">
        <f>SUMIF('[11]participants_81892834107 (1)'!$A$5:$A$67, "*" &amp; A2 &amp; "*", '[11]participants_81892834107 (1)'!$C$5:$C$67)</f>
        <v>62</v>
      </c>
      <c r="AN2" s="8">
        <f>SUMIF('[12]participants_89154771385 (1)'!$A$5:$A$57, "*" &amp; A2 &amp; "*", '[12]participants_89154771385 (1)'!$C$5:$C$57)</f>
        <v>0</v>
      </c>
      <c r="AO2" s="8">
        <f>SUMIF([13]participants_89154771385!$A$5:$A$55, "*" &amp; A2 &amp; "*", [13]participants_89154771385!$C$5:$C$55)</f>
        <v>38</v>
      </c>
      <c r="AP2" s="8">
        <f>SUMIF([14]participants_87298141616!$A$5:$A$66, "*" &amp; A2 &amp; "*", [14]participants_87298141616!$C$5:$C$66)</f>
        <v>161</v>
      </c>
      <c r="AQ2" s="8">
        <f>SUMIF([15]participants_82544689023!$A$5:$A$62, "*" &amp; A2 &amp; "*", [15]participants_82544689023!$C$5:$C$62)</f>
        <v>0</v>
      </c>
      <c r="AR2" s="8">
        <f>SUMIF([16]participants_86230635477!$A$5:$A$63, "*" &amp; A2 &amp; "*", [16]participants_86230635477!$C$5:$C$63)</f>
        <v>127</v>
      </c>
      <c r="AS2" s="8">
        <f>SUMIF([17]participants_82568107303!$A$5:$A$67, "*" &amp; A2 &amp; "*", [17]participants_82568107303!$C$5:$C$67)</f>
        <v>41</v>
      </c>
      <c r="AT2" s="8">
        <f>SUMIF([18]participants_87359499683!$A$5:$A$64, "*" &amp; A2 &amp; "*", [18]participants_87359499683!$C$5:$C$64)</f>
        <v>132</v>
      </c>
      <c r="AU2" s="8">
        <f>SUMIF([19]participants_86836508062!$A$5:$A$61, "*" &amp; A2 &amp; "*", [19]participants_86836508062!$C$5:$C$61)</f>
        <v>63</v>
      </c>
      <c r="AV2" s="8">
        <f>SUMIF([20]participants_82917036773!$A$5:$A$62, "*" &amp; A2 &amp; "*", [20]participants_82917036773!$C$5:$C$62)</f>
        <v>153</v>
      </c>
      <c r="AW2" s="8">
        <f>SUMIF([21]participants_82550606539!$A$5:$A$64, "*" &amp; A2 &amp; "*", [21]participants_82550606539!$C$5:$C$64)</f>
        <v>113</v>
      </c>
      <c r="AX2" s="8">
        <f>SUMIF([22]participants_87144786619!$A$5:$A$66, "*" &amp; A2 &amp; "*", [22]participants_87144786619!$C$5:$C$66)</f>
        <v>214</v>
      </c>
      <c r="AY2" s="8">
        <f>SUMIF([23]participants_84183242165!$A$5:$A$65, "*" &amp; A2 &amp; "*", [23]participants_84183242165!$C$5:$C$65)</f>
        <v>263</v>
      </c>
      <c r="AZ2" s="8">
        <f>SUMIF([24]participants_85009956820!$A$5:$A$75, "*" &amp; A2 &amp; "*", [24]participants_85009956820!$C$5:$C$75)</f>
        <v>224</v>
      </c>
      <c r="BA2" s="8">
        <f>SUMIF([25]participants_89596371980!$A$5:$A$73, "*" &amp; A2 &amp; "*", [25]participants_89596371980!$C$5:$C$73)</f>
        <v>351</v>
      </c>
      <c r="BB2" s="8">
        <f>SUMIF([26]participants_85462787262!$A$5:$A$70, "*" &amp; A2 &amp; "*", [26]participants_85462787262!$C$5:$C$70)</f>
        <v>109</v>
      </c>
      <c r="BD2" s="10" t="s">
        <v>33</v>
      </c>
      <c r="BE2" s="8">
        <f>SUM(AC2:BB2)/COUNTIF(B2:AA2, "&gt;0")</f>
        <v>114.43478260869566</v>
      </c>
    </row>
    <row r="3" spans="1:57" ht="15.6" x14ac:dyDescent="0.3">
      <c r="A3" s="3" t="s">
        <v>29</v>
      </c>
      <c r="B3" s="8">
        <f>COUNTIF('[1]participants_82728877497 (1)'!$A$5:$A$75, "*" &amp; A3 &amp; "*")</f>
        <v>0</v>
      </c>
      <c r="C3" s="8">
        <f>COUNTIF([2]participants_89283412700!$A$5:$A$56, "*" &amp; A3 &amp; "*")</f>
        <v>0</v>
      </c>
      <c r="D3" s="8">
        <f>COUNTIF([3]participants_83829971189!$A$5:$A$64, "*" &amp; A3 &amp; "*")</f>
        <v>0</v>
      </c>
      <c r="E3" s="8">
        <f>COUNTIF([4]participants_89135597456!$A$5:$A$66, "*" &amp; A3 &amp; "*")</f>
        <v>0</v>
      </c>
      <c r="F3" s="8">
        <f>COUNTIF([5]participants_89862146708!$A$5:$A$68, "*" &amp; A3 &amp; "*")</f>
        <v>0</v>
      </c>
      <c r="G3" s="8">
        <f>COUNTIF([6]participants_82511235553!$A$5:$A$63, "*" &amp; A3 &amp; "*")</f>
        <v>0</v>
      </c>
      <c r="H3" s="8">
        <f>COUNTIF([7]participants_84347885374!$A$5:$A$69, "*" &amp; A3 &amp; "*")</f>
        <v>0</v>
      </c>
      <c r="I3" s="8">
        <f>COUNTIF('[8]participants_81557552921 (1)'!$A$5:$A$63, "*" &amp; A3 &amp; "*")</f>
        <v>0</v>
      </c>
      <c r="J3" s="8">
        <f>COUNTIF([9]participants_85990203844!$A$5:$A$65, "*" &amp; A3 &amp; "*")</f>
        <v>0</v>
      </c>
      <c r="K3" s="8">
        <f>COUNTIF([10]participants_89025595192!$A$5:$A$61, "*" &amp; A3 &amp; "*")</f>
        <v>0</v>
      </c>
      <c r="L3" s="8">
        <f>COUNTIF('[11]participants_81892834107 (1)'!$A$5:$A$67, "*" &amp; A3 &amp; "*")</f>
        <v>0</v>
      </c>
      <c r="M3" s="8">
        <f>COUNTIF('[12]participants_89154771385 (1)'!$A$5:$A$57, "*" &amp; A3 &amp; "*")</f>
        <v>0</v>
      </c>
      <c r="N3" s="8">
        <f>COUNTIF([13]participants_89154771385!$A$5:$A$55, "*" &amp; A3 &amp; "*")</f>
        <v>0</v>
      </c>
      <c r="O3" s="8">
        <f>COUNTIF([14]participants_87298141616!$A$5:$A$66, "*" &amp; A3 &amp; "*")</f>
        <v>0</v>
      </c>
      <c r="P3" s="8">
        <f>COUNTIF([15]participants_82544689023!$A$5:$A$62, "*" &amp; A3 &amp; "*")</f>
        <v>0</v>
      </c>
      <c r="Q3" s="8">
        <f>COUNTIF([16]participants_86230635477!$A$5:$A$63, "*" &amp; A3 &amp; "*")</f>
        <v>0</v>
      </c>
      <c r="R3" s="8">
        <f>COUNTIF([17]participants_82568107303!$A$5:$A$67, "*" &amp; A3 &amp; "*")</f>
        <v>0</v>
      </c>
      <c r="S3" s="8">
        <f>COUNTIF([18]participants_87359499683!$A$5:$A$64, "*" &amp; A3 &amp; "*")</f>
        <v>0</v>
      </c>
      <c r="T3" s="8">
        <f>COUNTIF([19]participants_86836508062!$A$5:$A$61, "*" &amp; A3 &amp; "*")</f>
        <v>0</v>
      </c>
      <c r="U3" s="8">
        <f>COUNTIF([20]participants_82917036773!$A$5:$A$62, "*" &amp; A3 &amp; "*")</f>
        <v>0</v>
      </c>
      <c r="V3" s="8">
        <f>COUNTIF([21]participants_82550606539!$A$5:$A$64, "*" &amp; A3 &amp; "*")</f>
        <v>0</v>
      </c>
      <c r="W3" s="8">
        <f>COUNTIF([22]participants_87144786619!$A$5:$A$66, "*" &amp; A3 &amp; "*")</f>
        <v>0</v>
      </c>
      <c r="X3" s="8">
        <f>COUNTIF([23]participants_84183242165!$A$5:$A$65, "*" &amp; A3 &amp; "*")</f>
        <v>0</v>
      </c>
      <c r="Y3" s="8">
        <f>COUNTIF([24]participants_85009956820!$A$5:$A$75, "*" &amp; A3 &amp; "*")</f>
        <v>0</v>
      </c>
      <c r="Z3" s="8">
        <f>COUNTIF([25]participants_89596371980!$A$5:$A$73, "*" &amp; A3 &amp; "*")</f>
        <v>0</v>
      </c>
      <c r="AA3" s="8">
        <f>COUNTIF([26]participants_85462787262!$A$5:$A$70, "*" &amp; A3 &amp; "*")</f>
        <v>0</v>
      </c>
      <c r="AC3" s="8">
        <f>SUMIF('[1]participants_82728877497 (1)'!$A$5:$A$75, "*" &amp; A3 &amp; "*", '[1]participants_82728877497 (1)'!$C$5:$C$75)</f>
        <v>0</v>
      </c>
      <c r="AD3" s="8">
        <f>SUMIF([2]participants_89283412700!$A$5:$A$56, "*" &amp; A3 &amp; "*", [2]participants_89283412700!$C$5:$C$56)</f>
        <v>0</v>
      </c>
      <c r="AE3" s="8">
        <f>SUMIF([3]participants_83829971189!$A$5:$A$64, "*" &amp; A3 &amp; "*", [3]participants_83829971189!$C$5:$C$64)</f>
        <v>0</v>
      </c>
      <c r="AF3" s="8">
        <f>SUMIF([4]participants_89135597456!$A$5:$A$66, "*" &amp; A3 &amp; "*", [4]participants_89135597456!$C$5:$C$66)</f>
        <v>0</v>
      </c>
      <c r="AG3" s="8">
        <f>SUMIF([5]participants_89862146708!$A$5:$A$68, "*" &amp; A3 &amp; "*", [5]participants_89862146708!$C$5:$C$68)</f>
        <v>0</v>
      </c>
      <c r="AH3" s="8">
        <f>SUMIF([6]participants_82511235553!$A$5:$A$63, "*" &amp; A3 &amp; "*", [6]participants_82511235553!$C$5:$C$63)</f>
        <v>0</v>
      </c>
      <c r="AI3" s="8">
        <f>SUMIF([7]participants_84347885374!$A$5:$A$69, "*" &amp; A3 &amp; "*", [7]participants_84347885374!$C$5:$C$69)</f>
        <v>0</v>
      </c>
      <c r="AJ3" s="8">
        <f>SUMIF('[8]participants_81557552921 (1)'!$A$5:$A$63, "*" &amp; A3 &amp; "*", '[8]participants_81557552921 (1)'!$C$5:$C$63)</f>
        <v>0</v>
      </c>
      <c r="AK3" s="8">
        <f>SUMIF([9]participants_85990203844!$A$5:$A$65, "*" &amp; A3 &amp; "*", [9]participants_85990203844!$C$5:$C$65)</f>
        <v>0</v>
      </c>
      <c r="AL3" s="8">
        <f>SUMIF([10]participants_89025595192!$A$5:$A$61, "*" &amp; A3 &amp; "*", [10]participants_89025595192!$C$5:$C$61)</f>
        <v>0</v>
      </c>
      <c r="AM3" s="8">
        <f>SUMIF('[11]participants_81892834107 (1)'!$A$5:$A$67, "*" &amp; A3 &amp; "*", '[11]participants_81892834107 (1)'!$C$5:$C$67)</f>
        <v>0</v>
      </c>
      <c r="AN3" s="8">
        <f>SUMIF('[12]participants_89154771385 (1)'!$A$5:$A$57, "*" &amp; A3 &amp; "*", '[12]participants_89154771385 (1)'!$C$5:$C$57)</f>
        <v>0</v>
      </c>
      <c r="AO3" s="8">
        <f>SUMIF([13]participants_89154771385!$A$5:$A$55, "*" &amp; A3 &amp; "*", [13]participants_89154771385!$C$5:$C$55)</f>
        <v>0</v>
      </c>
      <c r="AP3" s="8">
        <f>SUMIF([14]participants_87298141616!$A$5:$A$66, "*" &amp; A3 &amp; "*", [14]participants_87298141616!$C$5:$C$66)</f>
        <v>0</v>
      </c>
      <c r="AQ3" s="8">
        <f>SUMIF([15]participants_82544689023!$A$5:$A$62, "*" &amp; A3 &amp; "*", [15]participants_82544689023!$C$5:$C$62)</f>
        <v>0</v>
      </c>
      <c r="AR3" s="8">
        <f>SUMIF([16]participants_86230635477!$A$5:$A$63, "*" &amp; A3 &amp; "*", [16]participants_86230635477!$C$5:$C$63)</f>
        <v>0</v>
      </c>
      <c r="AS3" s="8">
        <f>SUMIF([17]participants_82568107303!$A$5:$A$67, "*" &amp; A3 &amp; "*", [17]participants_82568107303!$C$5:$C$67)</f>
        <v>0</v>
      </c>
      <c r="AT3" s="8">
        <f>SUMIF([18]participants_87359499683!$A$5:$A$64, "*" &amp; A3 &amp; "*", [18]participants_87359499683!$C$5:$C$64)</f>
        <v>0</v>
      </c>
      <c r="AU3" s="8">
        <f>SUMIF([19]participants_86836508062!$A$5:$A$61, "*" &amp; A3 &amp; "*", [19]participants_86836508062!$C$5:$C$61)</f>
        <v>0</v>
      </c>
      <c r="AV3" s="8">
        <f>SUMIF([20]participants_82917036773!$A$5:$A$62, "*" &amp; A3 &amp; "*", [20]participants_82917036773!$C$5:$C$62)</f>
        <v>0</v>
      </c>
      <c r="AW3" s="8">
        <f>SUMIF([21]participants_82550606539!$A$5:$A$64, "*" &amp; A3 &amp; "*", [21]participants_82550606539!$C$5:$C$64)</f>
        <v>0</v>
      </c>
      <c r="AX3" s="8">
        <f>SUMIF([22]participants_87144786619!$A$5:$A$66, "*" &amp; A3 &amp; "*", [22]participants_87144786619!$C$5:$C$66)</f>
        <v>0</v>
      </c>
      <c r="AY3" s="8">
        <f>SUMIF([23]participants_84183242165!$A$5:$A$65, "*" &amp; A3 &amp; "*", [23]participants_84183242165!$C$5:$C$65)</f>
        <v>0</v>
      </c>
      <c r="AZ3" s="8">
        <f>SUMIF([24]participants_85009956820!$A$5:$A$75, "*" &amp; A3 &amp; "*", [24]participants_85009956820!$C$5:$C$75)</f>
        <v>0</v>
      </c>
      <c r="BA3" s="8">
        <f>SUMIF([25]participants_89596371980!$A$5:$A$73, "*" &amp; A3 &amp; "*", [25]participants_89596371980!$C$5:$C$73)</f>
        <v>0</v>
      </c>
      <c r="BB3" s="8">
        <f>SUMIF([26]participants_85462787262!$A$5:$A$70, "*" &amp; A3 &amp; "*", [26]participants_85462787262!$C$5:$C$70)</f>
        <v>0</v>
      </c>
      <c r="BD3" s="11" t="s">
        <v>29</v>
      </c>
      <c r="BE3" s="8">
        <v>0</v>
      </c>
    </row>
    <row r="4" spans="1:57" ht="15.6" x14ac:dyDescent="0.3">
      <c r="A4" s="3" t="s">
        <v>17</v>
      </c>
      <c r="B4" s="8">
        <f>COUNTIF('[1]participants_82728877497 (1)'!$A$5:$A$75, "*" &amp; A4 &amp; "*")</f>
        <v>2</v>
      </c>
      <c r="C4" s="8">
        <f>COUNTIF([2]participants_89283412700!$A$5:$A$56, "*" &amp; A4 &amp; "*")</f>
        <v>1</v>
      </c>
      <c r="D4" s="8">
        <f>COUNTIF([3]participants_83829971189!$A$5:$A$64, "*" &amp; A4 &amp; "*")</f>
        <v>1</v>
      </c>
      <c r="E4" s="8">
        <f>COUNTIF([4]participants_89135597456!$A$5:$A$66, "*" &amp; A4 &amp; "*")</f>
        <v>1</v>
      </c>
      <c r="F4" s="8">
        <f>COUNTIF([5]participants_89862146708!$A$5:$A$68, "*" &amp; A4 &amp; "*")</f>
        <v>1</v>
      </c>
      <c r="G4" s="8">
        <f>COUNTIF([6]participants_82511235553!$A$5:$A$63, "*" &amp; A4 &amp; "*")</f>
        <v>1</v>
      </c>
      <c r="H4" s="8">
        <f>COUNTIF([7]participants_84347885374!$A$5:$A$69, "*" &amp; A4 &amp; "*")</f>
        <v>2</v>
      </c>
      <c r="I4" s="8">
        <f>COUNTIF('[8]participants_81557552921 (1)'!$A$5:$A$63, "*" &amp; A4 &amp; "*")</f>
        <v>1</v>
      </c>
      <c r="J4" s="8">
        <f>COUNTIF([9]participants_85990203844!$A$5:$A$65, "*" &amp; A4 &amp; "*")</f>
        <v>2</v>
      </c>
      <c r="K4" s="8">
        <f>COUNTIF([10]participants_89025595192!$A$5:$A$61, "*" &amp; A4 &amp; "*")</f>
        <v>1</v>
      </c>
      <c r="L4" s="8">
        <f>COUNTIF('[11]participants_81892834107 (1)'!$A$5:$A$67, "*" &amp; A4 &amp; "*")</f>
        <v>2</v>
      </c>
      <c r="M4" s="8">
        <f>COUNTIF('[12]participants_89154771385 (1)'!$A$5:$A$57, "*" &amp; A4 &amp; "*")</f>
        <v>1</v>
      </c>
      <c r="N4" s="8">
        <f>COUNTIF([13]participants_89154771385!$A$5:$A$55, "*" &amp; A4 &amp; "*")</f>
        <v>1</v>
      </c>
      <c r="O4" s="8">
        <f>COUNTIF([14]participants_87298141616!$A$5:$A$66, "*" &amp; A4 &amp; "*")</f>
        <v>1</v>
      </c>
      <c r="P4" s="8">
        <f>COUNTIF([15]participants_82544689023!$A$5:$A$62, "*" &amp; A4 &amp; "*")</f>
        <v>1</v>
      </c>
      <c r="Q4" s="8">
        <f>COUNTIF([16]participants_86230635477!$A$5:$A$63, "*" &amp; A4 &amp; "*")</f>
        <v>1</v>
      </c>
      <c r="R4" s="8">
        <f>COUNTIF([17]participants_82568107303!$A$5:$A$67, "*" &amp; A4 &amp; "*")</f>
        <v>1</v>
      </c>
      <c r="S4" s="8">
        <f>COUNTIF([18]participants_87359499683!$A$5:$A$64, "*" &amp; A4 &amp; "*")</f>
        <v>2</v>
      </c>
      <c r="T4" s="8">
        <f>COUNTIF([19]participants_86836508062!$A$5:$A$61, "*" &amp; A4 &amp; "*")</f>
        <v>1</v>
      </c>
      <c r="U4" s="8">
        <f>COUNTIF([20]participants_82917036773!$A$5:$A$62, "*" &amp; A4 &amp; "*")</f>
        <v>1</v>
      </c>
      <c r="V4" s="8">
        <f>COUNTIF([21]participants_82550606539!$A$5:$A$64, "*" &amp; A4 &amp; "*")</f>
        <v>1</v>
      </c>
      <c r="W4" s="8">
        <f>COUNTIF([22]participants_87144786619!$A$5:$A$66, "*" &amp; A4 &amp; "*")</f>
        <v>0</v>
      </c>
      <c r="X4" s="8">
        <f>COUNTIF([23]participants_84183242165!$A$5:$A$65, "*" &amp; A4 &amp; "*")</f>
        <v>1</v>
      </c>
      <c r="Y4" s="8">
        <f>COUNTIF([24]participants_85009956820!$A$5:$A$75, "*" &amp; A4 &amp; "*")</f>
        <v>1</v>
      </c>
      <c r="Z4" s="8">
        <f>COUNTIF([25]participants_89596371980!$A$5:$A$73, "*" &amp; A4 &amp; "*")</f>
        <v>1</v>
      </c>
      <c r="AA4" s="8">
        <f>COUNTIF([26]participants_85462787262!$A$5:$A$70, "*" &amp; A4 &amp; "*")</f>
        <v>1</v>
      </c>
      <c r="AC4" s="8">
        <f>SUMIF('[1]participants_82728877497 (1)'!$A$5:$A$75, "*" &amp; A4 &amp; "*", '[1]participants_82728877497 (1)'!$C$5:$C$75)</f>
        <v>384</v>
      </c>
      <c r="AD4" s="8">
        <f>SUMIF([2]participants_89283412700!$A$5:$A$56, "*" &amp; A4 &amp; "*", [2]participants_89283412700!$C$5:$C$56)</f>
        <v>136</v>
      </c>
      <c r="AE4" s="8">
        <f>SUMIF([3]participants_83829971189!$A$5:$A$64, "*" &amp; A4 &amp; "*", [3]participants_83829971189!$C$5:$C$64)</f>
        <v>405</v>
      </c>
      <c r="AF4" s="8">
        <f>SUMIF([4]participants_89135597456!$A$5:$A$66, "*" &amp; A4 &amp; "*", [4]participants_89135597456!$C$5:$C$66)</f>
        <v>377</v>
      </c>
      <c r="AG4" s="8">
        <f>SUMIF([5]participants_89862146708!$A$5:$A$68, "*" &amp; A4 &amp; "*", [5]participants_89862146708!$C$5:$C$68)</f>
        <v>413</v>
      </c>
      <c r="AH4" s="8">
        <f>SUMIF([6]participants_82511235553!$A$5:$A$63, "*" &amp; A4 &amp; "*", [6]participants_82511235553!$C$5:$C$63)</f>
        <v>367</v>
      </c>
      <c r="AI4" s="8">
        <f>SUMIF([7]participants_84347885374!$A$5:$A$69, "*" &amp; A4 &amp; "*", [7]participants_84347885374!$C$5:$C$69)</f>
        <v>367</v>
      </c>
      <c r="AJ4" s="8">
        <f>SUMIF('[8]participants_81557552921 (1)'!$A$5:$A$63, "*" &amp; A4 &amp; "*", '[8]participants_81557552921 (1)'!$C$5:$C$63)</f>
        <v>315</v>
      </c>
      <c r="AK4" s="8">
        <f>SUMIF([9]participants_85990203844!$A$5:$A$65, "*" &amp; A4 &amp; "*", [9]participants_85990203844!$C$5:$C$65)</f>
        <v>302</v>
      </c>
      <c r="AL4" s="8">
        <f>SUMIF([10]participants_89025595192!$A$5:$A$61, "*" &amp; A4 &amp; "*", [10]participants_89025595192!$C$5:$C$61)</f>
        <v>373</v>
      </c>
      <c r="AM4" s="8">
        <f>SUMIF('[11]participants_81892834107 (1)'!$A$5:$A$67, "*" &amp; A4 &amp; "*", '[11]participants_81892834107 (1)'!$C$5:$C$67)</f>
        <v>315</v>
      </c>
      <c r="AN4" s="8">
        <f>SUMIF('[12]participants_89154771385 (1)'!$A$5:$A$57, "*" &amp; A4 &amp; "*", '[12]participants_89154771385 (1)'!$C$5:$C$57)</f>
        <v>182</v>
      </c>
      <c r="AO4" s="8">
        <f>SUMIF([13]participants_89154771385!$A$5:$A$55, "*" &amp; A4 &amp; "*", [13]participants_89154771385!$C$5:$C$55)</f>
        <v>44</v>
      </c>
      <c r="AP4" s="8">
        <f>SUMIF([14]participants_87298141616!$A$5:$A$66, "*" &amp; A4 &amp; "*", [14]participants_87298141616!$C$5:$C$66)</f>
        <v>290</v>
      </c>
      <c r="AQ4" s="8">
        <f>SUMIF([15]participants_82544689023!$A$5:$A$62, "*" &amp; A4 &amp; "*", [15]participants_82544689023!$C$5:$C$62)</f>
        <v>192</v>
      </c>
      <c r="AR4" s="8">
        <f>SUMIF([16]participants_86230635477!$A$5:$A$63, "*" &amp; A4 &amp; "*", [16]participants_86230635477!$C$5:$C$63)</f>
        <v>245</v>
      </c>
      <c r="AS4" s="8">
        <f>SUMIF([17]participants_82568107303!$A$5:$A$67, "*" &amp; A4 &amp; "*", [17]participants_82568107303!$C$5:$C$67)</f>
        <v>166</v>
      </c>
      <c r="AT4" s="8">
        <f>SUMIF([18]participants_87359499683!$A$5:$A$64, "*" &amp; A4 &amp; "*", [18]participants_87359499683!$C$5:$C$64)</f>
        <v>270</v>
      </c>
      <c r="AU4" s="8">
        <f>SUMIF([19]participants_86836508062!$A$5:$A$61, "*" &amp; A4 &amp; "*", [19]participants_86836508062!$C$5:$C$61)</f>
        <v>169</v>
      </c>
      <c r="AV4" s="8">
        <f>SUMIF([20]participants_82917036773!$A$5:$A$62, "*" &amp; A4 &amp; "*", [20]participants_82917036773!$C$5:$C$62)</f>
        <v>284</v>
      </c>
      <c r="AW4" s="8">
        <f>SUMIF([21]participants_82550606539!$A$5:$A$64, "*" &amp; A4 &amp; "*", [21]participants_82550606539!$C$5:$C$64)</f>
        <v>87</v>
      </c>
      <c r="AX4" s="8">
        <f>SUMIF([22]participants_87144786619!$A$5:$A$66, "*" &amp; A4 &amp; "*", [22]participants_87144786619!$C$5:$C$66)</f>
        <v>0</v>
      </c>
      <c r="AY4" s="8">
        <f>SUMIF([23]participants_84183242165!$A$5:$A$65, "*" &amp; A4 &amp; "*", [23]participants_84183242165!$C$5:$C$65)</f>
        <v>159</v>
      </c>
      <c r="AZ4" s="8">
        <f>SUMIF([24]participants_85009956820!$A$5:$A$75, "*" &amp; A4 &amp; "*", [24]participants_85009956820!$C$5:$C$75)</f>
        <v>171</v>
      </c>
      <c r="BA4" s="8">
        <f>SUMIF([25]participants_89596371980!$A$5:$A$73, "*" &amp; A4 &amp; "*", [25]participants_89596371980!$C$5:$C$73)</f>
        <v>206</v>
      </c>
      <c r="BB4" s="8">
        <f>SUMIF([26]participants_85462787262!$A$5:$A$70, "*" &amp; A4 &amp; "*", [26]participants_85462787262!$C$5:$C$70)</f>
        <v>173</v>
      </c>
      <c r="BD4" s="11" t="s">
        <v>17</v>
      </c>
      <c r="BE4" s="8">
        <f t="shared" ref="BE3:BE58" si="0">SUM(AC4:BB4)/COUNTIF(B4:AA4, "&gt;0")</f>
        <v>255.68</v>
      </c>
    </row>
    <row r="5" spans="1:57" ht="15.6" x14ac:dyDescent="0.3">
      <c r="A5" s="3" t="s">
        <v>5</v>
      </c>
      <c r="B5" s="8">
        <f>COUNTIF('[1]participants_82728877497 (1)'!$A$5:$A$75, "*" &amp; A5 &amp; "*")</f>
        <v>1</v>
      </c>
      <c r="C5" s="8">
        <f>COUNTIF([2]participants_89283412700!$A$5:$A$56, "*" &amp; A5 &amp; "*")</f>
        <v>1</v>
      </c>
      <c r="D5" s="8">
        <f>COUNTIF([3]participants_83829971189!$A$5:$A$64, "*" &amp; A5 &amp; "*")</f>
        <v>1</v>
      </c>
      <c r="E5" s="8">
        <f>COUNTIF([4]participants_89135597456!$A$5:$A$66, "*" &amp; A5 &amp; "*")</f>
        <v>1</v>
      </c>
      <c r="F5" s="8">
        <f>COUNTIF([5]participants_89862146708!$A$5:$A$68, "*" &amp; A5 &amp; "*")</f>
        <v>1</v>
      </c>
      <c r="G5" s="8">
        <f>COUNTIF([6]participants_82511235553!$A$5:$A$63, "*" &amp; A5 &amp; "*")</f>
        <v>1</v>
      </c>
      <c r="H5" s="8">
        <f>COUNTIF([7]participants_84347885374!$A$5:$A$69, "*" &amp; A5 &amp; "*")</f>
        <v>1</v>
      </c>
      <c r="I5" s="8">
        <f>COUNTIF('[8]participants_81557552921 (1)'!$A$5:$A$63, "*" &amp; A5 &amp; "*")</f>
        <v>1</v>
      </c>
      <c r="J5" s="8">
        <f>COUNTIF([9]participants_85990203844!$A$5:$A$65, "*" &amp; A5 &amp; "*")</f>
        <v>1</v>
      </c>
      <c r="K5" s="8">
        <f>COUNTIF([10]participants_89025595192!$A$5:$A$61, "*" &amp; A5 &amp; "*")</f>
        <v>1</v>
      </c>
      <c r="L5" s="8">
        <f>COUNTIF('[11]participants_81892834107 (1)'!$A$5:$A$67, "*" &amp; A5 &amp; "*")</f>
        <v>1</v>
      </c>
      <c r="M5" s="8">
        <f>COUNTIF('[12]participants_89154771385 (1)'!$A$5:$A$57, "*" &amp; A5 &amp; "*")</f>
        <v>1</v>
      </c>
      <c r="N5" s="8">
        <f>COUNTIF([13]participants_89154771385!$A$5:$A$55, "*" &amp; A5 &amp; "*")</f>
        <v>1</v>
      </c>
      <c r="O5" s="8">
        <f>COUNTIF([14]participants_87298141616!$A$5:$A$66, "*" &amp; A5 &amp; "*")</f>
        <v>1</v>
      </c>
      <c r="P5" s="8">
        <f>COUNTIF([15]participants_82544689023!$A$5:$A$62, "*" &amp; A5 &amp; "*")</f>
        <v>1</v>
      </c>
      <c r="Q5" s="8">
        <f>COUNTIF([16]participants_86230635477!$A$5:$A$63, "*" &amp; A5 &amp; "*")</f>
        <v>1</v>
      </c>
      <c r="R5" s="8">
        <f>COUNTIF([17]participants_82568107303!$A$5:$A$67, "*" &amp; A5 &amp; "*")</f>
        <v>1</v>
      </c>
      <c r="S5" s="8">
        <f>COUNTIF([18]participants_87359499683!$A$5:$A$64, "*" &amp; A5 &amp; "*")</f>
        <v>1</v>
      </c>
      <c r="T5" s="8">
        <f>COUNTIF([19]participants_86836508062!$A$5:$A$61, "*" &amp; A5 &amp; "*")</f>
        <v>1</v>
      </c>
      <c r="U5" s="8">
        <f>COUNTIF([20]participants_82917036773!$A$5:$A$62, "*" &amp; A5 &amp; "*")</f>
        <v>1</v>
      </c>
      <c r="V5" s="8">
        <f>COUNTIF([21]participants_82550606539!$A$5:$A$64, "*" &amp; A5 &amp; "*")</f>
        <v>1</v>
      </c>
      <c r="W5" s="8">
        <f>COUNTIF([22]participants_87144786619!$A$5:$A$66, "*" &amp; A5 &amp; "*")</f>
        <v>1</v>
      </c>
      <c r="X5" s="8">
        <f>COUNTIF([23]participants_84183242165!$A$5:$A$65, "*" &amp; A5 &amp; "*")</f>
        <v>1</v>
      </c>
      <c r="Y5" s="8">
        <f>COUNTIF([24]participants_85009956820!$A$5:$A$75, "*" &amp; A5 &amp; "*")</f>
        <v>1</v>
      </c>
      <c r="Z5" s="8">
        <f>COUNTIF([25]participants_89596371980!$A$5:$A$73, "*" &amp; A5 &amp; "*")</f>
        <v>1</v>
      </c>
      <c r="AA5" s="8">
        <f>COUNTIF([26]participants_85462787262!$A$5:$A$70, "*" &amp; A5 &amp; "*")</f>
        <v>1</v>
      </c>
      <c r="AC5" s="8">
        <f>SUMIF('[1]participants_82728877497 (1)'!$A$5:$A$75, "*" &amp; A5 &amp; "*", '[1]participants_82728877497 (1)'!$C$5:$C$75)</f>
        <v>177</v>
      </c>
      <c r="AD5" s="8">
        <f>SUMIF([2]participants_89283412700!$A$5:$A$56, "*" &amp; A5 &amp; "*", [2]participants_89283412700!$C$5:$C$56)</f>
        <v>111</v>
      </c>
      <c r="AE5" s="8">
        <f>SUMIF([3]participants_83829971189!$A$5:$A$64, "*" &amp; A5 &amp; "*", [3]participants_83829971189!$C$5:$C$64)</f>
        <v>360</v>
      </c>
      <c r="AF5" s="8">
        <f>SUMIF([4]participants_89135597456!$A$5:$A$66, "*" &amp; A5 &amp; "*", [4]participants_89135597456!$C$5:$C$66)</f>
        <v>269</v>
      </c>
      <c r="AG5" s="8">
        <f>SUMIF([5]participants_89862146708!$A$5:$A$68, "*" &amp; A5 &amp; "*", [5]participants_89862146708!$C$5:$C$68)</f>
        <v>346</v>
      </c>
      <c r="AH5" s="8">
        <f>SUMIF([6]participants_82511235553!$A$5:$A$63, "*" &amp; A5 &amp; "*", [6]participants_82511235553!$C$5:$C$63)</f>
        <v>299</v>
      </c>
      <c r="AI5" s="8">
        <f>SUMIF([7]participants_84347885374!$A$5:$A$69, "*" &amp; A5 &amp; "*", [7]participants_84347885374!$C$5:$C$69)</f>
        <v>175</v>
      </c>
      <c r="AJ5" s="8">
        <f>SUMIF('[8]participants_81557552921 (1)'!$A$5:$A$63, "*" &amp; A5 &amp; "*", '[8]participants_81557552921 (1)'!$C$5:$C$63)</f>
        <v>256</v>
      </c>
      <c r="AK5" s="8">
        <f>SUMIF([9]participants_85990203844!$A$5:$A$65, "*" &amp; A5 &amp; "*", [9]participants_85990203844!$C$5:$C$65)</f>
        <v>306</v>
      </c>
      <c r="AL5" s="8">
        <f>SUMIF([10]participants_89025595192!$A$5:$A$61, "*" &amp; A5 &amp; "*", [10]participants_89025595192!$C$5:$C$61)</f>
        <v>304</v>
      </c>
      <c r="AM5" s="8">
        <f>SUMIF('[11]participants_81892834107 (1)'!$A$5:$A$67, "*" &amp; A5 &amp; "*", '[11]participants_81892834107 (1)'!$C$5:$C$67)</f>
        <v>358</v>
      </c>
      <c r="AN5" s="8">
        <f>SUMIF('[12]participants_89154771385 (1)'!$A$5:$A$57, "*" &amp; A5 &amp; "*", '[12]participants_89154771385 (1)'!$C$5:$C$57)</f>
        <v>157</v>
      </c>
      <c r="AO5" s="8">
        <f>SUMIF([13]participants_89154771385!$A$5:$A$55, "*" &amp; A5 &amp; "*", [13]participants_89154771385!$C$5:$C$55)</f>
        <v>13</v>
      </c>
      <c r="AP5" s="8">
        <f>SUMIF([14]participants_87298141616!$A$5:$A$66, "*" &amp; A5 &amp; "*", [14]participants_87298141616!$C$5:$C$66)</f>
        <v>284</v>
      </c>
      <c r="AQ5" s="8">
        <f>SUMIF([15]participants_82544689023!$A$5:$A$62, "*" &amp; A5 &amp; "*", [15]participants_82544689023!$C$5:$C$62)</f>
        <v>287</v>
      </c>
      <c r="AR5" s="8">
        <f>SUMIF([16]participants_86230635477!$A$5:$A$63, "*" &amp; A5 &amp; "*", [16]participants_86230635477!$C$5:$C$63)</f>
        <v>241</v>
      </c>
      <c r="AS5" s="8">
        <f>SUMIF([17]participants_82568107303!$A$5:$A$67, "*" &amp; A5 &amp; "*", [17]participants_82568107303!$C$5:$C$67)</f>
        <v>333</v>
      </c>
      <c r="AT5" s="8">
        <f>SUMIF([18]participants_87359499683!$A$5:$A$64, "*" &amp; A5 &amp; "*", [18]participants_87359499683!$C$5:$C$64)</f>
        <v>307</v>
      </c>
      <c r="AU5" s="8">
        <f>SUMIF([19]participants_86836508062!$A$5:$A$61, "*" &amp; A5 &amp; "*", [19]participants_86836508062!$C$5:$C$61)</f>
        <v>314</v>
      </c>
      <c r="AV5" s="8">
        <f>SUMIF([20]participants_82917036773!$A$5:$A$62, "*" &amp; A5 &amp; "*", [20]participants_82917036773!$C$5:$C$62)</f>
        <v>297</v>
      </c>
      <c r="AW5" s="8">
        <f>SUMIF([21]participants_82550606539!$A$5:$A$64, "*" &amp; A5 &amp; "*", [21]participants_82550606539!$C$5:$C$64)</f>
        <v>256</v>
      </c>
      <c r="AX5" s="8">
        <f>SUMIF([22]participants_87144786619!$A$5:$A$66, "*" &amp; A5 &amp; "*", [22]participants_87144786619!$C$5:$C$66)</f>
        <v>320</v>
      </c>
      <c r="AY5" s="8">
        <f>SUMIF([23]participants_84183242165!$A$5:$A$65, "*" &amp; A5 &amp; "*", [23]participants_84183242165!$C$5:$C$65)</f>
        <v>213</v>
      </c>
      <c r="AZ5" s="8">
        <f>SUMIF([24]participants_85009956820!$A$5:$A$75, "*" &amp; A5 &amp; "*", [24]participants_85009956820!$C$5:$C$75)</f>
        <v>262</v>
      </c>
      <c r="BA5" s="8">
        <f>SUMIF([25]participants_89596371980!$A$5:$A$73, "*" &amp; A5 &amp; "*", [25]participants_89596371980!$C$5:$C$73)</f>
        <v>362</v>
      </c>
      <c r="BB5" s="8">
        <f>SUMIF([26]participants_85462787262!$A$5:$A$70, "*" &amp; A5 &amp; "*", [26]participants_85462787262!$C$5:$C$70)</f>
        <v>181</v>
      </c>
      <c r="BD5" s="11" t="s">
        <v>5</v>
      </c>
      <c r="BE5" s="8">
        <f t="shared" si="0"/>
        <v>261.07692307692309</v>
      </c>
    </row>
    <row r="6" spans="1:57" ht="15.6" x14ac:dyDescent="0.3">
      <c r="A6" s="3" t="s">
        <v>1</v>
      </c>
      <c r="B6" s="8">
        <f>COUNTIF('[1]participants_82728877497 (1)'!$A$5:$A$75, "*" &amp; A6 &amp; "*")</f>
        <v>1</v>
      </c>
      <c r="C6" s="8">
        <f>COUNTIF([2]participants_89283412700!$A$5:$A$56, "*" &amp; A6 &amp; "*")</f>
        <v>1</v>
      </c>
      <c r="D6" s="8">
        <f>COUNTIF([3]participants_83829971189!$A$5:$A$64, "*" &amp; A6 &amp; "*")</f>
        <v>1</v>
      </c>
      <c r="E6" s="8">
        <f>COUNTIF([4]participants_89135597456!$A$5:$A$66, "*" &amp; A6 &amp; "*")</f>
        <v>1</v>
      </c>
      <c r="F6" s="8">
        <f>COUNTIF([5]participants_89862146708!$A$5:$A$68, "*" &amp; A6 &amp; "*")</f>
        <v>1</v>
      </c>
      <c r="G6" s="8">
        <f>COUNTIF([6]participants_82511235553!$A$5:$A$63, "*" &amp; A6 &amp; "*")</f>
        <v>1</v>
      </c>
      <c r="H6" s="8">
        <f>COUNTIF([7]participants_84347885374!$A$5:$A$69, "*" &amp; A6 &amp; "*")</f>
        <v>2</v>
      </c>
      <c r="I6" s="8">
        <f>COUNTIF('[8]participants_81557552921 (1)'!$A$5:$A$63, "*" &amp; A6 &amp; "*")</f>
        <v>1</v>
      </c>
      <c r="J6" s="8">
        <f>COUNTIF([9]participants_85990203844!$A$5:$A$65, "*" &amp; A6 &amp; "*")</f>
        <v>1</v>
      </c>
      <c r="K6" s="8">
        <f>COUNTIF([10]participants_89025595192!$A$5:$A$61, "*" &amp; A6 &amp; "*")</f>
        <v>1</v>
      </c>
      <c r="L6" s="8">
        <f>COUNTIF('[11]participants_81892834107 (1)'!$A$5:$A$67, "*" &amp; A6 &amp; "*")</f>
        <v>1</v>
      </c>
      <c r="M6" s="8">
        <f>COUNTIF('[12]participants_89154771385 (1)'!$A$5:$A$57, "*" &amp; A6 &amp; "*")</f>
        <v>1</v>
      </c>
      <c r="N6" s="8">
        <f>COUNTIF([13]participants_89154771385!$A$5:$A$55, "*" &amp; A6 &amp; "*")</f>
        <v>1</v>
      </c>
      <c r="O6" s="8">
        <f>COUNTIF([14]participants_87298141616!$A$5:$A$66, "*" &amp; A6 &amp; "*")</f>
        <v>1</v>
      </c>
      <c r="P6" s="8">
        <f>COUNTIF([15]participants_82544689023!$A$5:$A$62, "*" &amp; A6 &amp; "*")</f>
        <v>1</v>
      </c>
      <c r="Q6" s="8">
        <f>COUNTIF([16]participants_86230635477!$A$5:$A$63, "*" &amp; A6 &amp; "*")</f>
        <v>1</v>
      </c>
      <c r="R6" s="8">
        <f>COUNTIF([17]participants_82568107303!$A$5:$A$67, "*" &amp; A6 &amp; "*")</f>
        <v>2</v>
      </c>
      <c r="S6" s="8">
        <f>COUNTIF([18]participants_87359499683!$A$5:$A$64, "*" &amp; A6 &amp; "*")</f>
        <v>1</v>
      </c>
      <c r="T6" s="8">
        <f>COUNTIF([19]participants_86836508062!$A$5:$A$61, "*" &amp; A6 &amp; "*")</f>
        <v>1</v>
      </c>
      <c r="U6" s="8">
        <f>COUNTIF([20]participants_82917036773!$A$5:$A$62, "*" &amp; A6 &amp; "*")</f>
        <v>1</v>
      </c>
      <c r="V6" s="8">
        <f>COUNTIF([21]participants_82550606539!$A$5:$A$64, "*" &amp; A6 &amp; "*")</f>
        <v>2</v>
      </c>
      <c r="W6" s="8">
        <f>COUNTIF([22]participants_87144786619!$A$5:$A$66, "*" &amp; A6 &amp; "*")</f>
        <v>3</v>
      </c>
      <c r="X6" s="8">
        <f>COUNTIF([23]participants_84183242165!$A$5:$A$65, "*" &amp; A6 &amp; "*")</f>
        <v>1</v>
      </c>
      <c r="Y6" s="8">
        <f>COUNTIF([24]participants_85009956820!$A$5:$A$75, "*" &amp; A6 &amp; "*")</f>
        <v>1</v>
      </c>
      <c r="Z6" s="8">
        <f>COUNTIF([25]participants_89596371980!$A$5:$A$73, "*" &amp; A6 &amp; "*")</f>
        <v>1</v>
      </c>
      <c r="AA6" s="8">
        <f>COUNTIF([26]participants_85462787262!$A$5:$A$70, "*" &amp; A6 &amp; "*")</f>
        <v>1</v>
      </c>
      <c r="AC6" s="8">
        <f>SUMIF('[1]participants_82728877497 (1)'!$A$5:$A$75, "*" &amp; A6 &amp; "*", '[1]participants_82728877497 (1)'!$C$5:$C$75)</f>
        <v>364</v>
      </c>
      <c r="AD6" s="8">
        <f>SUMIF([2]participants_89283412700!$A$5:$A$56, "*" &amp; A6 &amp; "*", [2]participants_89283412700!$C$5:$C$56)</f>
        <v>128</v>
      </c>
      <c r="AE6" s="8">
        <f>SUMIF([3]participants_83829971189!$A$5:$A$64, "*" &amp; A6 &amp; "*", [3]participants_83829971189!$C$5:$C$64)</f>
        <v>390</v>
      </c>
      <c r="AF6" s="8">
        <f>SUMIF([4]participants_89135597456!$A$5:$A$66, "*" &amp; A6 &amp; "*", [4]participants_89135597456!$C$5:$C$66)</f>
        <v>353</v>
      </c>
      <c r="AG6" s="8">
        <f>SUMIF([5]participants_89862146708!$A$5:$A$68, "*" &amp; A6 &amp; "*", [5]participants_89862146708!$C$5:$C$68)</f>
        <v>353</v>
      </c>
      <c r="AH6" s="8">
        <f>SUMIF([6]participants_82511235553!$A$5:$A$63, "*" &amp; A6 &amp; "*", [6]participants_82511235553!$C$5:$C$63)</f>
        <v>343</v>
      </c>
      <c r="AI6" s="8">
        <f>SUMIF([7]participants_84347885374!$A$5:$A$69, "*" &amp; A6 &amp; "*", [7]participants_84347885374!$C$5:$C$69)</f>
        <v>329</v>
      </c>
      <c r="AJ6" s="8">
        <f>SUMIF('[8]participants_81557552921 (1)'!$A$5:$A$63, "*" &amp; A6 &amp; "*", '[8]participants_81557552921 (1)'!$C$5:$C$63)</f>
        <v>323</v>
      </c>
      <c r="AK6" s="8">
        <f>SUMIF([9]participants_85990203844!$A$5:$A$65, "*" &amp; A6 &amp; "*", [9]participants_85990203844!$C$5:$C$65)</f>
        <v>277</v>
      </c>
      <c r="AL6" s="8">
        <f>SUMIF([10]participants_89025595192!$A$5:$A$61, "*" &amp; A6 &amp; "*", [10]participants_89025595192!$C$5:$C$61)</f>
        <v>362</v>
      </c>
      <c r="AM6" s="8">
        <f>SUMIF('[11]participants_81892834107 (1)'!$A$5:$A$67, "*" &amp; A6 &amp; "*", '[11]participants_81892834107 (1)'!$C$5:$C$67)</f>
        <v>382</v>
      </c>
      <c r="AN6" s="8">
        <f>SUMIF('[12]participants_89154771385 (1)'!$A$5:$A$57, "*" &amp; A6 &amp; "*", '[12]participants_89154771385 (1)'!$C$5:$C$57)</f>
        <v>178</v>
      </c>
      <c r="AO6" s="8">
        <f>SUMIF([13]participants_89154771385!$A$5:$A$55, "*" &amp; A6 &amp; "*", [13]participants_89154771385!$C$5:$C$55)</f>
        <v>39</v>
      </c>
      <c r="AP6" s="8">
        <f>SUMIF([14]participants_87298141616!$A$5:$A$66, "*" &amp; A6 &amp; "*", [14]participants_87298141616!$C$5:$C$66)</f>
        <v>319</v>
      </c>
      <c r="AQ6" s="8">
        <f>SUMIF([15]participants_82544689023!$A$5:$A$62, "*" &amp; A6 &amp; "*", [15]participants_82544689023!$C$5:$C$62)</f>
        <v>357</v>
      </c>
      <c r="AR6" s="8">
        <f>SUMIF([16]participants_86230635477!$A$5:$A$63, "*" &amp; A6 &amp; "*", [16]participants_86230635477!$C$5:$C$63)</f>
        <v>255</v>
      </c>
      <c r="AS6" s="8">
        <f>SUMIF([17]participants_82568107303!$A$5:$A$67, "*" &amp; A6 &amp; "*", [17]participants_82568107303!$C$5:$C$67)</f>
        <v>438</v>
      </c>
      <c r="AT6" s="8">
        <f>SUMIF([18]participants_87359499683!$A$5:$A$64, "*" &amp; A6 &amp; "*", [18]participants_87359499683!$C$5:$C$64)</f>
        <v>334</v>
      </c>
      <c r="AU6" s="8">
        <f>SUMIF([19]participants_86836508062!$A$5:$A$61, "*" &amp; A6 &amp; "*", [19]participants_86836508062!$C$5:$C$61)</f>
        <v>296</v>
      </c>
      <c r="AV6" s="8">
        <f>SUMIF([20]participants_82917036773!$A$5:$A$62, "*" &amp; A6 &amp; "*", [20]participants_82917036773!$C$5:$C$62)</f>
        <v>325</v>
      </c>
      <c r="AW6" s="8">
        <f>SUMIF([21]participants_82550606539!$A$5:$A$64, "*" &amp; A6 &amp; "*", [21]participants_82550606539!$C$5:$C$64)</f>
        <v>356</v>
      </c>
      <c r="AX6" s="8">
        <f>SUMIF([22]participants_87144786619!$A$5:$A$66, "*" &amp; A6 &amp; "*", [22]participants_87144786619!$C$5:$C$66)</f>
        <v>519</v>
      </c>
      <c r="AY6" s="8">
        <f>SUMIF([23]participants_84183242165!$A$5:$A$65, "*" &amp; A6 &amp; "*", [23]participants_84183242165!$C$5:$C$65)</f>
        <v>354</v>
      </c>
      <c r="AZ6" s="8">
        <f>SUMIF([24]participants_85009956820!$A$5:$A$75, "*" &amp; A6 &amp; "*", [24]participants_85009956820!$C$5:$C$75)</f>
        <v>276</v>
      </c>
      <c r="BA6" s="8">
        <f>SUMIF([25]participants_89596371980!$A$5:$A$73, "*" &amp; A6 &amp; "*", [25]participants_89596371980!$C$5:$C$73)</f>
        <v>377</v>
      </c>
      <c r="BB6" s="8">
        <f>SUMIF([26]participants_85462787262!$A$5:$A$70, "*" &amp; A6 &amp; "*", [26]participants_85462787262!$C$5:$C$70)</f>
        <v>191</v>
      </c>
      <c r="BD6" s="11" t="s">
        <v>1</v>
      </c>
      <c r="BE6" s="8">
        <f t="shared" si="0"/>
        <v>316.07692307692309</v>
      </c>
    </row>
    <row r="7" spans="1:57" ht="15.6" x14ac:dyDescent="0.3">
      <c r="A7" s="2" t="s">
        <v>34</v>
      </c>
      <c r="B7" s="8">
        <f>COUNTIF('[1]participants_82728877497 (1)'!$A$5:$A$75, "*" &amp; A7 &amp; "*")</f>
        <v>2</v>
      </c>
      <c r="C7" s="8">
        <f>COUNTIF([2]participants_89283412700!$A$5:$A$56, "*" &amp; A7 &amp; "*")</f>
        <v>1</v>
      </c>
      <c r="D7" s="8">
        <f>COUNTIF([3]participants_83829971189!$A$5:$A$64, "*" &amp; A7 &amp; "*")</f>
        <v>1</v>
      </c>
      <c r="E7" s="8">
        <f>COUNTIF([4]participants_89135597456!$A$5:$A$66, "*" &amp; A7 &amp; "*")</f>
        <v>1</v>
      </c>
      <c r="F7" s="8">
        <f>COUNTIF([5]participants_89862146708!$A$5:$A$68, "*" &amp; A7 &amp; "*")</f>
        <v>1</v>
      </c>
      <c r="G7" s="8">
        <f>COUNTIF([6]participants_82511235553!$A$5:$A$63, "*" &amp; A7 &amp; "*")</f>
        <v>1</v>
      </c>
      <c r="H7" s="8">
        <f>COUNTIF([7]participants_84347885374!$A$5:$A$69, "*" &amp; A7 &amp; "*")</f>
        <v>1</v>
      </c>
      <c r="I7" s="8">
        <f>COUNTIF('[8]participants_81557552921 (1)'!$A$5:$A$63, "*" &amp; A7 &amp; "*")</f>
        <v>1</v>
      </c>
      <c r="J7" s="8">
        <f>COUNTIF([9]participants_85990203844!$A$5:$A$65, "*" &amp; A7 &amp; "*")</f>
        <v>1</v>
      </c>
      <c r="K7" s="8">
        <f>COUNTIF([10]participants_89025595192!$A$5:$A$61, "*" &amp; A7 &amp; "*")</f>
        <v>1</v>
      </c>
      <c r="L7" s="8">
        <f>COUNTIF('[11]participants_81892834107 (1)'!$A$5:$A$67, "*" &amp; A7 &amp; "*")</f>
        <v>1</v>
      </c>
      <c r="M7" s="8">
        <f>COUNTIF('[12]participants_89154771385 (1)'!$A$5:$A$57, "*" &amp; A7 &amp; "*")</f>
        <v>1</v>
      </c>
      <c r="N7" s="8">
        <f>COUNTIF([13]participants_89154771385!$A$5:$A$55, "*" &amp; A7 &amp; "*")</f>
        <v>1</v>
      </c>
      <c r="O7" s="8">
        <f>COUNTIF([14]participants_87298141616!$A$5:$A$66, "*" &amp; A7 &amp; "*")</f>
        <v>1</v>
      </c>
      <c r="P7" s="8">
        <f>COUNTIF([15]participants_82544689023!$A$5:$A$62, "*" &amp; A7 &amp; "*")</f>
        <v>1</v>
      </c>
      <c r="Q7" s="8">
        <f>COUNTIF([16]participants_86230635477!$A$5:$A$63, "*" &amp; A7 &amp; "*")</f>
        <v>1</v>
      </c>
      <c r="R7" s="8">
        <f>COUNTIF([17]participants_82568107303!$A$5:$A$67, "*" &amp; A7 &amp; "*")</f>
        <v>1</v>
      </c>
      <c r="S7" s="8">
        <f>COUNTIF([18]participants_87359499683!$A$5:$A$64, "*" &amp; A7 &amp; "*")</f>
        <v>1</v>
      </c>
      <c r="T7" s="8">
        <f>COUNTIF([19]participants_86836508062!$A$5:$A$61, "*" &amp; A7 &amp; "*")</f>
        <v>1</v>
      </c>
      <c r="U7" s="8">
        <f>COUNTIF([20]participants_82917036773!$A$5:$A$62, "*" &amp; A7 &amp; "*")</f>
        <v>1</v>
      </c>
      <c r="V7" s="8">
        <f>COUNTIF([21]participants_82550606539!$A$5:$A$64, "*" &amp; A7 &amp; "*")</f>
        <v>1</v>
      </c>
      <c r="W7" s="8">
        <f>COUNTIF([22]participants_87144786619!$A$5:$A$66, "*" &amp; A7 &amp; "*")</f>
        <v>2</v>
      </c>
      <c r="X7" s="8">
        <f>COUNTIF([23]participants_84183242165!$A$5:$A$65, "*" &amp; A7 &amp; "*")</f>
        <v>1</v>
      </c>
      <c r="Y7" s="8">
        <f>COUNTIF([24]participants_85009956820!$A$5:$A$75, "*" &amp; A7 &amp; "*")</f>
        <v>2</v>
      </c>
      <c r="Z7" s="8">
        <f>COUNTIF([25]participants_89596371980!$A$5:$A$73, "*" &amp; A7 &amp; "*")</f>
        <v>1</v>
      </c>
      <c r="AA7" s="8">
        <f>COUNTIF([26]participants_85462787262!$A$5:$A$70, "*" &amp; A7 &amp; "*")</f>
        <v>1</v>
      </c>
      <c r="AC7" s="8">
        <f>SUMIF('[1]participants_82728877497 (1)'!$A$5:$A$75, "*" &amp; A7 &amp; "*", '[1]participants_82728877497 (1)'!$C$5:$C$75)</f>
        <v>348</v>
      </c>
      <c r="AD7" s="8">
        <f>SUMIF([2]participants_89283412700!$A$5:$A$56, "*" &amp; A7 &amp; "*", [2]participants_89283412700!$C$5:$C$56)</f>
        <v>112</v>
      </c>
      <c r="AE7" s="8">
        <f>SUMIF([3]participants_83829971189!$A$5:$A$64, "*" &amp; A7 &amp; "*", [3]participants_83829971189!$C$5:$C$64)</f>
        <v>372</v>
      </c>
      <c r="AF7" s="8">
        <f>SUMIF([4]participants_89135597456!$A$5:$A$66, "*" &amp; A7 &amp; "*", [4]participants_89135597456!$C$5:$C$66)</f>
        <v>356</v>
      </c>
      <c r="AG7" s="8">
        <f>SUMIF([5]participants_89862146708!$A$5:$A$68, "*" &amp; A7 &amp; "*", [5]participants_89862146708!$C$5:$C$68)</f>
        <v>347</v>
      </c>
      <c r="AH7" s="8">
        <f>SUMIF([6]participants_82511235553!$A$5:$A$63, "*" &amp; A7 &amp; "*", [6]participants_82511235553!$C$5:$C$63)</f>
        <v>315</v>
      </c>
      <c r="AI7" s="8">
        <f>SUMIF([7]participants_84347885374!$A$5:$A$69, "*" &amp; A7 &amp; "*", [7]participants_84347885374!$C$5:$C$69)</f>
        <v>329</v>
      </c>
      <c r="AJ7" s="8">
        <f>SUMIF('[8]participants_81557552921 (1)'!$A$5:$A$63, "*" &amp; A7 &amp; "*", '[8]participants_81557552921 (1)'!$C$5:$C$63)</f>
        <v>329</v>
      </c>
      <c r="AK7" s="8">
        <f>SUMIF([9]participants_85990203844!$A$5:$A$65, "*" &amp; A7 &amp; "*", [9]participants_85990203844!$C$5:$C$65)</f>
        <v>226</v>
      </c>
      <c r="AL7" s="8">
        <f>SUMIF([10]participants_89025595192!$A$5:$A$61, "*" &amp; A7 &amp; "*", [10]participants_89025595192!$C$5:$C$61)</f>
        <v>343</v>
      </c>
      <c r="AM7" s="8">
        <f>SUMIF('[11]participants_81892834107 (1)'!$A$5:$A$67, "*" &amp; A7 &amp; "*", '[11]participants_81892834107 (1)'!$C$5:$C$67)</f>
        <v>331</v>
      </c>
      <c r="AN7" s="8">
        <f>SUMIF('[12]participants_89154771385 (1)'!$A$5:$A$57, "*" &amp; A7 &amp; "*", '[12]participants_89154771385 (1)'!$C$5:$C$57)</f>
        <v>173</v>
      </c>
      <c r="AO7" s="8">
        <f>SUMIF([13]participants_89154771385!$A$5:$A$55, "*" &amp; A7 &amp; "*", [13]participants_89154771385!$C$5:$C$55)</f>
        <v>23</v>
      </c>
      <c r="AP7" s="8">
        <f>SUMIF([14]participants_87298141616!$A$5:$A$66, "*" &amp; A7 &amp; "*", [14]participants_87298141616!$C$5:$C$66)</f>
        <v>288</v>
      </c>
      <c r="AQ7" s="8">
        <f>SUMIF([15]participants_82544689023!$A$5:$A$62, "*" &amp; A7 &amp; "*", [15]participants_82544689023!$C$5:$C$62)</f>
        <v>328</v>
      </c>
      <c r="AR7" s="8">
        <f>SUMIF([16]participants_86230635477!$A$5:$A$63, "*" &amp; A7 &amp; "*", [16]participants_86230635477!$C$5:$C$63)</f>
        <v>122</v>
      </c>
      <c r="AS7" s="8">
        <f>SUMIF([17]participants_82568107303!$A$5:$A$67, "*" &amp; A7 &amp; "*", [17]participants_82568107303!$C$5:$C$67)</f>
        <v>334</v>
      </c>
      <c r="AT7" s="8">
        <f>SUMIF([18]participants_87359499683!$A$5:$A$64, "*" &amp; A7 &amp; "*", [18]participants_87359499683!$C$5:$C$64)</f>
        <v>290</v>
      </c>
      <c r="AU7" s="8">
        <f>SUMIF([19]participants_86836508062!$A$5:$A$61, "*" &amp; A7 &amp; "*", [19]participants_86836508062!$C$5:$C$61)</f>
        <v>324</v>
      </c>
      <c r="AV7" s="8">
        <f>SUMIF([20]participants_82917036773!$A$5:$A$62, "*" &amp; A7 &amp; "*", [20]participants_82917036773!$C$5:$C$62)</f>
        <v>290</v>
      </c>
      <c r="AW7" s="8">
        <f>SUMIF([21]participants_82550606539!$A$5:$A$64, "*" &amp; A7 &amp; "*", [21]participants_82550606539!$C$5:$C$64)</f>
        <v>283</v>
      </c>
      <c r="AX7" s="8">
        <f>SUMIF([22]participants_87144786619!$A$5:$A$66, "*" &amp; A7 &amp; "*", [22]participants_87144786619!$C$5:$C$66)</f>
        <v>240</v>
      </c>
      <c r="AY7" s="8">
        <f>SUMIF([23]participants_84183242165!$A$5:$A$65, "*" &amp; A7 &amp; "*", [23]participants_84183242165!$C$5:$C$65)</f>
        <v>221</v>
      </c>
      <c r="AZ7" s="8">
        <f>SUMIF([24]participants_85009956820!$A$5:$A$75, "*" &amp; A7 &amp; "*", [24]participants_85009956820!$C$5:$C$75)</f>
        <v>404</v>
      </c>
      <c r="BA7" s="8">
        <f>SUMIF([25]participants_89596371980!$A$5:$A$73, "*" &amp; A7 &amp; "*", [25]participants_89596371980!$C$5:$C$73)</f>
        <v>256</v>
      </c>
      <c r="BB7" s="8">
        <f>SUMIF([26]participants_85462787262!$A$5:$A$70, "*" &amp; A7 &amp; "*", [26]participants_85462787262!$C$5:$C$70)</f>
        <v>220</v>
      </c>
      <c r="BD7" s="10" t="s">
        <v>34</v>
      </c>
      <c r="BE7" s="8">
        <f t="shared" si="0"/>
        <v>277.07692307692309</v>
      </c>
    </row>
    <row r="8" spans="1:57" ht="15.6" x14ac:dyDescent="0.3">
      <c r="A8" s="2" t="s">
        <v>40</v>
      </c>
      <c r="B8" s="8">
        <f>COUNTIF('[1]participants_82728877497 (1)'!$A$5:$A$75, "*" &amp; A8 &amp; "*")</f>
        <v>1</v>
      </c>
      <c r="C8" s="8">
        <f>COUNTIF([2]participants_89283412700!$A$5:$A$56, "*" &amp; A8 &amp; "*")</f>
        <v>1</v>
      </c>
      <c r="D8" s="8">
        <f>COUNTIF([3]participants_83829971189!$A$5:$A$64, "*" &amp; A8 &amp; "*")</f>
        <v>0</v>
      </c>
      <c r="E8" s="8">
        <f>COUNTIF([4]participants_89135597456!$A$5:$A$66, "*" &amp; A8 &amp; "*")</f>
        <v>1</v>
      </c>
      <c r="F8" s="8">
        <f>COUNTIF([5]participants_89862146708!$A$5:$A$68, "*" &amp; A8 &amp; "*")</f>
        <v>1</v>
      </c>
      <c r="G8" s="8">
        <f>COUNTIF([6]participants_82511235553!$A$5:$A$63, "*" &amp; A8 &amp; "*")</f>
        <v>1</v>
      </c>
      <c r="H8" s="8">
        <f>COUNTIF([7]participants_84347885374!$A$5:$A$69, "*" &amp; A8 &amp; "*")</f>
        <v>1</v>
      </c>
      <c r="I8" s="8">
        <f>COUNTIF('[8]participants_81557552921 (1)'!$A$5:$A$63, "*" &amp; A8 &amp; "*")</f>
        <v>0</v>
      </c>
      <c r="J8" s="8">
        <f>COUNTIF([9]participants_85990203844!$A$5:$A$65, "*" &amp; A8 &amp; "*")</f>
        <v>0</v>
      </c>
      <c r="K8" s="8">
        <f>COUNTIF([10]participants_89025595192!$A$5:$A$61, "*" &amp; A8 &amp; "*")</f>
        <v>0</v>
      </c>
      <c r="L8" s="8">
        <f>COUNTIF('[11]participants_81892834107 (1)'!$A$5:$A$67, "*" &amp; A8 &amp; "*")</f>
        <v>0</v>
      </c>
      <c r="M8" s="8">
        <f>COUNTIF('[12]participants_89154771385 (1)'!$A$5:$A$57, "*" &amp; A8 &amp; "*")</f>
        <v>0</v>
      </c>
      <c r="N8" s="8">
        <f>COUNTIF([13]participants_89154771385!$A$5:$A$55, "*" &amp; A8 &amp; "*")</f>
        <v>0</v>
      </c>
      <c r="O8" s="8">
        <f>COUNTIF([14]participants_87298141616!$A$5:$A$66, "*" &amp; A8 &amp; "*")</f>
        <v>0</v>
      </c>
      <c r="P8" s="8">
        <f>COUNTIF([15]participants_82544689023!$A$5:$A$62, "*" &amp; A8 &amp; "*")</f>
        <v>0</v>
      </c>
      <c r="Q8" s="8">
        <f>COUNTIF([16]participants_86230635477!$A$5:$A$63, "*" &amp; A8 &amp; "*")</f>
        <v>0</v>
      </c>
      <c r="R8" s="8">
        <f>COUNTIF([17]participants_82568107303!$A$5:$A$67, "*" &amp; A8 &amp; "*")</f>
        <v>0</v>
      </c>
      <c r="S8" s="8">
        <f>COUNTIF([18]participants_87359499683!$A$5:$A$64, "*" &amp; A8 &amp; "*")</f>
        <v>0</v>
      </c>
      <c r="T8" s="8">
        <f>COUNTIF([19]participants_86836508062!$A$5:$A$61, "*" &amp; A8 &amp; "*")</f>
        <v>1</v>
      </c>
      <c r="U8" s="8">
        <f>COUNTIF([20]participants_82917036773!$A$5:$A$62, "*" &amp; A8 &amp; "*")</f>
        <v>0</v>
      </c>
      <c r="V8" s="8">
        <f>COUNTIF([21]participants_82550606539!$A$5:$A$64, "*" &amp; A8 &amp; "*")</f>
        <v>0</v>
      </c>
      <c r="W8" s="8">
        <f>COUNTIF([22]participants_87144786619!$A$5:$A$66, "*" &amp; A8 &amp; "*")</f>
        <v>0</v>
      </c>
      <c r="X8" s="8">
        <f>COUNTIF([23]participants_84183242165!$A$5:$A$65, "*" &amp; A8 &amp; "*")</f>
        <v>1</v>
      </c>
      <c r="Y8" s="8">
        <f>COUNTIF([24]participants_85009956820!$A$5:$A$75, "*" &amp; A8 &amp; "*")</f>
        <v>4</v>
      </c>
      <c r="Z8" s="8">
        <f>COUNTIF([25]participants_89596371980!$A$5:$A$73, "*" &amp; A8 &amp; "*")</f>
        <v>1</v>
      </c>
      <c r="AA8" s="8">
        <f>COUNTIF([26]participants_85462787262!$A$5:$A$70, "*" &amp; A8 &amp; "*")</f>
        <v>2</v>
      </c>
      <c r="AC8" s="8">
        <f>SUMIF('[1]participants_82728877497 (1)'!$A$5:$A$75, "*" &amp; A8 &amp; "*", '[1]participants_82728877497 (1)'!$C$5:$C$75)</f>
        <v>97</v>
      </c>
      <c r="AD8" s="8">
        <f>SUMIF([2]participants_89283412700!$A$5:$A$56, "*" &amp; A8 &amp; "*", [2]participants_89283412700!$C$5:$C$56)</f>
        <v>75</v>
      </c>
      <c r="AE8" s="8">
        <f>SUMIF([3]participants_83829971189!$A$5:$A$64, "*" &amp; A8 &amp; "*", [3]participants_83829971189!$C$5:$C$64)</f>
        <v>0</v>
      </c>
      <c r="AF8" s="8">
        <f>SUMIF([4]participants_89135597456!$A$5:$A$66, "*" &amp; A8 &amp; "*", [4]participants_89135597456!$C$5:$C$66)</f>
        <v>118</v>
      </c>
      <c r="AG8" s="8">
        <f>SUMIF([5]participants_89862146708!$A$5:$A$68, "*" &amp; A8 &amp; "*", [5]participants_89862146708!$C$5:$C$68)</f>
        <v>130</v>
      </c>
      <c r="AH8" s="8">
        <f>SUMIF([6]participants_82511235553!$A$5:$A$63, "*" &amp; A8 &amp; "*", [6]participants_82511235553!$C$5:$C$63)</f>
        <v>101</v>
      </c>
      <c r="AI8" s="8">
        <f>SUMIF([7]participants_84347885374!$A$5:$A$69, "*" &amp; A8 &amp; "*", [7]participants_84347885374!$C$5:$C$69)</f>
        <v>9</v>
      </c>
      <c r="AJ8" s="8">
        <f>SUMIF('[8]participants_81557552921 (1)'!$A$5:$A$63, "*" &amp; A8 &amp; "*", '[8]participants_81557552921 (1)'!$C$5:$C$63)</f>
        <v>0</v>
      </c>
      <c r="AK8" s="8">
        <f>SUMIF([9]participants_85990203844!$A$5:$A$65, "*" &amp; A8 &amp; "*", [9]participants_85990203844!$C$5:$C$65)</f>
        <v>0</v>
      </c>
      <c r="AL8" s="8">
        <f>SUMIF([10]participants_89025595192!$A$5:$A$61, "*" &amp; A8 &amp; "*", [10]participants_89025595192!$C$5:$C$61)</f>
        <v>0</v>
      </c>
      <c r="AM8" s="8">
        <f>SUMIF('[11]participants_81892834107 (1)'!$A$5:$A$67, "*" &amp; A8 &amp; "*", '[11]participants_81892834107 (1)'!$C$5:$C$67)</f>
        <v>0</v>
      </c>
      <c r="AN8" s="8">
        <f>SUMIF('[12]participants_89154771385 (1)'!$A$5:$A$57, "*" &amp; A8 &amp; "*", '[12]participants_89154771385 (1)'!$C$5:$C$57)</f>
        <v>0</v>
      </c>
      <c r="AO8" s="8">
        <f>SUMIF([13]participants_89154771385!$A$5:$A$55, "*" &amp; A8 &amp; "*", [13]participants_89154771385!$C$5:$C$55)</f>
        <v>0</v>
      </c>
      <c r="AP8" s="8">
        <f>SUMIF([14]participants_87298141616!$A$5:$A$66, "*" &amp; A8 &amp; "*", [14]participants_87298141616!$C$5:$C$66)</f>
        <v>0</v>
      </c>
      <c r="AQ8" s="8">
        <f>SUMIF([15]participants_82544689023!$A$5:$A$62, "*" &amp; A8 &amp; "*", [15]participants_82544689023!$C$5:$C$62)</f>
        <v>0</v>
      </c>
      <c r="AR8" s="8">
        <f>SUMIF([16]participants_86230635477!$A$5:$A$63, "*" &amp; A8 &amp; "*", [16]participants_86230635477!$C$5:$C$63)</f>
        <v>0</v>
      </c>
      <c r="AS8" s="8">
        <f>SUMIF([17]participants_82568107303!$A$5:$A$67, "*" &amp; A8 &amp; "*", [17]participants_82568107303!$C$5:$C$67)</f>
        <v>0</v>
      </c>
      <c r="AT8" s="8">
        <f>SUMIF([18]participants_87359499683!$A$5:$A$64, "*" &amp; A8 &amp; "*", [18]participants_87359499683!$C$5:$C$64)</f>
        <v>0</v>
      </c>
      <c r="AU8" s="8">
        <f>SUMIF([19]participants_86836508062!$A$5:$A$61, "*" &amp; A8 &amp; "*", [19]participants_86836508062!$C$5:$C$61)</f>
        <v>201</v>
      </c>
      <c r="AV8" s="8">
        <f>SUMIF([20]participants_82917036773!$A$5:$A$62, "*" &amp; A8 &amp; "*", [20]participants_82917036773!$C$5:$C$62)</f>
        <v>0</v>
      </c>
      <c r="AW8" s="8">
        <f>SUMIF([21]participants_82550606539!$A$5:$A$64, "*" &amp; A8 &amp; "*", [21]participants_82550606539!$C$5:$C$64)</f>
        <v>0</v>
      </c>
      <c r="AX8" s="8">
        <f>SUMIF([22]participants_87144786619!$A$5:$A$66, "*" &amp; A8 &amp; "*", [22]participants_87144786619!$C$5:$C$66)</f>
        <v>0</v>
      </c>
      <c r="AY8" s="8">
        <f>SUMIF([23]participants_84183242165!$A$5:$A$65, "*" &amp; A8 &amp; "*", [23]participants_84183242165!$C$5:$C$65)</f>
        <v>116</v>
      </c>
      <c r="AZ8" s="8">
        <f>SUMIF([24]participants_85009956820!$A$5:$A$75, "*" &amp; A8 &amp; "*", [24]participants_85009956820!$C$5:$C$75)</f>
        <v>468</v>
      </c>
      <c r="BA8" s="8">
        <f>SUMIF([25]participants_89596371980!$A$5:$A$73, "*" &amp; A8 &amp; "*", [25]participants_89596371980!$C$5:$C$73)</f>
        <v>182</v>
      </c>
      <c r="BB8" s="8">
        <f>SUMIF([26]participants_85462787262!$A$5:$A$70, "*" &amp; A8 &amp; "*", [26]participants_85462787262!$C$5:$C$70)</f>
        <v>89</v>
      </c>
      <c r="BD8" s="10" t="s">
        <v>40</v>
      </c>
      <c r="BE8" s="8">
        <f t="shared" si="0"/>
        <v>144.18181818181819</v>
      </c>
    </row>
    <row r="9" spans="1:57" ht="15.6" x14ac:dyDescent="0.3">
      <c r="A9" s="3" t="s">
        <v>0</v>
      </c>
      <c r="B9" s="8">
        <f>COUNTIF('[1]participants_82728877497 (1)'!$A$5:$A$75, "*" &amp; A9 &amp; "*")</f>
        <v>1</v>
      </c>
      <c r="C9" s="8">
        <f>COUNTIF([2]participants_89283412700!$A$5:$A$56, "*" &amp; A9 &amp; "*")</f>
        <v>1</v>
      </c>
      <c r="D9" s="8">
        <f>COUNTIF([3]participants_83829971189!$A$5:$A$64, "*" &amp; A9 &amp; "*")</f>
        <v>1</v>
      </c>
      <c r="E9" s="8">
        <f>COUNTIF([4]participants_89135597456!$A$5:$A$66, "*" &amp; A9 &amp; "*")</f>
        <v>1</v>
      </c>
      <c r="F9" s="8">
        <f>COUNTIF([5]participants_89862146708!$A$5:$A$68, "*" &amp; A9 &amp; "*")</f>
        <v>1</v>
      </c>
      <c r="G9" s="8">
        <f>COUNTIF([6]participants_82511235553!$A$5:$A$63, "*" &amp; A9 &amp; "*")</f>
        <v>1</v>
      </c>
      <c r="H9" s="8">
        <f>COUNTIF([7]participants_84347885374!$A$5:$A$69, "*" &amp; A9 &amp; "*")</f>
        <v>1</v>
      </c>
      <c r="I9" s="8">
        <f>COUNTIF('[8]participants_81557552921 (1)'!$A$5:$A$63, "*" &amp; A9 &amp; "*")</f>
        <v>1</v>
      </c>
      <c r="J9" s="8">
        <f>COUNTIF([9]participants_85990203844!$A$5:$A$65, "*" &amp; A9 &amp; "*")</f>
        <v>1</v>
      </c>
      <c r="K9" s="8">
        <f>COUNTIF([10]participants_89025595192!$A$5:$A$61, "*" &amp; A9 &amp; "*")</f>
        <v>1</v>
      </c>
      <c r="L9" s="8">
        <f>COUNTIF('[11]participants_81892834107 (1)'!$A$5:$A$67, "*" &amp; A9 &amp; "*")</f>
        <v>1</v>
      </c>
      <c r="M9" s="8">
        <f>COUNTIF('[12]participants_89154771385 (1)'!$A$5:$A$57, "*" &amp; A9 &amp; "*")</f>
        <v>1</v>
      </c>
      <c r="N9" s="8">
        <f>COUNTIF([13]participants_89154771385!$A$5:$A$55, "*" &amp; A9 &amp; "*")</f>
        <v>1</v>
      </c>
      <c r="O9" s="8">
        <f>COUNTIF([14]participants_87298141616!$A$5:$A$66, "*" &amp; A9 &amp; "*")</f>
        <v>1</v>
      </c>
      <c r="P9" s="8">
        <f>COUNTIF([15]participants_82544689023!$A$5:$A$62, "*" &amp; A9 &amp; "*")</f>
        <v>1</v>
      </c>
      <c r="Q9" s="8">
        <f>COUNTIF([16]participants_86230635477!$A$5:$A$63, "*" &amp; A9 &amp; "*")</f>
        <v>1</v>
      </c>
      <c r="R9" s="8">
        <f>COUNTIF([17]participants_82568107303!$A$5:$A$67, "*" &amp; A9 &amp; "*")</f>
        <v>1</v>
      </c>
      <c r="S9" s="8">
        <f>COUNTIF([18]participants_87359499683!$A$5:$A$64, "*" &amp; A9 &amp; "*")</f>
        <v>1</v>
      </c>
      <c r="T9" s="8">
        <f>COUNTIF([19]participants_86836508062!$A$5:$A$61, "*" &amp; A9 &amp; "*")</f>
        <v>1</v>
      </c>
      <c r="U9" s="8">
        <f>COUNTIF([20]participants_82917036773!$A$5:$A$62, "*" &amp; A9 &amp; "*")</f>
        <v>1</v>
      </c>
      <c r="V9" s="8">
        <f>COUNTIF([21]participants_82550606539!$A$5:$A$64, "*" &amp; A9 &amp; "*")</f>
        <v>1</v>
      </c>
      <c r="W9" s="8">
        <f>COUNTIF([22]participants_87144786619!$A$5:$A$66, "*" &amp; A9 &amp; "*")</f>
        <v>1</v>
      </c>
      <c r="X9" s="8">
        <f>COUNTIF([23]participants_84183242165!$A$5:$A$65, "*" &amp; A9 &amp; "*")</f>
        <v>1</v>
      </c>
      <c r="Y9" s="8">
        <f>COUNTIF([24]participants_85009956820!$A$5:$A$75, "*" &amp; A9 &amp; "*")</f>
        <v>1</v>
      </c>
      <c r="Z9" s="8">
        <f>COUNTIF([25]participants_89596371980!$A$5:$A$73, "*" &amp; A9 &amp; "*")</f>
        <v>1</v>
      </c>
      <c r="AA9" s="8">
        <f>COUNTIF([26]participants_85462787262!$A$5:$A$70, "*" &amp; A9 &amp; "*")</f>
        <v>1</v>
      </c>
      <c r="AC9" s="8">
        <f>SUMIF('[1]participants_82728877497 (1)'!$A$5:$A$75, "*" &amp; A9 &amp; "*", '[1]participants_82728877497 (1)'!$C$5:$C$75)</f>
        <v>343</v>
      </c>
      <c r="AD9" s="8">
        <f>SUMIF([2]participants_89283412700!$A$5:$A$56, "*" &amp; A9 &amp; "*", [2]participants_89283412700!$C$5:$C$56)</f>
        <v>134</v>
      </c>
      <c r="AE9" s="8">
        <f>SUMIF([3]participants_83829971189!$A$5:$A$64, "*" &amp; A9 &amp; "*", [3]participants_83829971189!$C$5:$C$64)</f>
        <v>364</v>
      </c>
      <c r="AF9" s="8">
        <f>SUMIF([4]participants_89135597456!$A$5:$A$66, "*" &amp; A9 &amp; "*", [4]participants_89135597456!$C$5:$C$66)</f>
        <v>353</v>
      </c>
      <c r="AG9" s="8">
        <f>SUMIF([5]participants_89862146708!$A$5:$A$68, "*" &amp; A9 &amp; "*", [5]participants_89862146708!$C$5:$C$68)</f>
        <v>353</v>
      </c>
      <c r="AH9" s="8">
        <f>SUMIF([6]participants_82511235553!$A$5:$A$63, "*" &amp; A9 &amp; "*", [6]participants_82511235553!$C$5:$C$63)</f>
        <v>334</v>
      </c>
      <c r="AI9" s="8">
        <f>SUMIF([7]participants_84347885374!$A$5:$A$69, "*" &amp; A9 &amp; "*", [7]participants_84347885374!$C$5:$C$69)</f>
        <v>360</v>
      </c>
      <c r="AJ9" s="8">
        <f>SUMIF('[8]participants_81557552921 (1)'!$A$5:$A$63, "*" &amp; A9 &amp; "*", '[8]participants_81557552921 (1)'!$C$5:$C$63)</f>
        <v>309</v>
      </c>
      <c r="AK9" s="8">
        <f>SUMIF([9]participants_85990203844!$A$5:$A$65, "*" &amp; A9 &amp; "*", [9]participants_85990203844!$C$5:$C$65)</f>
        <v>294</v>
      </c>
      <c r="AL9" s="8">
        <f>SUMIF([10]participants_89025595192!$A$5:$A$61, "*" &amp; A9 &amp; "*", [10]participants_89025595192!$C$5:$C$61)</f>
        <v>364</v>
      </c>
      <c r="AM9" s="8">
        <f>SUMIF('[11]participants_81892834107 (1)'!$A$5:$A$67, "*" &amp; A9 &amp; "*", '[11]participants_81892834107 (1)'!$C$5:$C$67)</f>
        <v>393</v>
      </c>
      <c r="AN9" s="8">
        <f>SUMIF('[12]participants_89154771385 (1)'!$A$5:$A$57, "*" &amp; A9 &amp; "*", '[12]participants_89154771385 (1)'!$C$5:$C$57)</f>
        <v>170</v>
      </c>
      <c r="AO9" s="8">
        <f>SUMIF([13]participants_89154771385!$A$5:$A$55, "*" &amp; A9 &amp; "*", [13]participants_89154771385!$C$5:$C$55)</f>
        <v>33</v>
      </c>
      <c r="AP9" s="8">
        <f>SUMIF([14]participants_87298141616!$A$5:$A$66, "*" &amp; A9 &amp; "*", [14]participants_87298141616!$C$5:$C$66)</f>
        <v>308</v>
      </c>
      <c r="AQ9" s="8">
        <f>SUMIF([15]participants_82544689023!$A$5:$A$62, "*" &amp; A9 &amp; "*", [15]participants_82544689023!$C$5:$C$62)</f>
        <v>366</v>
      </c>
      <c r="AR9" s="8">
        <f>SUMIF([16]participants_86230635477!$A$5:$A$63, "*" &amp; A9 &amp; "*", [16]participants_86230635477!$C$5:$C$63)</f>
        <v>252</v>
      </c>
      <c r="AS9" s="8">
        <f>SUMIF([17]participants_82568107303!$A$5:$A$67, "*" &amp; A9 &amp; "*", [17]participants_82568107303!$C$5:$C$67)</f>
        <v>360</v>
      </c>
      <c r="AT9" s="8">
        <f>SUMIF([18]participants_87359499683!$A$5:$A$64, "*" &amp; A9 &amp; "*", [18]participants_87359499683!$C$5:$C$64)</f>
        <v>337</v>
      </c>
      <c r="AU9" s="8">
        <f>SUMIF([19]participants_86836508062!$A$5:$A$61, "*" &amp; A9 &amp; "*", [19]participants_86836508062!$C$5:$C$61)</f>
        <v>331</v>
      </c>
      <c r="AV9" s="8">
        <f>SUMIF([20]participants_82917036773!$A$5:$A$62, "*" &amp; A9 &amp; "*", [20]participants_82917036773!$C$5:$C$62)</f>
        <v>149</v>
      </c>
      <c r="AW9" s="8">
        <f>SUMIF([21]participants_82550606539!$A$5:$A$64, "*" &amp; A9 &amp; "*", [21]participants_82550606539!$C$5:$C$64)</f>
        <v>71</v>
      </c>
      <c r="AX9" s="8">
        <f>SUMIF([22]participants_87144786619!$A$5:$A$66, "*" &amp; A9 &amp; "*", [22]participants_87144786619!$C$5:$C$66)</f>
        <v>354</v>
      </c>
      <c r="AY9" s="8">
        <f>SUMIF([23]participants_84183242165!$A$5:$A$65, "*" &amp; A9 &amp; "*", [23]participants_84183242165!$C$5:$C$65)</f>
        <v>186</v>
      </c>
      <c r="AZ9" s="8">
        <f>SUMIF([24]participants_85009956820!$A$5:$A$75, "*" &amp; A9 &amp; "*", [24]participants_85009956820!$C$5:$C$75)</f>
        <v>140</v>
      </c>
      <c r="BA9" s="8">
        <f>SUMIF([25]participants_89596371980!$A$5:$A$73, "*" &amp; A9 &amp; "*", [25]participants_89596371980!$C$5:$C$73)</f>
        <v>188</v>
      </c>
      <c r="BB9" s="8">
        <f>SUMIF([26]participants_85462787262!$A$5:$A$70, "*" &amp; A9 &amp; "*", [26]participants_85462787262!$C$5:$C$70)</f>
        <v>89</v>
      </c>
      <c r="BD9" s="11" t="s">
        <v>0</v>
      </c>
      <c r="BE9" s="8">
        <f t="shared" si="0"/>
        <v>266.73076923076923</v>
      </c>
    </row>
    <row r="10" spans="1:57" ht="15.6" x14ac:dyDescent="0.3">
      <c r="A10" s="4" t="s">
        <v>2</v>
      </c>
      <c r="B10" s="8">
        <f>COUNTIF('[1]participants_82728877497 (1)'!$A$5:$A$75, "*" &amp; A10 &amp; "*")</f>
        <v>1</v>
      </c>
      <c r="C10" s="8">
        <f>COUNTIF([2]participants_89283412700!$A$5:$A$56, "*" &amp; A10 &amp; "*")</f>
        <v>1</v>
      </c>
      <c r="D10" s="8">
        <f>COUNTIF([3]participants_83829971189!$A$5:$A$64, "*" &amp; A10 &amp; "*")</f>
        <v>1</v>
      </c>
      <c r="E10" s="8">
        <f>COUNTIF([4]participants_89135597456!$A$5:$A$66, "*" &amp; A10 &amp; "*")</f>
        <v>1</v>
      </c>
      <c r="F10" s="8">
        <f>COUNTIF([5]participants_89862146708!$A$5:$A$68, "*" &amp; A10 &amp; "*")</f>
        <v>1</v>
      </c>
      <c r="G10" s="8">
        <f>COUNTIF([6]participants_82511235553!$A$5:$A$63, "*" &amp; A10 &amp; "*")</f>
        <v>1</v>
      </c>
      <c r="H10" s="8">
        <f>COUNTIF([7]participants_84347885374!$A$5:$A$69, "*" &amp; A10 &amp; "*")</f>
        <v>1</v>
      </c>
      <c r="I10" s="8">
        <f>COUNTIF('[8]participants_81557552921 (1)'!$A$5:$A$63, "*" &amp; A10 &amp; "*")</f>
        <v>1</v>
      </c>
      <c r="J10" s="8">
        <f>COUNTIF([9]participants_85990203844!$A$5:$A$65, "*" &amp; A10 &amp; "*")</f>
        <v>1</v>
      </c>
      <c r="K10" s="8">
        <f>COUNTIF([10]participants_89025595192!$A$5:$A$61, "*" &amp; A10 &amp; "*")</f>
        <v>1</v>
      </c>
      <c r="L10" s="8">
        <f>COUNTIF('[11]participants_81892834107 (1)'!$A$5:$A$67, "*" &amp; A10 &amp; "*")</f>
        <v>1</v>
      </c>
      <c r="M10" s="8">
        <f>COUNTIF('[12]participants_89154771385 (1)'!$A$5:$A$57, "*" &amp; A10 &amp; "*")</f>
        <v>1</v>
      </c>
      <c r="N10" s="8">
        <f>COUNTIF([13]participants_89154771385!$A$5:$A$55, "*" &amp; A10 &amp; "*")</f>
        <v>1</v>
      </c>
      <c r="O10" s="8">
        <f>COUNTIF([14]participants_87298141616!$A$5:$A$66, "*" &amp; A10 &amp; "*")</f>
        <v>1</v>
      </c>
      <c r="P10" s="8">
        <f>COUNTIF([15]participants_82544689023!$A$5:$A$62, "*" &amp; A10 &amp; "*")</f>
        <v>1</v>
      </c>
      <c r="Q10" s="8">
        <f>COUNTIF([16]participants_86230635477!$A$5:$A$63, "*" &amp; A10 &amp; "*")</f>
        <v>1</v>
      </c>
      <c r="R10" s="8">
        <f>COUNTIF([17]participants_82568107303!$A$5:$A$67, "*" &amp; A10 &amp; "*")</f>
        <v>1</v>
      </c>
      <c r="S10" s="8">
        <f>COUNTIF([18]participants_87359499683!$A$5:$A$64, "*" &amp; A10 &amp; "*")</f>
        <v>1</v>
      </c>
      <c r="T10" s="8">
        <f>COUNTIF([19]participants_86836508062!$A$5:$A$61, "*" &amp; A10 &amp; "*")</f>
        <v>1</v>
      </c>
      <c r="U10" s="8">
        <f>COUNTIF([20]participants_82917036773!$A$5:$A$62, "*" &amp; A10 &amp; "*")</f>
        <v>1</v>
      </c>
      <c r="V10" s="8">
        <f>COUNTIF([21]participants_82550606539!$A$5:$A$64, "*" &amp; A10 &amp; "*")</f>
        <v>1</v>
      </c>
      <c r="W10" s="8">
        <f>COUNTIF([22]participants_87144786619!$A$5:$A$66, "*" &amp; A10 &amp; "*")</f>
        <v>1</v>
      </c>
      <c r="X10" s="8">
        <f>COUNTIF([23]participants_84183242165!$A$5:$A$65, "*" &amp; A10 &amp; "*")</f>
        <v>1</v>
      </c>
      <c r="Y10" s="8">
        <f>COUNTIF([24]participants_85009956820!$A$5:$A$75, "*" &amp; A10 &amp; "*")</f>
        <v>1</v>
      </c>
      <c r="Z10" s="8">
        <f>COUNTIF([25]participants_89596371980!$A$5:$A$73, "*" &amp; A10 &amp; "*")</f>
        <v>1</v>
      </c>
      <c r="AA10" s="8">
        <f>COUNTIF([26]participants_85462787262!$A$5:$A$70, "*" &amp; A10 &amp; "*")</f>
        <v>1</v>
      </c>
      <c r="AC10" s="8">
        <f>SUMIF('[1]participants_82728877497 (1)'!$A$5:$A$75, "*" &amp; A10 &amp; "*", '[1]participants_82728877497 (1)'!$C$5:$C$75)</f>
        <v>343</v>
      </c>
      <c r="AD10" s="8">
        <f>SUMIF([2]participants_89283412700!$A$5:$A$56, "*" &amp; A10 &amp; "*", [2]participants_89283412700!$C$5:$C$56)</f>
        <v>134</v>
      </c>
      <c r="AE10" s="8">
        <f>SUMIF([3]participants_83829971189!$A$5:$A$64, "*" &amp; A10 &amp; "*", [3]participants_83829971189!$C$5:$C$64)</f>
        <v>364</v>
      </c>
      <c r="AF10" s="8">
        <f>SUMIF([4]participants_89135597456!$A$5:$A$66, "*" &amp; A10 &amp; "*", [4]participants_89135597456!$C$5:$C$66)</f>
        <v>353</v>
      </c>
      <c r="AG10" s="8">
        <f>SUMIF([5]participants_89862146708!$A$5:$A$68, "*" &amp; A10 &amp; "*", [5]participants_89862146708!$C$5:$C$68)</f>
        <v>353</v>
      </c>
      <c r="AH10" s="8">
        <f>SUMIF([6]participants_82511235553!$A$5:$A$63, "*" &amp; A10 &amp; "*", [6]participants_82511235553!$C$5:$C$63)</f>
        <v>334</v>
      </c>
      <c r="AI10" s="8">
        <f>SUMIF([7]participants_84347885374!$A$5:$A$69, "*" &amp; A10 &amp; "*", [7]participants_84347885374!$C$5:$C$69)</f>
        <v>360</v>
      </c>
      <c r="AJ10" s="8">
        <f>SUMIF('[8]participants_81557552921 (1)'!$A$5:$A$63, "*" &amp; A10 &amp; "*", '[8]participants_81557552921 (1)'!$C$5:$C$63)</f>
        <v>309</v>
      </c>
      <c r="AK10" s="8">
        <f>SUMIF([9]participants_85990203844!$A$5:$A$65, "*" &amp; A10 &amp; "*", [9]participants_85990203844!$C$5:$C$65)</f>
        <v>294</v>
      </c>
      <c r="AL10" s="8">
        <f>SUMIF([10]participants_89025595192!$A$5:$A$61, "*" &amp; A10 &amp; "*", [10]participants_89025595192!$C$5:$C$61)</f>
        <v>364</v>
      </c>
      <c r="AM10" s="8">
        <f>SUMIF('[11]participants_81892834107 (1)'!$A$5:$A$67, "*" &amp; A10 &amp; "*", '[11]participants_81892834107 (1)'!$C$5:$C$67)</f>
        <v>393</v>
      </c>
      <c r="AN10" s="8">
        <f>SUMIF('[12]participants_89154771385 (1)'!$A$5:$A$57, "*" &amp; A10 &amp; "*", '[12]participants_89154771385 (1)'!$C$5:$C$57)</f>
        <v>170</v>
      </c>
      <c r="AO10" s="8">
        <f>SUMIF([13]participants_89154771385!$A$5:$A$55, "*" &amp; A10 &amp; "*", [13]participants_89154771385!$C$5:$C$55)</f>
        <v>33</v>
      </c>
      <c r="AP10" s="8">
        <f>SUMIF([14]participants_87298141616!$A$5:$A$66, "*" &amp; A10 &amp; "*", [14]participants_87298141616!$C$5:$C$66)</f>
        <v>308</v>
      </c>
      <c r="AQ10" s="8">
        <f>SUMIF([15]participants_82544689023!$A$5:$A$62, "*" &amp; A10 &amp; "*", [15]participants_82544689023!$C$5:$C$62)</f>
        <v>366</v>
      </c>
      <c r="AR10" s="8">
        <f>SUMIF([16]participants_86230635477!$A$5:$A$63, "*" &amp; A10 &amp; "*", [16]participants_86230635477!$C$5:$C$63)</f>
        <v>252</v>
      </c>
      <c r="AS10" s="8">
        <f>SUMIF([17]participants_82568107303!$A$5:$A$67, "*" &amp; A10 &amp; "*", [17]participants_82568107303!$C$5:$C$67)</f>
        <v>360</v>
      </c>
      <c r="AT10" s="8">
        <f>SUMIF([18]participants_87359499683!$A$5:$A$64, "*" &amp; A10 &amp; "*", [18]participants_87359499683!$C$5:$C$64)</f>
        <v>337</v>
      </c>
      <c r="AU10" s="8">
        <f>SUMIF([19]participants_86836508062!$A$5:$A$61, "*" &amp; A10 &amp; "*", [19]participants_86836508062!$C$5:$C$61)</f>
        <v>331</v>
      </c>
      <c r="AV10" s="8">
        <f>SUMIF([20]participants_82917036773!$A$5:$A$62, "*" &amp; A10 &amp; "*", [20]participants_82917036773!$C$5:$C$62)</f>
        <v>149</v>
      </c>
      <c r="AW10" s="8">
        <f>SUMIF([21]participants_82550606539!$A$5:$A$64, "*" &amp; A10 &amp; "*", [21]participants_82550606539!$C$5:$C$64)</f>
        <v>71</v>
      </c>
      <c r="AX10" s="8">
        <f>SUMIF([22]participants_87144786619!$A$5:$A$66, "*" &amp; A10 &amp; "*", [22]participants_87144786619!$C$5:$C$66)</f>
        <v>354</v>
      </c>
      <c r="AY10" s="8">
        <f>SUMIF([23]participants_84183242165!$A$5:$A$65, "*" &amp; A10 &amp; "*", [23]participants_84183242165!$C$5:$C$65)</f>
        <v>186</v>
      </c>
      <c r="AZ10" s="8">
        <f>SUMIF([24]participants_85009956820!$A$5:$A$75, "*" &amp; A10 &amp; "*", [24]participants_85009956820!$C$5:$C$75)</f>
        <v>140</v>
      </c>
      <c r="BA10" s="8">
        <f>SUMIF([25]participants_89596371980!$A$5:$A$73, "*" &amp; A10 &amp; "*", [25]participants_89596371980!$C$5:$C$73)</f>
        <v>188</v>
      </c>
      <c r="BB10" s="8">
        <f>SUMIF([26]participants_85462787262!$A$5:$A$70, "*" &amp; A10 &amp; "*", [26]participants_85462787262!$C$5:$C$70)</f>
        <v>89</v>
      </c>
      <c r="BD10" s="12" t="s">
        <v>2</v>
      </c>
      <c r="BE10" s="8">
        <f t="shared" si="0"/>
        <v>266.73076923076923</v>
      </c>
    </row>
    <row r="11" spans="1:57" ht="15.6" x14ac:dyDescent="0.3">
      <c r="A11" s="2" t="s">
        <v>36</v>
      </c>
      <c r="B11" s="8">
        <f>COUNTIF('[1]participants_82728877497 (1)'!$A$5:$A$75, "*" &amp; A11 &amp; "*")</f>
        <v>2</v>
      </c>
      <c r="C11" s="8">
        <f>COUNTIF([2]participants_89283412700!$A$5:$A$56, "*" &amp; A11 &amp; "*")</f>
        <v>1</v>
      </c>
      <c r="D11" s="8">
        <f>COUNTIF([3]participants_83829971189!$A$5:$A$64, "*" &amp; A11 &amp; "*")</f>
        <v>1</v>
      </c>
      <c r="E11" s="8">
        <f>COUNTIF([4]participants_89135597456!$A$5:$A$66, "*" &amp; A11 &amp; "*")</f>
        <v>1</v>
      </c>
      <c r="F11" s="8">
        <f>COUNTIF([5]participants_89862146708!$A$5:$A$68, "*" &amp; A11 &amp; "*")</f>
        <v>1</v>
      </c>
      <c r="G11" s="8">
        <f>COUNTIF([6]participants_82511235553!$A$5:$A$63, "*" &amp; A11 &amp; "*")</f>
        <v>1</v>
      </c>
      <c r="H11" s="8">
        <f>COUNTIF([7]participants_84347885374!$A$5:$A$69, "*" &amp; A11 &amp; "*")</f>
        <v>1</v>
      </c>
      <c r="I11" s="8">
        <f>COUNTIF('[8]participants_81557552921 (1)'!$A$5:$A$63, "*" &amp; A11 &amp; "*")</f>
        <v>1</v>
      </c>
      <c r="J11" s="8">
        <f>COUNTIF([9]participants_85990203844!$A$5:$A$65, "*" &amp; A11 &amp; "*")</f>
        <v>1</v>
      </c>
      <c r="K11" s="8">
        <f>COUNTIF([10]participants_89025595192!$A$5:$A$61, "*" &amp; A11 &amp; "*")</f>
        <v>1</v>
      </c>
      <c r="L11" s="8">
        <f>COUNTIF('[11]participants_81892834107 (1)'!$A$5:$A$67, "*" &amp; A11 &amp; "*")</f>
        <v>1</v>
      </c>
      <c r="M11" s="8">
        <f>COUNTIF('[12]participants_89154771385 (1)'!$A$5:$A$57, "*" &amp; A11 &amp; "*")</f>
        <v>1</v>
      </c>
      <c r="N11" s="8">
        <f>COUNTIF([13]participants_89154771385!$A$5:$A$55, "*" &amp; A11 &amp; "*")</f>
        <v>1</v>
      </c>
      <c r="O11" s="8">
        <f>COUNTIF([14]participants_87298141616!$A$5:$A$66, "*" &amp; A11 &amp; "*")</f>
        <v>1</v>
      </c>
      <c r="P11" s="8">
        <f>COUNTIF([15]participants_82544689023!$A$5:$A$62, "*" &amp; A11 &amp; "*")</f>
        <v>1</v>
      </c>
      <c r="Q11" s="8">
        <f>COUNTIF([16]participants_86230635477!$A$5:$A$63, "*" &amp; A11 &amp; "*")</f>
        <v>1</v>
      </c>
      <c r="R11" s="8">
        <f>COUNTIF([17]participants_82568107303!$A$5:$A$67, "*" &amp; A11 &amp; "*")</f>
        <v>1</v>
      </c>
      <c r="S11" s="8">
        <f>COUNTIF([18]participants_87359499683!$A$5:$A$64, "*" &amp; A11 &amp; "*")</f>
        <v>0</v>
      </c>
      <c r="T11" s="8">
        <f>COUNTIF([19]participants_86836508062!$A$5:$A$61, "*" &amp; A11 &amp; "*")</f>
        <v>0</v>
      </c>
      <c r="U11" s="8">
        <f>COUNTIF([20]participants_82917036773!$A$5:$A$62, "*" &amp; A11 &amp; "*")</f>
        <v>0</v>
      </c>
      <c r="V11" s="8">
        <f>COUNTIF([21]participants_82550606539!$A$5:$A$64, "*" &amp; A11 &amp; "*")</f>
        <v>0</v>
      </c>
      <c r="W11" s="8">
        <f>COUNTIF([22]participants_87144786619!$A$5:$A$66, "*" &amp; A11 &amp; "*")</f>
        <v>0</v>
      </c>
      <c r="X11" s="8">
        <f>COUNTIF([23]participants_84183242165!$A$5:$A$65, "*" &amp; A11 &amp; "*")</f>
        <v>0</v>
      </c>
      <c r="Y11" s="8">
        <f>COUNTIF([24]participants_85009956820!$A$5:$A$75, "*" &amp; A11 &amp; "*")</f>
        <v>0</v>
      </c>
      <c r="Z11" s="8">
        <f>COUNTIF([25]participants_89596371980!$A$5:$A$73, "*" &amp; A11 &amp; "*")</f>
        <v>0</v>
      </c>
      <c r="AA11" s="8">
        <f>COUNTIF([26]participants_85462787262!$A$5:$A$70, "*" &amp; A11 &amp; "*")</f>
        <v>0</v>
      </c>
      <c r="AC11" s="8">
        <f>SUMIF('[1]participants_82728877497 (1)'!$A$5:$A$75, "*" &amp; A11 &amp; "*", '[1]participants_82728877497 (1)'!$C$5:$C$75)</f>
        <v>150</v>
      </c>
      <c r="AD11" s="8">
        <f>SUMIF([2]participants_89283412700!$A$5:$A$56, "*" &amp; A11 &amp; "*", [2]participants_89283412700!$C$5:$C$56)</f>
        <v>108</v>
      </c>
      <c r="AE11" s="8">
        <f>SUMIF([3]participants_83829971189!$A$5:$A$64, "*" &amp; A11 &amp; "*", [3]participants_83829971189!$C$5:$C$64)</f>
        <v>223</v>
      </c>
      <c r="AF11" s="8">
        <f>SUMIF([4]participants_89135597456!$A$5:$A$66, "*" &amp; A11 &amp; "*", [4]participants_89135597456!$C$5:$C$66)</f>
        <v>156</v>
      </c>
      <c r="AG11" s="8">
        <f>SUMIF([5]participants_89862146708!$A$5:$A$68, "*" &amp; A11 &amp; "*", [5]participants_89862146708!$C$5:$C$68)</f>
        <v>161</v>
      </c>
      <c r="AH11" s="8">
        <f>SUMIF([6]participants_82511235553!$A$5:$A$63, "*" &amp; A11 &amp; "*", [6]participants_82511235553!$C$5:$C$63)</f>
        <v>32</v>
      </c>
      <c r="AI11" s="8">
        <f>SUMIF([7]participants_84347885374!$A$5:$A$69, "*" &amp; A11 &amp; "*", [7]participants_84347885374!$C$5:$C$69)</f>
        <v>54</v>
      </c>
      <c r="AJ11" s="8">
        <f>SUMIF('[8]participants_81557552921 (1)'!$A$5:$A$63, "*" &amp; A11 &amp; "*", '[8]participants_81557552921 (1)'!$C$5:$C$63)</f>
        <v>318</v>
      </c>
      <c r="AK11" s="8">
        <f>SUMIF([9]participants_85990203844!$A$5:$A$65, "*" &amp; A11 &amp; "*", [9]participants_85990203844!$C$5:$C$65)</f>
        <v>73</v>
      </c>
      <c r="AL11" s="8">
        <f>SUMIF([10]participants_89025595192!$A$5:$A$61, "*" &amp; A11 &amp; "*", [10]participants_89025595192!$C$5:$C$61)</f>
        <v>58</v>
      </c>
      <c r="AM11" s="8">
        <f>SUMIF('[11]participants_81892834107 (1)'!$A$5:$A$67, "*" &amp; A11 &amp; "*", '[11]participants_81892834107 (1)'!$C$5:$C$67)</f>
        <v>24</v>
      </c>
      <c r="AN11" s="8">
        <f>SUMIF('[12]participants_89154771385 (1)'!$A$5:$A$57, "*" &amp; A11 &amp; "*", '[12]participants_89154771385 (1)'!$C$5:$C$57)</f>
        <v>128</v>
      </c>
      <c r="AO11" s="8">
        <f>SUMIF([13]participants_89154771385!$A$5:$A$55, "*" &amp; A11 &amp; "*", [13]participants_89154771385!$C$5:$C$55)</f>
        <v>37</v>
      </c>
      <c r="AP11" s="8">
        <f>SUMIF([14]participants_87298141616!$A$5:$A$66, "*" &amp; A11 &amp; "*", [14]participants_87298141616!$C$5:$C$66)</f>
        <v>213</v>
      </c>
      <c r="AQ11" s="8">
        <f>SUMIF([15]participants_82544689023!$A$5:$A$62, "*" &amp; A11 &amp; "*", [15]participants_82544689023!$C$5:$C$62)</f>
        <v>6</v>
      </c>
      <c r="AR11" s="8">
        <f>SUMIF([16]participants_86230635477!$A$5:$A$63, "*" &amp; A11 &amp; "*", [16]participants_86230635477!$C$5:$C$63)</f>
        <v>36</v>
      </c>
      <c r="AS11" s="8">
        <f>SUMIF([17]participants_82568107303!$A$5:$A$67, "*" &amp; A11 &amp; "*", [17]participants_82568107303!$C$5:$C$67)</f>
        <v>32</v>
      </c>
      <c r="AT11" s="8">
        <f>SUMIF([18]participants_87359499683!$A$5:$A$64, "*" &amp; A11 &amp; "*", [18]participants_87359499683!$C$5:$C$64)</f>
        <v>0</v>
      </c>
      <c r="AU11" s="8">
        <f>SUMIF([19]participants_86836508062!$A$5:$A$61, "*" &amp; A11 &amp; "*", [19]participants_86836508062!$C$5:$C$61)</f>
        <v>0</v>
      </c>
      <c r="AV11" s="8">
        <f>SUMIF([20]participants_82917036773!$A$5:$A$62, "*" &amp; A11 &amp; "*", [20]participants_82917036773!$C$5:$C$62)</f>
        <v>0</v>
      </c>
      <c r="AW11" s="8">
        <f>SUMIF([21]participants_82550606539!$A$5:$A$64, "*" &amp; A11 &amp; "*", [21]participants_82550606539!$C$5:$C$64)</f>
        <v>0</v>
      </c>
      <c r="AX11" s="8">
        <f>SUMIF([22]participants_87144786619!$A$5:$A$66, "*" &amp; A11 &amp; "*", [22]participants_87144786619!$C$5:$C$66)</f>
        <v>0</v>
      </c>
      <c r="AY11" s="8">
        <f>SUMIF([23]participants_84183242165!$A$5:$A$65, "*" &amp; A11 &amp; "*", [23]participants_84183242165!$C$5:$C$65)</f>
        <v>0</v>
      </c>
      <c r="AZ11" s="8">
        <f>SUMIF([24]participants_85009956820!$A$5:$A$75, "*" &amp; A11 &amp; "*", [24]participants_85009956820!$C$5:$C$75)</f>
        <v>0</v>
      </c>
      <c r="BA11" s="8">
        <f>SUMIF([25]participants_89596371980!$A$5:$A$73, "*" &amp; A11 &amp; "*", [25]participants_89596371980!$C$5:$C$73)</f>
        <v>0</v>
      </c>
      <c r="BB11" s="8">
        <f>SUMIF([26]participants_85462787262!$A$5:$A$70, "*" &amp; A11 &amp; "*", [26]participants_85462787262!$C$5:$C$70)</f>
        <v>0</v>
      </c>
      <c r="BD11" s="10" t="s">
        <v>36</v>
      </c>
      <c r="BE11" s="8">
        <f t="shared" si="0"/>
        <v>106.41176470588235</v>
      </c>
    </row>
    <row r="12" spans="1:57" ht="15.6" x14ac:dyDescent="0.3">
      <c r="A12" s="2" t="s">
        <v>37</v>
      </c>
      <c r="B12" s="8">
        <f>COUNTIF('[1]participants_82728877497 (1)'!$A$5:$A$75, "*" &amp; A12 &amp; "*")</f>
        <v>1</v>
      </c>
      <c r="C12" s="8">
        <f>COUNTIF([2]participants_89283412700!$A$5:$A$56, "*" &amp; A12 &amp; "*")</f>
        <v>1</v>
      </c>
      <c r="D12" s="8">
        <f>COUNTIF([3]participants_83829971189!$A$5:$A$64, "*" &amp; A12 &amp; "*")</f>
        <v>1</v>
      </c>
      <c r="E12" s="8">
        <f>COUNTIF([4]participants_89135597456!$A$5:$A$66, "*" &amp; A12 &amp; "*")</f>
        <v>1</v>
      </c>
      <c r="F12" s="8">
        <f>COUNTIF([5]participants_89862146708!$A$5:$A$68, "*" &amp; A12 &amp; "*")</f>
        <v>1</v>
      </c>
      <c r="G12" s="8">
        <f>COUNTIF([6]participants_82511235553!$A$5:$A$63, "*" &amp; A12 &amp; "*")</f>
        <v>1</v>
      </c>
      <c r="H12" s="8">
        <f>COUNTIF([7]participants_84347885374!$A$5:$A$69, "*" &amp; A12 &amp; "*")</f>
        <v>1</v>
      </c>
      <c r="I12" s="8">
        <f>COUNTIF('[8]participants_81557552921 (1)'!$A$5:$A$63, "*" &amp; A12 &amp; "*")</f>
        <v>1</v>
      </c>
      <c r="J12" s="8">
        <f>COUNTIF([9]participants_85990203844!$A$5:$A$65, "*" &amp; A12 &amp; "*")</f>
        <v>1</v>
      </c>
      <c r="K12" s="8">
        <f>COUNTIF([10]participants_89025595192!$A$5:$A$61, "*" &amp; A12 &amp; "*")</f>
        <v>1</v>
      </c>
      <c r="L12" s="8">
        <f>COUNTIF('[11]participants_81892834107 (1)'!$A$5:$A$67, "*" &amp; A12 &amp; "*")</f>
        <v>1</v>
      </c>
      <c r="M12" s="8">
        <f>COUNTIF('[12]participants_89154771385 (1)'!$A$5:$A$57, "*" &amp; A12 &amp; "*")</f>
        <v>1</v>
      </c>
      <c r="N12" s="8">
        <f>COUNTIF([13]participants_89154771385!$A$5:$A$55, "*" &amp; A12 &amp; "*")</f>
        <v>1</v>
      </c>
      <c r="O12" s="8">
        <f>COUNTIF([14]participants_87298141616!$A$5:$A$66, "*" &amp; A12 &amp; "*")</f>
        <v>1</v>
      </c>
      <c r="P12" s="8">
        <f>COUNTIF([15]participants_82544689023!$A$5:$A$62, "*" &amp; A12 &amp; "*")</f>
        <v>1</v>
      </c>
      <c r="Q12" s="8">
        <f>COUNTIF([16]participants_86230635477!$A$5:$A$63, "*" &amp; A12 &amp; "*")</f>
        <v>1</v>
      </c>
      <c r="R12" s="8">
        <f>COUNTIF([17]participants_82568107303!$A$5:$A$67, "*" &amp; A12 &amp; "*")</f>
        <v>1</v>
      </c>
      <c r="S12" s="8">
        <f>COUNTIF([18]participants_87359499683!$A$5:$A$64, "*" &amp; A12 &amp; "*")</f>
        <v>1</v>
      </c>
      <c r="T12" s="8">
        <f>COUNTIF([19]participants_86836508062!$A$5:$A$61, "*" &amp; A12 &amp; "*")</f>
        <v>1</v>
      </c>
      <c r="U12" s="8">
        <f>COUNTIF([20]participants_82917036773!$A$5:$A$62, "*" &amp; A12 &amp; "*")</f>
        <v>1</v>
      </c>
      <c r="V12" s="8">
        <f>COUNTIF([21]participants_82550606539!$A$5:$A$64, "*" &amp; A12 &amp; "*")</f>
        <v>1</v>
      </c>
      <c r="W12" s="8">
        <f>COUNTIF([22]participants_87144786619!$A$5:$A$66, "*" &amp; A12 &amp; "*")</f>
        <v>1</v>
      </c>
      <c r="X12" s="8">
        <f>COUNTIF([23]participants_84183242165!$A$5:$A$65, "*" &amp; A12 &amp; "*")</f>
        <v>2</v>
      </c>
      <c r="Y12" s="8">
        <f>COUNTIF([24]participants_85009956820!$A$5:$A$75, "*" &amp; A12 &amp; "*")</f>
        <v>2</v>
      </c>
      <c r="Z12" s="8">
        <f>COUNTIF([25]participants_89596371980!$A$5:$A$73, "*" &amp; A12 &amp; "*")</f>
        <v>1</v>
      </c>
      <c r="AA12" s="8">
        <f>COUNTIF([26]participants_85462787262!$A$5:$A$70, "*" &amp; A12 &amp; "*")</f>
        <v>1</v>
      </c>
      <c r="AC12" s="8">
        <f>SUMIF('[1]participants_82728877497 (1)'!$A$5:$A$75, "*" &amp; A12 &amp; "*", '[1]participants_82728877497 (1)'!$C$5:$C$75)</f>
        <v>372</v>
      </c>
      <c r="AD12" s="8">
        <f>SUMIF([2]participants_89283412700!$A$5:$A$56, "*" &amp; A12 &amp; "*", [2]participants_89283412700!$C$5:$C$56)</f>
        <v>101</v>
      </c>
      <c r="AE12" s="8">
        <f>SUMIF([3]participants_83829971189!$A$5:$A$64, "*" &amp; A12 &amp; "*", [3]participants_83829971189!$C$5:$C$64)</f>
        <v>416</v>
      </c>
      <c r="AF12" s="8">
        <f>SUMIF([4]participants_89135597456!$A$5:$A$66, "*" &amp; A12 &amp; "*", [4]participants_89135597456!$C$5:$C$66)</f>
        <v>440</v>
      </c>
      <c r="AG12" s="8">
        <f>SUMIF([5]participants_89862146708!$A$5:$A$68, "*" &amp; A12 &amp; "*", [5]participants_89862146708!$C$5:$C$68)</f>
        <v>364</v>
      </c>
      <c r="AH12" s="8">
        <f>SUMIF([6]participants_82511235553!$A$5:$A$63, "*" &amp; A12 &amp; "*", [6]participants_82511235553!$C$5:$C$63)</f>
        <v>369</v>
      </c>
      <c r="AI12" s="8">
        <f>SUMIF([7]participants_84347885374!$A$5:$A$69, "*" &amp; A12 &amp; "*", [7]participants_84347885374!$C$5:$C$69)</f>
        <v>351</v>
      </c>
      <c r="AJ12" s="8">
        <f>SUMIF('[8]participants_81557552921 (1)'!$A$5:$A$63, "*" &amp; A12 &amp; "*", '[8]participants_81557552921 (1)'!$C$5:$C$63)</f>
        <v>82</v>
      </c>
      <c r="AK12" s="8">
        <f>SUMIF([9]participants_85990203844!$A$5:$A$65, "*" &amp; A12 &amp; "*", [9]participants_85990203844!$C$5:$C$65)</f>
        <v>318</v>
      </c>
      <c r="AL12" s="8">
        <f>SUMIF([10]participants_89025595192!$A$5:$A$61, "*" &amp; A12 &amp; "*", [10]participants_89025595192!$C$5:$C$61)</f>
        <v>359</v>
      </c>
      <c r="AM12" s="8">
        <f>SUMIF('[11]participants_81892834107 (1)'!$A$5:$A$67, "*" &amp; A12 &amp; "*", '[11]participants_81892834107 (1)'!$C$5:$C$67)</f>
        <v>376</v>
      </c>
      <c r="AN12" s="8">
        <f>SUMIF('[12]participants_89154771385 (1)'!$A$5:$A$57, "*" &amp; A12 &amp; "*", '[12]participants_89154771385 (1)'!$C$5:$C$57)</f>
        <v>163</v>
      </c>
      <c r="AO12" s="8">
        <f>SUMIF([13]participants_89154771385!$A$5:$A$55, "*" &amp; A12 &amp; "*", [13]participants_89154771385!$C$5:$C$55)</f>
        <v>30</v>
      </c>
      <c r="AP12" s="8">
        <f>SUMIF([14]participants_87298141616!$A$5:$A$66, "*" &amp; A12 &amp; "*", [14]participants_87298141616!$C$5:$C$66)</f>
        <v>328</v>
      </c>
      <c r="AQ12" s="8">
        <f>SUMIF([15]participants_82544689023!$A$5:$A$62, "*" &amp; A12 &amp; "*", [15]participants_82544689023!$C$5:$C$62)</f>
        <v>371</v>
      </c>
      <c r="AR12" s="8">
        <f>SUMIF([16]participants_86230635477!$A$5:$A$63, "*" &amp; A12 &amp; "*", [16]participants_86230635477!$C$5:$C$63)</f>
        <v>281</v>
      </c>
      <c r="AS12" s="8">
        <f>SUMIF([17]participants_82568107303!$A$5:$A$67, "*" &amp; A12 &amp; "*", [17]participants_82568107303!$C$5:$C$67)</f>
        <v>356</v>
      </c>
      <c r="AT12" s="8">
        <f>SUMIF([18]participants_87359499683!$A$5:$A$64, "*" &amp; A12 &amp; "*", [18]participants_87359499683!$C$5:$C$64)</f>
        <v>321</v>
      </c>
      <c r="AU12" s="8">
        <f>SUMIF([19]participants_86836508062!$A$5:$A$61, "*" &amp; A12 &amp; "*", [19]participants_86836508062!$C$5:$C$61)</f>
        <v>357</v>
      </c>
      <c r="AV12" s="8">
        <f>SUMIF([20]participants_82917036773!$A$5:$A$62, "*" &amp; A12 &amp; "*", [20]participants_82917036773!$C$5:$C$62)</f>
        <v>340</v>
      </c>
      <c r="AW12" s="8">
        <f>SUMIF([21]participants_82550606539!$A$5:$A$64, "*" &amp; A12 &amp; "*", [21]participants_82550606539!$C$5:$C$64)</f>
        <v>213</v>
      </c>
      <c r="AX12" s="8">
        <f>SUMIF([22]participants_87144786619!$A$5:$A$66, "*" &amp; A12 &amp; "*", [22]participants_87144786619!$C$5:$C$66)</f>
        <v>121</v>
      </c>
      <c r="AY12" s="8">
        <f>SUMIF([23]participants_84183242165!$A$5:$A$65, "*" &amp; A12 &amp; "*", [23]participants_84183242165!$C$5:$C$65)</f>
        <v>169</v>
      </c>
      <c r="AZ12" s="8">
        <f>SUMIF([24]participants_85009956820!$A$5:$A$75, "*" &amp; A12 &amp; "*", [24]participants_85009956820!$C$5:$C$75)</f>
        <v>359</v>
      </c>
      <c r="BA12" s="8">
        <f>SUMIF([25]participants_89596371980!$A$5:$A$73, "*" &amp; A12 &amp; "*", [25]participants_89596371980!$C$5:$C$73)</f>
        <v>336</v>
      </c>
      <c r="BB12" s="8">
        <f>SUMIF([26]participants_85462787262!$A$5:$A$70, "*" &amp; A12 &amp; "*", [26]participants_85462787262!$C$5:$C$70)</f>
        <v>204</v>
      </c>
      <c r="BD12" s="10" t="s">
        <v>37</v>
      </c>
      <c r="BE12" s="8">
        <f t="shared" si="0"/>
        <v>288.34615384615387</v>
      </c>
    </row>
    <row r="13" spans="1:57" ht="15.6" x14ac:dyDescent="0.3">
      <c r="A13" s="2" t="s">
        <v>39</v>
      </c>
      <c r="B13" s="8">
        <f>COUNTIF('[1]participants_82728877497 (1)'!$A$5:$A$75, "*" &amp; A13 &amp; "*")</f>
        <v>2</v>
      </c>
      <c r="C13" s="8">
        <f>COUNTIF([2]participants_89283412700!$A$5:$A$56, "*" &amp; A13 &amp; "*")</f>
        <v>2</v>
      </c>
      <c r="D13" s="8">
        <f>COUNTIF([3]participants_83829971189!$A$5:$A$64, "*" &amp; A13 &amp; "*")</f>
        <v>1</v>
      </c>
      <c r="E13" s="8">
        <f>COUNTIF([4]participants_89135597456!$A$5:$A$66, "*" &amp; A13 &amp; "*")</f>
        <v>2</v>
      </c>
      <c r="F13" s="8">
        <f>COUNTIF([5]participants_89862146708!$A$5:$A$68, "*" &amp; A13 &amp; "*")</f>
        <v>2</v>
      </c>
      <c r="G13" s="8">
        <f>COUNTIF([6]participants_82511235553!$A$5:$A$63, "*" &amp; A13 &amp; "*")</f>
        <v>2</v>
      </c>
      <c r="H13" s="8">
        <f>COUNTIF([7]participants_84347885374!$A$5:$A$69, "*" &amp; A13 &amp; "*")</f>
        <v>2</v>
      </c>
      <c r="I13" s="8">
        <f>COUNTIF('[8]participants_81557552921 (1)'!$A$5:$A$63, "*" &amp; A13 &amp; "*")</f>
        <v>1</v>
      </c>
      <c r="J13" s="8">
        <f>COUNTIF([9]participants_85990203844!$A$5:$A$65, "*" &amp; A13 &amp; "*")</f>
        <v>1</v>
      </c>
      <c r="K13" s="8">
        <f>COUNTIF([10]participants_89025595192!$A$5:$A$61, "*" &amp; A13 &amp; "*")</f>
        <v>1</v>
      </c>
      <c r="L13" s="8">
        <f>COUNTIF('[11]participants_81892834107 (1)'!$A$5:$A$67, "*" &amp; A13 &amp; "*")</f>
        <v>1</v>
      </c>
      <c r="M13" s="8">
        <f>COUNTIF('[12]participants_89154771385 (1)'!$A$5:$A$57, "*" &amp; A13 &amp; "*")</f>
        <v>1</v>
      </c>
      <c r="N13" s="8">
        <f>COUNTIF([13]participants_89154771385!$A$5:$A$55, "*" &amp; A13 &amp; "*")</f>
        <v>1</v>
      </c>
      <c r="O13" s="8">
        <f>COUNTIF([14]participants_87298141616!$A$5:$A$66, "*" &amp; A13 &amp; "*")</f>
        <v>1</v>
      </c>
      <c r="P13" s="8">
        <f>COUNTIF([15]participants_82544689023!$A$5:$A$62, "*" &amp; A13 &amp; "*")</f>
        <v>1</v>
      </c>
      <c r="Q13" s="8">
        <f>COUNTIF([16]participants_86230635477!$A$5:$A$63, "*" &amp; A13 &amp; "*")</f>
        <v>1</v>
      </c>
      <c r="R13" s="8">
        <f>COUNTIF([17]participants_82568107303!$A$5:$A$67, "*" &amp; A13 &amp; "*")</f>
        <v>1</v>
      </c>
      <c r="S13" s="8">
        <f>COUNTIF([18]participants_87359499683!$A$5:$A$64, "*" &amp; A13 &amp; "*")</f>
        <v>1</v>
      </c>
      <c r="T13" s="8">
        <f>COUNTIF([19]participants_86836508062!$A$5:$A$61, "*" &amp; A13 &amp; "*")</f>
        <v>2</v>
      </c>
      <c r="U13" s="8">
        <f>COUNTIF([20]participants_82917036773!$A$5:$A$62, "*" &amp; A13 &amp; "*")</f>
        <v>1</v>
      </c>
      <c r="V13" s="8">
        <f>COUNTIF([21]participants_82550606539!$A$5:$A$64, "*" &amp; A13 &amp; "*")</f>
        <v>1</v>
      </c>
      <c r="W13" s="8">
        <f>COUNTIF([22]participants_87144786619!$A$5:$A$66, "*" &amp; A13 &amp; "*")</f>
        <v>1</v>
      </c>
      <c r="X13" s="8">
        <f>COUNTIF([23]participants_84183242165!$A$5:$A$65, "*" &amp; A13 &amp; "*")</f>
        <v>2</v>
      </c>
      <c r="Y13" s="8">
        <f>COUNTIF([24]participants_85009956820!$A$5:$A$75, "*" &amp; A13 &amp; "*")</f>
        <v>5</v>
      </c>
      <c r="Z13" s="8">
        <f>COUNTIF([25]participants_89596371980!$A$5:$A$73, "*" &amp; A13 &amp; "*")</f>
        <v>2</v>
      </c>
      <c r="AA13" s="8">
        <f>COUNTIF([26]participants_85462787262!$A$5:$A$70, "*" &amp; A13 &amp; "*")</f>
        <v>3</v>
      </c>
      <c r="AC13" s="8">
        <f>SUMIF('[1]participants_82728877497 (1)'!$A$5:$A$75, "*" &amp; A13 &amp; "*", '[1]participants_82728877497 (1)'!$C$5:$C$75)</f>
        <v>253</v>
      </c>
      <c r="AD13" s="8">
        <f>SUMIF([2]participants_89283412700!$A$5:$A$56, "*" &amp; A13 &amp; "*", [2]participants_89283412700!$C$5:$C$56)</f>
        <v>199</v>
      </c>
      <c r="AE13" s="8">
        <f>SUMIF([3]participants_83829971189!$A$5:$A$64, "*" &amp; A13 &amp; "*", [3]participants_83829971189!$C$5:$C$64)</f>
        <v>148</v>
      </c>
      <c r="AF13" s="8">
        <f>SUMIF([4]participants_89135597456!$A$5:$A$66, "*" &amp; A13 &amp; "*", [4]participants_89135597456!$C$5:$C$66)</f>
        <v>394</v>
      </c>
      <c r="AG13" s="8">
        <f>SUMIF([5]participants_89862146708!$A$5:$A$68, "*" &amp; A13 &amp; "*", [5]participants_89862146708!$C$5:$C$68)</f>
        <v>386</v>
      </c>
      <c r="AH13" s="8">
        <f>SUMIF([6]participants_82511235553!$A$5:$A$63, "*" &amp; A13 &amp; "*", [6]participants_82511235553!$C$5:$C$63)</f>
        <v>360</v>
      </c>
      <c r="AI13" s="8">
        <f>SUMIF([7]participants_84347885374!$A$5:$A$69, "*" &amp; A13 &amp; "*", [7]participants_84347885374!$C$5:$C$69)</f>
        <v>153</v>
      </c>
      <c r="AJ13" s="8">
        <f>SUMIF('[8]participants_81557552921 (1)'!$A$5:$A$63, "*" &amp; A13 &amp; "*", '[8]participants_81557552921 (1)'!$C$5:$C$63)</f>
        <v>147</v>
      </c>
      <c r="AK13" s="8">
        <f>SUMIF([9]participants_85990203844!$A$5:$A$65, "*" &amp; A13 &amp; "*", [9]participants_85990203844!$C$5:$C$65)</f>
        <v>205</v>
      </c>
      <c r="AL13" s="8">
        <f>SUMIF([10]participants_89025595192!$A$5:$A$61, "*" &amp; A13 &amp; "*", [10]participants_89025595192!$C$5:$C$61)</f>
        <v>268</v>
      </c>
      <c r="AM13" s="8">
        <f>SUMIF('[11]participants_81892834107 (1)'!$A$5:$A$67, "*" &amp; A13 &amp; "*", '[11]participants_81892834107 (1)'!$C$5:$C$67)</f>
        <v>316</v>
      </c>
      <c r="AN13" s="8">
        <f>SUMIF('[12]participants_89154771385 (1)'!$A$5:$A$57, "*" &amp; A13 &amp; "*", '[12]participants_89154771385 (1)'!$C$5:$C$57)</f>
        <v>147</v>
      </c>
      <c r="AO13" s="8">
        <f>SUMIF([13]participants_89154771385!$A$5:$A$55, "*" &amp; A13 &amp; "*", [13]participants_89154771385!$C$5:$C$55)</f>
        <v>15</v>
      </c>
      <c r="AP13" s="8">
        <f>SUMIF([14]participants_87298141616!$A$5:$A$66, "*" &amp; A13 &amp; "*", [14]participants_87298141616!$C$5:$C$66)</f>
        <v>170</v>
      </c>
      <c r="AQ13" s="8">
        <f>SUMIF([15]participants_82544689023!$A$5:$A$62, "*" &amp; A13 &amp; "*", [15]participants_82544689023!$C$5:$C$62)</f>
        <v>172</v>
      </c>
      <c r="AR13" s="8">
        <f>SUMIF([16]participants_86230635477!$A$5:$A$63, "*" &amp; A13 &amp; "*", [16]participants_86230635477!$C$5:$C$63)</f>
        <v>75</v>
      </c>
      <c r="AS13" s="8">
        <f>SUMIF([17]participants_82568107303!$A$5:$A$67, "*" &amp; A13 &amp; "*", [17]participants_82568107303!$C$5:$C$67)</f>
        <v>283</v>
      </c>
      <c r="AT13" s="8">
        <f>SUMIF([18]participants_87359499683!$A$5:$A$64, "*" &amp; A13 &amp; "*", [18]participants_87359499683!$C$5:$C$64)</f>
        <v>219</v>
      </c>
      <c r="AU13" s="8">
        <f>SUMIF([19]participants_86836508062!$A$5:$A$61, "*" &amp; A13 &amp; "*", [19]participants_86836508062!$C$5:$C$61)</f>
        <v>410</v>
      </c>
      <c r="AV13" s="8">
        <f>SUMIF([20]participants_82917036773!$A$5:$A$62, "*" &amp; A13 &amp; "*", [20]participants_82917036773!$C$5:$C$62)</f>
        <v>195</v>
      </c>
      <c r="AW13" s="8">
        <f>SUMIF([21]participants_82550606539!$A$5:$A$64, "*" &amp; A13 &amp; "*", [21]participants_82550606539!$C$5:$C$64)</f>
        <v>189</v>
      </c>
      <c r="AX13" s="8">
        <f>SUMIF([22]participants_87144786619!$A$5:$A$66, "*" &amp; A13 &amp; "*", [22]participants_87144786619!$C$5:$C$66)</f>
        <v>1</v>
      </c>
      <c r="AY13" s="8">
        <f>SUMIF([23]participants_84183242165!$A$5:$A$65, "*" &amp; A13 &amp; "*", [23]participants_84183242165!$C$5:$C$65)</f>
        <v>390</v>
      </c>
      <c r="AZ13" s="8">
        <f>SUMIF([24]participants_85009956820!$A$5:$A$75, "*" &amp; A13 &amp; "*", [24]participants_85009956820!$C$5:$C$75)</f>
        <v>593</v>
      </c>
      <c r="BA13" s="8">
        <f>SUMIF([25]participants_89596371980!$A$5:$A$73, "*" &amp; A13 &amp; "*", [25]participants_89596371980!$C$5:$C$73)</f>
        <v>482</v>
      </c>
      <c r="BB13" s="8">
        <f>SUMIF([26]participants_85462787262!$A$5:$A$70, "*" &amp; A13 &amp; "*", [26]participants_85462787262!$C$5:$C$70)</f>
        <v>203</v>
      </c>
      <c r="BD13" s="10" t="s">
        <v>39</v>
      </c>
      <c r="BE13" s="8">
        <f t="shared" si="0"/>
        <v>245.11538461538461</v>
      </c>
    </row>
    <row r="14" spans="1:57" ht="15.6" x14ac:dyDescent="0.3">
      <c r="A14" s="2" t="s">
        <v>38</v>
      </c>
      <c r="B14" s="8">
        <f>COUNTIF('[1]participants_82728877497 (1)'!$A$5:$A$75, "*" &amp; A14 &amp; "*")</f>
        <v>2</v>
      </c>
      <c r="C14" s="8">
        <f>COUNTIF([2]participants_89283412700!$A$5:$A$56, "*" &amp; A14 &amp; "*")</f>
        <v>1</v>
      </c>
      <c r="D14" s="8">
        <f>COUNTIF([3]participants_83829971189!$A$5:$A$64, "*" &amp; A14 &amp; "*")</f>
        <v>1</v>
      </c>
      <c r="E14" s="8">
        <f>COUNTIF([4]participants_89135597456!$A$5:$A$66, "*" &amp; A14 &amp; "*")</f>
        <v>1</v>
      </c>
      <c r="F14" s="8">
        <f>COUNTIF([5]participants_89862146708!$A$5:$A$68, "*" &amp; A14 &amp; "*")</f>
        <v>1</v>
      </c>
      <c r="G14" s="8">
        <f>COUNTIF([6]participants_82511235553!$A$5:$A$63, "*" &amp; A14 &amp; "*")</f>
        <v>2</v>
      </c>
      <c r="H14" s="8">
        <f>COUNTIF([7]participants_84347885374!$A$5:$A$69, "*" &amp; A14 &amp; "*")</f>
        <v>2</v>
      </c>
      <c r="I14" s="8">
        <f>COUNTIF('[8]participants_81557552921 (1)'!$A$5:$A$63, "*" &amp; A14 &amp; "*")</f>
        <v>2</v>
      </c>
      <c r="J14" s="8">
        <f>COUNTIF([9]participants_85990203844!$A$5:$A$65, "*" &amp; A14 &amp; "*")</f>
        <v>2</v>
      </c>
      <c r="K14" s="8">
        <f>COUNTIF([10]participants_89025595192!$A$5:$A$61, "*" &amp; A14 &amp; "*")</f>
        <v>2</v>
      </c>
      <c r="L14" s="8">
        <f>COUNTIF('[11]participants_81892834107 (1)'!$A$5:$A$67, "*" &amp; A14 &amp; "*")</f>
        <v>1</v>
      </c>
      <c r="M14" s="8">
        <f>COUNTIF('[12]participants_89154771385 (1)'!$A$5:$A$57, "*" &amp; A14 &amp; "*")</f>
        <v>1</v>
      </c>
      <c r="N14" s="8">
        <f>COUNTIF([13]participants_89154771385!$A$5:$A$55, "*" &amp; A14 &amp; "*")</f>
        <v>2</v>
      </c>
      <c r="O14" s="8">
        <f>COUNTIF([14]participants_87298141616!$A$5:$A$66, "*" &amp; A14 &amp; "*")</f>
        <v>2</v>
      </c>
      <c r="P14" s="8">
        <f>COUNTIF([15]participants_82544689023!$A$5:$A$62, "*" &amp; A14 &amp; "*")</f>
        <v>1</v>
      </c>
      <c r="Q14" s="8">
        <f>COUNTIF([16]participants_86230635477!$A$5:$A$63, "*" &amp; A14 &amp; "*")</f>
        <v>2</v>
      </c>
      <c r="R14" s="8">
        <f>COUNTIF([17]participants_82568107303!$A$5:$A$67, "*" &amp; A14 &amp; "*")</f>
        <v>2</v>
      </c>
      <c r="S14" s="8">
        <f>COUNTIF([18]participants_87359499683!$A$5:$A$64, "*" &amp; A14 &amp; "*")</f>
        <v>2</v>
      </c>
      <c r="T14" s="8">
        <f>COUNTIF([19]participants_86836508062!$A$5:$A$61, "*" &amp; A14 &amp; "*")</f>
        <v>1</v>
      </c>
      <c r="U14" s="8">
        <f>COUNTIF([20]participants_82917036773!$A$5:$A$62, "*" &amp; A14 &amp; "*")</f>
        <v>1</v>
      </c>
      <c r="V14" s="8">
        <f>COUNTIF([21]participants_82550606539!$A$5:$A$64, "*" &amp; A14 &amp; "*")</f>
        <v>0</v>
      </c>
      <c r="W14" s="8">
        <f>COUNTIF([22]participants_87144786619!$A$5:$A$66, "*" &amp; A14 &amp; "*")</f>
        <v>0</v>
      </c>
      <c r="X14" s="8">
        <f>COUNTIF([23]participants_84183242165!$A$5:$A$65, "*" &amp; A14 &amp; "*")</f>
        <v>0</v>
      </c>
      <c r="Y14" s="8">
        <f>COUNTIF([24]participants_85009956820!$A$5:$A$75, "*" &amp; A14 &amp; "*")</f>
        <v>0</v>
      </c>
      <c r="Z14" s="8">
        <f>COUNTIF([25]participants_89596371980!$A$5:$A$73, "*" &amp; A14 &amp; "*")</f>
        <v>0</v>
      </c>
      <c r="AA14" s="8">
        <f>COUNTIF([26]participants_85462787262!$A$5:$A$70, "*" &amp; A14 &amp; "*")</f>
        <v>0</v>
      </c>
      <c r="AC14" s="8">
        <f>SUMIF('[1]participants_82728877497 (1)'!$A$5:$A$75, "*" &amp; A14 &amp; "*", '[1]participants_82728877497 (1)'!$C$5:$C$75)</f>
        <v>377</v>
      </c>
      <c r="AD14" s="8">
        <f>SUMIF([2]participants_89283412700!$A$5:$A$56, "*" &amp; A14 &amp; "*", [2]participants_89283412700!$C$5:$C$56)</f>
        <v>148</v>
      </c>
      <c r="AE14" s="8">
        <f>SUMIF([3]participants_83829971189!$A$5:$A$64, "*" &amp; A14 &amp; "*", [3]participants_83829971189!$C$5:$C$64)</f>
        <v>439</v>
      </c>
      <c r="AF14" s="8">
        <f>SUMIF([4]participants_89135597456!$A$5:$A$66, "*" &amp; A14 &amp; "*", [4]participants_89135597456!$C$5:$C$66)</f>
        <v>452</v>
      </c>
      <c r="AG14" s="8">
        <f>SUMIF([5]participants_89862146708!$A$5:$A$68, "*" &amp; A14 &amp; "*", [5]participants_89862146708!$C$5:$C$68)</f>
        <v>373</v>
      </c>
      <c r="AH14" s="8">
        <f>SUMIF([6]participants_82511235553!$A$5:$A$63, "*" &amp; A14 &amp; "*", [6]participants_82511235553!$C$5:$C$63)</f>
        <v>412</v>
      </c>
      <c r="AI14" s="8">
        <f>SUMIF([7]participants_84347885374!$A$5:$A$69, "*" &amp; A14 &amp; "*", [7]participants_84347885374!$C$5:$C$69)</f>
        <v>389</v>
      </c>
      <c r="AJ14" s="8">
        <f>SUMIF('[8]participants_81557552921 (1)'!$A$5:$A$63, "*" &amp; A14 &amp; "*", '[8]participants_81557552921 (1)'!$C$5:$C$63)</f>
        <v>413</v>
      </c>
      <c r="AK14" s="8">
        <f>SUMIF([9]participants_85990203844!$A$5:$A$65, "*" &amp; A14 &amp; "*", [9]participants_85990203844!$C$5:$C$65)</f>
        <v>376</v>
      </c>
      <c r="AL14" s="8">
        <f>SUMIF([10]participants_89025595192!$A$5:$A$61, "*" &amp; A14 &amp; "*", [10]participants_89025595192!$C$5:$C$61)</f>
        <v>382</v>
      </c>
      <c r="AM14" s="8">
        <f>SUMIF('[11]participants_81892834107 (1)'!$A$5:$A$67, "*" &amp; A14 &amp; "*", '[11]participants_81892834107 (1)'!$C$5:$C$67)</f>
        <v>425</v>
      </c>
      <c r="AN14" s="8">
        <f>SUMIF('[12]participants_89154771385 (1)'!$A$5:$A$57, "*" &amp; A14 &amp; "*", '[12]participants_89154771385 (1)'!$C$5:$C$57)</f>
        <v>188</v>
      </c>
      <c r="AO14" s="8">
        <f>SUMIF([13]participants_89154771385!$A$5:$A$55, "*" &amp; A14 &amp; "*", [13]participants_89154771385!$C$5:$C$55)</f>
        <v>85</v>
      </c>
      <c r="AP14" s="8">
        <f>SUMIF([14]participants_87298141616!$A$5:$A$66, "*" &amp; A14 &amp; "*", [14]participants_87298141616!$C$5:$C$66)</f>
        <v>421</v>
      </c>
      <c r="AQ14" s="8">
        <f>SUMIF([15]participants_82544689023!$A$5:$A$62, "*" &amp; A14 &amp; "*", [15]participants_82544689023!$C$5:$C$62)</f>
        <v>388</v>
      </c>
      <c r="AR14" s="8">
        <f>SUMIF([16]participants_86230635477!$A$5:$A$63, "*" &amp; A14 &amp; "*", [16]participants_86230635477!$C$5:$C$63)</f>
        <v>369</v>
      </c>
      <c r="AS14" s="8">
        <f>SUMIF([17]participants_82568107303!$A$5:$A$67, "*" &amp; A14 &amp; "*", [17]participants_82568107303!$C$5:$C$67)</f>
        <v>458</v>
      </c>
      <c r="AT14" s="8">
        <f>SUMIF([18]participants_87359499683!$A$5:$A$64, "*" &amp; A14 &amp; "*", [18]participants_87359499683!$C$5:$C$64)</f>
        <v>413</v>
      </c>
      <c r="AU14" s="8">
        <f>SUMIF([19]participants_86836508062!$A$5:$A$61, "*" &amp; A14 &amp; "*", [19]participants_86836508062!$C$5:$C$61)</f>
        <v>434</v>
      </c>
      <c r="AV14" s="8">
        <f>SUMIF([20]participants_82917036773!$A$5:$A$62, "*" &amp; A14 &amp; "*", [20]participants_82917036773!$C$5:$C$62)</f>
        <v>5</v>
      </c>
      <c r="AW14" s="8">
        <f>SUMIF([21]participants_82550606539!$A$5:$A$64, "*" &amp; A14 &amp; "*", [21]participants_82550606539!$C$5:$C$64)</f>
        <v>0</v>
      </c>
      <c r="AX14" s="8">
        <f>SUMIF([22]participants_87144786619!$A$5:$A$66, "*" &amp; A14 &amp; "*", [22]participants_87144786619!$C$5:$C$66)</f>
        <v>0</v>
      </c>
      <c r="AY14" s="8">
        <f>SUMIF([23]participants_84183242165!$A$5:$A$65, "*" &amp; A14 &amp; "*", [23]participants_84183242165!$C$5:$C$65)</f>
        <v>0</v>
      </c>
      <c r="AZ14" s="8">
        <f>SUMIF([24]participants_85009956820!$A$5:$A$75, "*" &amp; A14 &amp; "*", [24]participants_85009956820!$C$5:$C$75)</f>
        <v>0</v>
      </c>
      <c r="BA14" s="8">
        <f>SUMIF([25]participants_89596371980!$A$5:$A$73, "*" &amp; A14 &amp; "*", [25]participants_89596371980!$C$5:$C$73)</f>
        <v>0</v>
      </c>
      <c r="BB14" s="8">
        <f>SUMIF([26]participants_85462787262!$A$5:$A$70, "*" &amp; A14 &amp; "*", [26]participants_85462787262!$C$5:$C$70)</f>
        <v>0</v>
      </c>
      <c r="BD14" s="10" t="s">
        <v>38</v>
      </c>
      <c r="BE14" s="8">
        <f t="shared" si="0"/>
        <v>347.35</v>
      </c>
    </row>
    <row r="15" spans="1:57" ht="15.6" x14ac:dyDescent="0.3">
      <c r="A15" s="3" t="s">
        <v>18</v>
      </c>
      <c r="B15" s="8">
        <f>COUNTIF('[1]participants_82728877497 (1)'!$A$5:$A$75, "*" &amp; A15 &amp; "*")</f>
        <v>3</v>
      </c>
      <c r="C15" s="8">
        <f>COUNTIF([2]participants_89283412700!$A$5:$A$56, "*" &amp; A15 &amp; "*")</f>
        <v>1</v>
      </c>
      <c r="D15" s="8">
        <f>COUNTIF([3]participants_83829971189!$A$5:$A$64, "*" &amp; A15 &amp; "*")</f>
        <v>1</v>
      </c>
      <c r="E15" s="8">
        <f>COUNTIF([4]participants_89135597456!$A$5:$A$66, "*" &amp; A15 &amp; "*")</f>
        <v>2</v>
      </c>
      <c r="F15" s="8">
        <f>COUNTIF([5]participants_89862146708!$A$5:$A$68, "*" &amp; A15 &amp; "*")</f>
        <v>2</v>
      </c>
      <c r="G15" s="8">
        <f>COUNTIF([6]participants_82511235553!$A$5:$A$63, "*" &amp; A15 &amp; "*")</f>
        <v>2</v>
      </c>
      <c r="H15" s="8">
        <f>COUNTIF([7]participants_84347885374!$A$5:$A$69, "*" &amp; A15 &amp; "*")</f>
        <v>2</v>
      </c>
      <c r="I15" s="8">
        <f>COUNTIF('[8]participants_81557552921 (1)'!$A$5:$A$63, "*" &amp; A15 &amp; "*")</f>
        <v>1</v>
      </c>
      <c r="J15" s="8">
        <f>COUNTIF([9]participants_85990203844!$A$5:$A$65, "*" &amp; A15 &amp; "*")</f>
        <v>2</v>
      </c>
      <c r="K15" s="8">
        <f>COUNTIF([10]participants_89025595192!$A$5:$A$61, "*" &amp; A15 &amp; "*")</f>
        <v>2</v>
      </c>
      <c r="L15" s="8">
        <f>COUNTIF('[11]participants_81892834107 (1)'!$A$5:$A$67, "*" &amp; A15 &amp; "*")</f>
        <v>1</v>
      </c>
      <c r="M15" s="8">
        <f>COUNTIF('[12]participants_89154771385 (1)'!$A$5:$A$57, "*" &amp; A15 &amp; "*")</f>
        <v>2</v>
      </c>
      <c r="N15" s="8">
        <f>COUNTIF([13]participants_89154771385!$A$5:$A$55, "*" &amp; A15 &amp; "*")</f>
        <v>1</v>
      </c>
      <c r="O15" s="8">
        <f>COUNTIF([14]participants_87298141616!$A$5:$A$66, "*" &amp; A15 &amp; "*")</f>
        <v>2</v>
      </c>
      <c r="P15" s="8">
        <f>COUNTIF([15]participants_82544689023!$A$5:$A$62, "*" &amp; A15 &amp; "*")</f>
        <v>1</v>
      </c>
      <c r="Q15" s="8">
        <f>COUNTIF([16]participants_86230635477!$A$5:$A$63, "*" &amp; A15 &amp; "*")</f>
        <v>2</v>
      </c>
      <c r="R15" s="8">
        <f>COUNTIF([17]participants_82568107303!$A$5:$A$67, "*" &amp; A15 &amp; "*")</f>
        <v>2</v>
      </c>
      <c r="S15" s="8">
        <f>COUNTIF([18]participants_87359499683!$A$5:$A$64, "*" &amp; A15 &amp; "*")</f>
        <v>2</v>
      </c>
      <c r="T15" s="8">
        <f>COUNTIF([19]participants_86836508062!$A$5:$A$61, "*" &amp; A15 &amp; "*")</f>
        <v>2</v>
      </c>
      <c r="U15" s="8">
        <f>COUNTIF([20]participants_82917036773!$A$5:$A$62, "*" &amp; A15 &amp; "*")</f>
        <v>2</v>
      </c>
      <c r="V15" s="8">
        <f>COUNTIF([21]participants_82550606539!$A$5:$A$64, "*" &amp; A15 &amp; "*")</f>
        <v>1</v>
      </c>
      <c r="W15" s="8">
        <f>COUNTIF([22]participants_87144786619!$A$5:$A$66, "*" &amp; A15 &amp; "*")</f>
        <v>1</v>
      </c>
      <c r="X15" s="8">
        <f>COUNTIF([23]participants_84183242165!$A$5:$A$65, "*" &amp; A15 &amp; "*")</f>
        <v>2</v>
      </c>
      <c r="Y15" s="8">
        <f>COUNTIF([24]participants_85009956820!$A$5:$A$75, "*" &amp; A15 &amp; "*")</f>
        <v>1</v>
      </c>
      <c r="Z15" s="8">
        <f>COUNTIF([25]participants_89596371980!$A$5:$A$73, "*" &amp; A15 &amp; "*")</f>
        <v>3</v>
      </c>
      <c r="AA15" s="8">
        <f>COUNTIF([26]participants_85462787262!$A$5:$A$70, "*" &amp; A15 &amp; "*")</f>
        <v>2</v>
      </c>
      <c r="AC15" s="8">
        <f>SUMIF('[1]participants_82728877497 (1)'!$A$5:$A$75, "*" &amp; A15 &amp; "*", '[1]participants_82728877497 (1)'!$C$5:$C$75)</f>
        <v>331</v>
      </c>
      <c r="AD15" s="8">
        <f>SUMIF([2]participants_89283412700!$A$5:$A$56, "*" &amp; A15 &amp; "*", [2]participants_89283412700!$C$5:$C$56)</f>
        <v>118</v>
      </c>
      <c r="AE15" s="8">
        <f>SUMIF([3]participants_83829971189!$A$5:$A$64, "*" &amp; A15 &amp; "*", [3]participants_83829971189!$C$5:$C$64)</f>
        <v>317</v>
      </c>
      <c r="AF15" s="8">
        <f>SUMIF([4]participants_89135597456!$A$5:$A$66, "*" &amp; A15 &amp; "*", [4]participants_89135597456!$C$5:$C$66)</f>
        <v>295</v>
      </c>
      <c r="AG15" s="8">
        <f>SUMIF([5]participants_89862146708!$A$5:$A$68, "*" &amp; A15 &amp; "*", [5]participants_89862146708!$C$5:$C$68)</f>
        <v>409</v>
      </c>
      <c r="AH15" s="8">
        <f>SUMIF([6]participants_82511235553!$A$5:$A$63, "*" &amp; A15 &amp; "*", [6]participants_82511235553!$C$5:$C$63)</f>
        <v>155</v>
      </c>
      <c r="AI15" s="8">
        <f>SUMIF([7]participants_84347885374!$A$5:$A$69, "*" &amp; A15 &amp; "*", [7]participants_84347885374!$C$5:$C$69)</f>
        <v>280</v>
      </c>
      <c r="AJ15" s="8">
        <f>SUMIF('[8]participants_81557552921 (1)'!$A$5:$A$63, "*" &amp; A15 &amp; "*", '[8]participants_81557552921 (1)'!$C$5:$C$63)</f>
        <v>287</v>
      </c>
      <c r="AK15" s="8">
        <f>SUMIF([9]participants_85990203844!$A$5:$A$65, "*" &amp; A15 &amp; "*", [9]participants_85990203844!$C$5:$C$65)</f>
        <v>224</v>
      </c>
      <c r="AL15" s="8">
        <f>SUMIF([10]participants_89025595192!$A$5:$A$61, "*" &amp; A15 &amp; "*", [10]participants_89025595192!$C$5:$C$61)</f>
        <v>324</v>
      </c>
      <c r="AM15" s="8">
        <f>SUMIF('[11]participants_81892834107 (1)'!$A$5:$A$67, "*" &amp; A15 &amp; "*", '[11]participants_81892834107 (1)'!$C$5:$C$67)</f>
        <v>284</v>
      </c>
      <c r="AN15" s="8">
        <f>SUMIF('[12]participants_89154771385 (1)'!$A$5:$A$57, "*" &amp; A15 &amp; "*", '[12]participants_89154771385 (1)'!$C$5:$C$57)</f>
        <v>173</v>
      </c>
      <c r="AO15" s="8">
        <f>SUMIF([13]participants_89154771385!$A$5:$A$55, "*" &amp; A15 &amp; "*", [13]participants_89154771385!$C$5:$C$55)</f>
        <v>20</v>
      </c>
      <c r="AP15" s="8">
        <f>SUMIF([14]participants_87298141616!$A$5:$A$66, "*" &amp; A15 &amp; "*", [14]participants_87298141616!$C$5:$C$66)</f>
        <v>172</v>
      </c>
      <c r="AQ15" s="8">
        <f>SUMIF([15]participants_82544689023!$A$5:$A$62, "*" &amp; A15 &amp; "*", [15]participants_82544689023!$C$5:$C$62)</f>
        <v>327</v>
      </c>
      <c r="AR15" s="8">
        <f>SUMIF([16]participants_86230635477!$A$5:$A$63, "*" &amp; A15 &amp; "*", [16]participants_86230635477!$C$5:$C$63)</f>
        <v>220</v>
      </c>
      <c r="AS15" s="8">
        <f>SUMIF([17]participants_82568107303!$A$5:$A$67, "*" &amp; A15 &amp; "*", [17]participants_82568107303!$C$5:$C$67)</f>
        <v>402</v>
      </c>
      <c r="AT15" s="8">
        <f>SUMIF([18]participants_87359499683!$A$5:$A$64, "*" &amp; A15 &amp; "*", [18]participants_87359499683!$C$5:$C$64)</f>
        <v>384</v>
      </c>
      <c r="AU15" s="8">
        <f>SUMIF([19]participants_86836508062!$A$5:$A$61, "*" &amp; A15 &amp; "*", [19]participants_86836508062!$C$5:$C$61)</f>
        <v>406</v>
      </c>
      <c r="AV15" s="8">
        <f>SUMIF([20]participants_82917036773!$A$5:$A$62, "*" &amp; A15 &amp; "*", [20]participants_82917036773!$C$5:$C$62)</f>
        <v>256</v>
      </c>
      <c r="AW15" s="8">
        <f>SUMIF([21]participants_82550606539!$A$5:$A$64, "*" &amp; A15 &amp; "*", [21]participants_82550606539!$C$5:$C$64)</f>
        <v>231</v>
      </c>
      <c r="AX15" s="8">
        <f>SUMIF([22]participants_87144786619!$A$5:$A$66, "*" &amp; A15 &amp; "*", [22]participants_87144786619!$C$5:$C$66)</f>
        <v>249</v>
      </c>
      <c r="AY15" s="8">
        <f>SUMIF([23]participants_84183242165!$A$5:$A$65, "*" &amp; A15 &amp; "*", [23]participants_84183242165!$C$5:$C$65)</f>
        <v>233</v>
      </c>
      <c r="AZ15" s="8">
        <f>SUMIF([24]participants_85009956820!$A$5:$A$75, "*" &amp; A15 &amp; "*", [24]participants_85009956820!$C$5:$C$75)</f>
        <v>240</v>
      </c>
      <c r="BA15" s="8">
        <f>SUMIF([25]participants_89596371980!$A$5:$A$73, "*" &amp; A15 &amp; "*", [25]participants_89596371980!$C$5:$C$73)</f>
        <v>210</v>
      </c>
      <c r="BB15" s="8">
        <f>SUMIF([26]participants_85462787262!$A$5:$A$70, "*" &amp; A15 &amp; "*", [26]participants_85462787262!$C$5:$C$70)</f>
        <v>173</v>
      </c>
      <c r="BD15" s="11" t="s">
        <v>18</v>
      </c>
      <c r="BE15" s="8">
        <f t="shared" si="0"/>
        <v>258.46153846153845</v>
      </c>
    </row>
    <row r="16" spans="1:57" ht="15.6" x14ac:dyDescent="0.3">
      <c r="A16" s="2" t="s">
        <v>44</v>
      </c>
      <c r="B16" s="8">
        <f>COUNTIF('[1]participants_82728877497 (1)'!$A$5:$A$75, "*" &amp; A16 &amp; "*")</f>
        <v>0</v>
      </c>
      <c r="C16" s="8">
        <f>COUNTIF([2]participants_89283412700!$A$5:$A$56, "*" &amp; A16 &amp; "*")</f>
        <v>0</v>
      </c>
      <c r="D16" s="8">
        <f>COUNTIF([3]participants_83829971189!$A$5:$A$64, "*" &amp; A16 &amp; "*")</f>
        <v>0</v>
      </c>
      <c r="E16" s="8">
        <f>COUNTIF([4]participants_89135597456!$A$5:$A$66, "*" &amp; A16 &amp; "*")</f>
        <v>0</v>
      </c>
      <c r="F16" s="8">
        <f>COUNTIF([5]participants_89862146708!$A$5:$A$68, "*" &amp; A16 &amp; "*")</f>
        <v>0</v>
      </c>
      <c r="G16" s="8">
        <f>COUNTIF([6]participants_82511235553!$A$5:$A$63, "*" &amp; A16 &amp; "*")</f>
        <v>0</v>
      </c>
      <c r="H16" s="8">
        <f>COUNTIF([7]participants_84347885374!$A$5:$A$69, "*" &amp; A16 &amp; "*")</f>
        <v>0</v>
      </c>
      <c r="I16" s="8">
        <f>COUNTIF('[8]participants_81557552921 (1)'!$A$5:$A$63, "*" &amp; A16 &amp; "*")</f>
        <v>0</v>
      </c>
      <c r="J16" s="8">
        <f>COUNTIF([9]participants_85990203844!$A$5:$A$65, "*" &amp; A16 &amp; "*")</f>
        <v>0</v>
      </c>
      <c r="K16" s="8">
        <f>COUNTIF([10]participants_89025595192!$A$5:$A$61, "*" &amp; A16 &amp; "*")</f>
        <v>0</v>
      </c>
      <c r="L16" s="8">
        <f>COUNTIF('[11]participants_81892834107 (1)'!$A$5:$A$67, "*" &amp; A16 &amp; "*")</f>
        <v>0</v>
      </c>
      <c r="M16" s="8">
        <f>COUNTIF('[12]participants_89154771385 (1)'!$A$5:$A$57, "*" &amp; A16 &amp; "*")</f>
        <v>0</v>
      </c>
      <c r="N16" s="8">
        <f>COUNTIF([13]participants_89154771385!$A$5:$A$55, "*" &amp; A16 &amp; "*")</f>
        <v>0</v>
      </c>
      <c r="O16" s="8">
        <f>COUNTIF([14]participants_87298141616!$A$5:$A$66, "*" &amp; A16 &amp; "*")</f>
        <v>0</v>
      </c>
      <c r="P16" s="8">
        <f>COUNTIF([15]participants_82544689023!$A$5:$A$62, "*" &amp; A16 &amp; "*")</f>
        <v>0</v>
      </c>
      <c r="Q16" s="8">
        <f>COUNTIF([16]participants_86230635477!$A$5:$A$63, "*" &amp; A16 &amp; "*")</f>
        <v>0</v>
      </c>
      <c r="R16" s="8">
        <f>COUNTIF([17]participants_82568107303!$A$5:$A$67, "*" &amp; A16 &amp; "*")</f>
        <v>0</v>
      </c>
      <c r="S16" s="8">
        <f>COUNTIF([18]participants_87359499683!$A$5:$A$64, "*" &amp; A16 &amp; "*")</f>
        <v>0</v>
      </c>
      <c r="T16" s="8">
        <f>COUNTIF([19]participants_86836508062!$A$5:$A$61, "*" &amp; A16 &amp; "*")</f>
        <v>0</v>
      </c>
      <c r="U16" s="8">
        <f>COUNTIF([20]participants_82917036773!$A$5:$A$62, "*" &amp; A16 &amp; "*")</f>
        <v>0</v>
      </c>
      <c r="V16" s="8">
        <f>COUNTIF([21]participants_82550606539!$A$5:$A$64, "*" &amp; A16 &amp; "*")</f>
        <v>0</v>
      </c>
      <c r="W16" s="8">
        <f>COUNTIF([22]participants_87144786619!$A$5:$A$66, "*" &amp; A16 &amp; "*")</f>
        <v>0</v>
      </c>
      <c r="X16" s="8">
        <f>COUNTIF([23]participants_84183242165!$A$5:$A$65, "*" &amp; A16 &amp; "*")</f>
        <v>0</v>
      </c>
      <c r="Y16" s="8">
        <f>COUNTIF([24]participants_85009956820!$A$5:$A$75, "*" &amp; A16 &amp; "*")</f>
        <v>0</v>
      </c>
      <c r="Z16" s="8">
        <f>COUNTIF([25]participants_89596371980!$A$5:$A$73, "*" &amp; A16 &amp; "*")</f>
        <v>0</v>
      </c>
      <c r="AA16" s="8">
        <f>COUNTIF([26]participants_85462787262!$A$5:$A$70, "*" &amp; A16 &amp; "*")</f>
        <v>0</v>
      </c>
      <c r="AC16" s="8">
        <f>SUMIF('[1]participants_82728877497 (1)'!$A$5:$A$75, "*" &amp; A16 &amp; "*", '[1]participants_82728877497 (1)'!$C$5:$C$75)</f>
        <v>0</v>
      </c>
      <c r="AD16" s="8">
        <f>SUMIF([2]participants_89283412700!$A$5:$A$56, "*" &amp; A16 &amp; "*", [2]participants_89283412700!$C$5:$C$56)</f>
        <v>0</v>
      </c>
      <c r="AE16" s="8">
        <f>SUMIF([3]participants_83829971189!$A$5:$A$64, "*" &amp; A16 &amp; "*", [3]participants_83829971189!$C$5:$C$64)</f>
        <v>0</v>
      </c>
      <c r="AF16" s="8">
        <f>SUMIF([4]participants_89135597456!$A$5:$A$66, "*" &amp; A16 &amp; "*", [4]participants_89135597456!$C$5:$C$66)</f>
        <v>0</v>
      </c>
      <c r="AG16" s="8">
        <f>SUMIF([5]participants_89862146708!$A$5:$A$68, "*" &amp; A16 &amp; "*", [5]participants_89862146708!$C$5:$C$68)</f>
        <v>0</v>
      </c>
      <c r="AH16" s="8">
        <f>SUMIF([6]participants_82511235553!$A$5:$A$63, "*" &amp; A16 &amp; "*", [6]participants_82511235553!$C$5:$C$63)</f>
        <v>0</v>
      </c>
      <c r="AI16" s="8">
        <f>SUMIF([7]participants_84347885374!$A$5:$A$69, "*" &amp; A16 &amp; "*", [7]participants_84347885374!$C$5:$C$69)</f>
        <v>0</v>
      </c>
      <c r="AJ16" s="8">
        <f>SUMIF('[8]participants_81557552921 (1)'!$A$5:$A$63, "*" &amp; A16 &amp; "*", '[8]participants_81557552921 (1)'!$C$5:$C$63)</f>
        <v>0</v>
      </c>
      <c r="AK16" s="8">
        <f>SUMIF([9]participants_85990203844!$A$5:$A$65, "*" &amp; A16 &amp; "*", [9]participants_85990203844!$C$5:$C$65)</f>
        <v>0</v>
      </c>
      <c r="AL16" s="8">
        <f>SUMIF([10]participants_89025595192!$A$5:$A$61, "*" &amp; A16 &amp; "*", [10]participants_89025595192!$C$5:$C$61)</f>
        <v>0</v>
      </c>
      <c r="AM16" s="8">
        <f>SUMIF('[11]participants_81892834107 (1)'!$A$5:$A$67, "*" &amp; A16 &amp; "*", '[11]participants_81892834107 (1)'!$C$5:$C$67)</f>
        <v>0</v>
      </c>
      <c r="AN16" s="8">
        <f>SUMIF('[12]participants_89154771385 (1)'!$A$5:$A$57, "*" &amp; A16 &amp; "*", '[12]participants_89154771385 (1)'!$C$5:$C$57)</f>
        <v>0</v>
      </c>
      <c r="AO16" s="8">
        <f>SUMIF([13]participants_89154771385!$A$5:$A$55, "*" &amp; A16 &amp; "*", [13]participants_89154771385!$C$5:$C$55)</f>
        <v>0</v>
      </c>
      <c r="AP16" s="8">
        <f>SUMIF([14]participants_87298141616!$A$5:$A$66, "*" &amp; A16 &amp; "*", [14]participants_87298141616!$C$5:$C$66)</f>
        <v>0</v>
      </c>
      <c r="AQ16" s="8">
        <f>SUMIF([15]participants_82544689023!$A$5:$A$62, "*" &amp; A16 &amp; "*", [15]participants_82544689023!$C$5:$C$62)</f>
        <v>0</v>
      </c>
      <c r="AR16" s="8">
        <f>SUMIF([16]participants_86230635477!$A$5:$A$63, "*" &amp; A16 &amp; "*", [16]participants_86230635477!$C$5:$C$63)</f>
        <v>0</v>
      </c>
      <c r="AS16" s="8">
        <f>SUMIF([17]participants_82568107303!$A$5:$A$67, "*" &amp; A16 &amp; "*", [17]participants_82568107303!$C$5:$C$67)</f>
        <v>0</v>
      </c>
      <c r="AT16" s="8">
        <f>SUMIF([18]participants_87359499683!$A$5:$A$64, "*" &amp; A16 &amp; "*", [18]participants_87359499683!$C$5:$C$64)</f>
        <v>0</v>
      </c>
      <c r="AU16" s="8">
        <f>SUMIF([19]participants_86836508062!$A$5:$A$61, "*" &amp; A16 &amp; "*", [19]participants_86836508062!$C$5:$C$61)</f>
        <v>0</v>
      </c>
      <c r="AV16" s="8">
        <f>SUMIF([20]participants_82917036773!$A$5:$A$62, "*" &amp; A16 &amp; "*", [20]participants_82917036773!$C$5:$C$62)</f>
        <v>0</v>
      </c>
      <c r="AW16" s="8">
        <f>SUMIF([21]participants_82550606539!$A$5:$A$64, "*" &amp; A16 &amp; "*", [21]participants_82550606539!$C$5:$C$64)</f>
        <v>0</v>
      </c>
      <c r="AX16" s="8">
        <f>SUMIF([22]participants_87144786619!$A$5:$A$66, "*" &amp; A16 &amp; "*", [22]participants_87144786619!$C$5:$C$66)</f>
        <v>0</v>
      </c>
      <c r="AY16" s="8">
        <f>SUMIF([23]participants_84183242165!$A$5:$A$65, "*" &amp; A16 &amp; "*", [23]participants_84183242165!$C$5:$C$65)</f>
        <v>0</v>
      </c>
      <c r="AZ16" s="8">
        <f>SUMIF([24]participants_85009956820!$A$5:$A$75, "*" &amp; A16 &amp; "*", [24]participants_85009956820!$C$5:$C$75)</f>
        <v>0</v>
      </c>
      <c r="BA16" s="8">
        <f>SUMIF([25]participants_89596371980!$A$5:$A$73, "*" &amp; A16 &amp; "*", [25]participants_89596371980!$C$5:$C$73)</f>
        <v>0</v>
      </c>
      <c r="BB16" s="8">
        <f>SUMIF([26]participants_85462787262!$A$5:$A$70, "*" &amp; A16 &amp; "*", [26]participants_85462787262!$C$5:$C$70)</f>
        <v>0</v>
      </c>
      <c r="BD16" s="10" t="s">
        <v>44</v>
      </c>
      <c r="BE16" s="8">
        <v>0</v>
      </c>
    </row>
    <row r="17" spans="1:57" ht="15.6" x14ac:dyDescent="0.3">
      <c r="A17" s="3" t="s">
        <v>26</v>
      </c>
      <c r="B17" s="8">
        <f>COUNTIF('[1]participants_82728877497 (1)'!$A$5:$A$75, "*" &amp; A17 &amp; "*")</f>
        <v>1</v>
      </c>
      <c r="C17" s="8">
        <f>COUNTIF([2]participants_89283412700!$A$5:$A$56, "*" &amp; A17 &amp; "*")</f>
        <v>1</v>
      </c>
      <c r="D17" s="8">
        <f>COUNTIF([3]participants_83829971189!$A$5:$A$64, "*" &amp; A17 &amp; "*")</f>
        <v>1</v>
      </c>
      <c r="E17" s="8">
        <f>COUNTIF([4]participants_89135597456!$A$5:$A$66, "*" &amp; A17 &amp; "*")</f>
        <v>1</v>
      </c>
      <c r="F17" s="8">
        <f>COUNTIF([5]participants_89862146708!$A$5:$A$68, "*" &amp; A17 &amp; "*")</f>
        <v>1</v>
      </c>
      <c r="G17" s="8">
        <f>COUNTIF([6]participants_82511235553!$A$5:$A$63, "*" &amp; A17 &amp; "*")</f>
        <v>1</v>
      </c>
      <c r="H17" s="8">
        <f>COUNTIF([7]participants_84347885374!$A$5:$A$69, "*" &amp; A17 &amp; "*")</f>
        <v>1</v>
      </c>
      <c r="I17" s="8">
        <f>COUNTIF('[8]participants_81557552921 (1)'!$A$5:$A$63, "*" &amp; A17 &amp; "*")</f>
        <v>1</v>
      </c>
      <c r="J17" s="8">
        <f>COUNTIF([9]participants_85990203844!$A$5:$A$65, "*" &amp; A17 &amp; "*")</f>
        <v>1</v>
      </c>
      <c r="K17" s="8">
        <f>COUNTIF([10]participants_89025595192!$A$5:$A$61, "*" &amp; A17 &amp; "*")</f>
        <v>1</v>
      </c>
      <c r="L17" s="8">
        <f>COUNTIF('[11]participants_81892834107 (1)'!$A$5:$A$67, "*" &amp; A17 &amp; "*")</f>
        <v>1</v>
      </c>
      <c r="M17" s="8">
        <f>COUNTIF('[12]participants_89154771385 (1)'!$A$5:$A$57, "*" &amp; A17 &amp; "*")</f>
        <v>1</v>
      </c>
      <c r="N17" s="8">
        <f>COUNTIF([13]participants_89154771385!$A$5:$A$55, "*" &amp; A17 &amp; "*")</f>
        <v>1</v>
      </c>
      <c r="O17" s="8">
        <f>COUNTIF([14]participants_87298141616!$A$5:$A$66, "*" &amp; A17 &amp; "*")</f>
        <v>1</v>
      </c>
      <c r="P17" s="8">
        <f>COUNTIF([15]participants_82544689023!$A$5:$A$62, "*" &amp; A17 &amp; "*")</f>
        <v>1</v>
      </c>
      <c r="Q17" s="8">
        <f>COUNTIF([16]participants_86230635477!$A$5:$A$63, "*" &amp; A17 &amp; "*")</f>
        <v>1</v>
      </c>
      <c r="R17" s="8">
        <f>COUNTIF([17]participants_82568107303!$A$5:$A$67, "*" &amp; A17 &amp; "*")</f>
        <v>1</v>
      </c>
      <c r="S17" s="8">
        <f>COUNTIF([18]participants_87359499683!$A$5:$A$64, "*" &amp; A17 &amp; "*")</f>
        <v>1</v>
      </c>
      <c r="T17" s="8">
        <f>COUNTIF([19]participants_86836508062!$A$5:$A$61, "*" &amp; A17 &amp; "*")</f>
        <v>1</v>
      </c>
      <c r="U17" s="8">
        <f>COUNTIF([20]participants_82917036773!$A$5:$A$62, "*" &amp; A17 &amp; "*")</f>
        <v>1</v>
      </c>
      <c r="V17" s="8">
        <f>COUNTIF([21]participants_82550606539!$A$5:$A$64, "*" &amp; A17 &amp; "*")</f>
        <v>1</v>
      </c>
      <c r="W17" s="8">
        <f>COUNTIF([22]participants_87144786619!$A$5:$A$66, "*" &amp; A17 &amp; "*")</f>
        <v>1</v>
      </c>
      <c r="X17" s="8">
        <f>COUNTIF([23]participants_84183242165!$A$5:$A$65, "*" &amp; A17 &amp; "*")</f>
        <v>1</v>
      </c>
      <c r="Y17" s="8">
        <f>COUNTIF([24]participants_85009956820!$A$5:$A$75, "*" &amp; A17 &amp; "*")</f>
        <v>2</v>
      </c>
      <c r="Z17" s="8">
        <f>COUNTIF([25]participants_89596371980!$A$5:$A$73, "*" &amp; A17 &amp; "*")</f>
        <v>2</v>
      </c>
      <c r="AA17" s="8">
        <f>COUNTIF([26]participants_85462787262!$A$5:$A$70, "*" &amp; A17 &amp; "*")</f>
        <v>2</v>
      </c>
      <c r="AC17" s="8">
        <f>SUMIF('[1]participants_82728877497 (1)'!$A$5:$A$75, "*" &amp; A17 &amp; "*", '[1]participants_82728877497 (1)'!$C$5:$C$75)</f>
        <v>336</v>
      </c>
      <c r="AD17" s="8">
        <f>SUMIF([2]participants_89283412700!$A$5:$A$56, "*" &amp; A17 &amp; "*", [2]participants_89283412700!$C$5:$C$56)</f>
        <v>107</v>
      </c>
      <c r="AE17" s="8">
        <f>SUMIF([3]participants_83829971189!$A$5:$A$64, "*" &amp; A17 &amp; "*", [3]participants_83829971189!$C$5:$C$64)</f>
        <v>388</v>
      </c>
      <c r="AF17" s="8">
        <f>SUMIF([4]participants_89135597456!$A$5:$A$66, "*" &amp; A17 &amp; "*", [4]participants_89135597456!$C$5:$C$66)</f>
        <v>403</v>
      </c>
      <c r="AG17" s="8">
        <f>SUMIF([5]participants_89862146708!$A$5:$A$68, "*" &amp; A17 &amp; "*", [5]participants_89862146708!$C$5:$C$68)</f>
        <v>371</v>
      </c>
      <c r="AH17" s="8">
        <f>SUMIF([6]participants_82511235553!$A$5:$A$63, "*" &amp; A17 &amp; "*", [6]participants_82511235553!$C$5:$C$63)</f>
        <v>358</v>
      </c>
      <c r="AI17" s="8">
        <f>SUMIF([7]participants_84347885374!$A$5:$A$69, "*" &amp; A17 &amp; "*", [7]participants_84347885374!$C$5:$C$69)</f>
        <v>289</v>
      </c>
      <c r="AJ17" s="8">
        <f>SUMIF('[8]participants_81557552921 (1)'!$A$5:$A$63, "*" &amp; A17 &amp; "*", '[8]participants_81557552921 (1)'!$C$5:$C$63)</f>
        <v>262</v>
      </c>
      <c r="AK17" s="8">
        <f>SUMIF([9]participants_85990203844!$A$5:$A$65, "*" &amp; A17 &amp; "*", [9]participants_85990203844!$C$5:$C$65)</f>
        <v>294</v>
      </c>
      <c r="AL17" s="8">
        <f>SUMIF([10]participants_89025595192!$A$5:$A$61, "*" &amp; A17 &amp; "*", [10]participants_89025595192!$C$5:$C$61)</f>
        <v>235</v>
      </c>
      <c r="AM17" s="8">
        <f>SUMIF('[11]participants_81892834107 (1)'!$A$5:$A$67, "*" &amp; A17 &amp; "*", '[11]participants_81892834107 (1)'!$C$5:$C$67)</f>
        <v>2</v>
      </c>
      <c r="AN17" s="8">
        <f>SUMIF('[12]participants_89154771385 (1)'!$A$5:$A$57, "*" &amp; A17 &amp; "*", '[12]participants_89154771385 (1)'!$C$5:$C$57)</f>
        <v>38</v>
      </c>
      <c r="AO17" s="8">
        <f>SUMIF([13]participants_89154771385!$A$5:$A$55, "*" &amp; A17 &amp; "*", [13]participants_89154771385!$C$5:$C$55)</f>
        <v>47</v>
      </c>
      <c r="AP17" s="8">
        <f>SUMIF([14]participants_87298141616!$A$5:$A$66, "*" &amp; A17 &amp; "*", [14]participants_87298141616!$C$5:$C$66)</f>
        <v>424</v>
      </c>
      <c r="AQ17" s="8">
        <f>SUMIF([15]participants_82544689023!$A$5:$A$62, "*" &amp; A17 &amp; "*", [15]participants_82544689023!$C$5:$C$62)</f>
        <v>202</v>
      </c>
      <c r="AR17" s="8">
        <f>SUMIF([16]participants_86230635477!$A$5:$A$63, "*" &amp; A17 &amp; "*", [16]participants_86230635477!$C$5:$C$63)</f>
        <v>154</v>
      </c>
      <c r="AS17" s="8">
        <f>SUMIF([17]participants_82568107303!$A$5:$A$67, "*" &amp; A17 &amp; "*", [17]participants_82568107303!$C$5:$C$67)</f>
        <v>227</v>
      </c>
      <c r="AT17" s="8">
        <f>SUMIF([18]participants_87359499683!$A$5:$A$64, "*" &amp; A17 &amp; "*", [18]participants_87359499683!$C$5:$C$64)</f>
        <v>337</v>
      </c>
      <c r="AU17" s="8">
        <f>SUMIF([19]participants_86836508062!$A$5:$A$61, "*" &amp; A17 &amp; "*", [19]participants_86836508062!$C$5:$C$61)</f>
        <v>138</v>
      </c>
      <c r="AV17" s="8">
        <f>SUMIF([20]participants_82917036773!$A$5:$A$62, "*" &amp; A17 &amp; "*", [20]participants_82917036773!$C$5:$C$62)</f>
        <v>183</v>
      </c>
      <c r="AW17" s="8">
        <f>SUMIF([21]participants_82550606539!$A$5:$A$64, "*" &amp; A17 &amp; "*", [21]participants_82550606539!$C$5:$C$64)</f>
        <v>114</v>
      </c>
      <c r="AX17" s="8">
        <f>SUMIF([22]participants_87144786619!$A$5:$A$66, "*" &amp; A17 &amp; "*", [22]participants_87144786619!$C$5:$C$66)</f>
        <v>103</v>
      </c>
      <c r="AY17" s="8">
        <f>SUMIF([23]participants_84183242165!$A$5:$A$65, "*" &amp; A17 &amp; "*", [23]participants_84183242165!$C$5:$C$65)</f>
        <v>345</v>
      </c>
      <c r="AZ17" s="8">
        <f>SUMIF([24]participants_85009956820!$A$5:$A$75, "*" &amp; A17 &amp; "*", [24]participants_85009956820!$C$5:$C$75)</f>
        <v>352</v>
      </c>
      <c r="BA17" s="8">
        <f>SUMIF([25]participants_89596371980!$A$5:$A$73, "*" &amp; A17 &amp; "*", [25]participants_89596371980!$C$5:$C$73)</f>
        <v>268</v>
      </c>
      <c r="BB17" s="8">
        <f>SUMIF([26]participants_85462787262!$A$5:$A$70, "*" &amp; A17 &amp; "*", [26]participants_85462787262!$C$5:$C$70)</f>
        <v>257</v>
      </c>
      <c r="BD17" s="11" t="s">
        <v>26</v>
      </c>
      <c r="BE17" s="8">
        <f t="shared" si="0"/>
        <v>239.76923076923077</v>
      </c>
    </row>
    <row r="18" spans="1:57" ht="15.6" x14ac:dyDescent="0.3">
      <c r="A18" s="2" t="s">
        <v>41</v>
      </c>
      <c r="B18" s="8">
        <f>COUNTIF('[1]participants_82728877497 (1)'!$A$5:$A$75, "*" &amp; A18 &amp; "*")</f>
        <v>1</v>
      </c>
      <c r="C18" s="8">
        <f>COUNTIF([2]participants_89283412700!$A$5:$A$56, "*" &amp; A18 &amp; "*")</f>
        <v>1</v>
      </c>
      <c r="D18" s="8">
        <f>COUNTIF([3]participants_83829971189!$A$5:$A$64, "*" &amp; A18 &amp; "*")</f>
        <v>1</v>
      </c>
      <c r="E18" s="8">
        <f>COUNTIF([4]participants_89135597456!$A$5:$A$66, "*" &amp; A18 &amp; "*")</f>
        <v>2</v>
      </c>
      <c r="F18" s="8">
        <f>COUNTIF([5]participants_89862146708!$A$5:$A$68, "*" &amp; A18 &amp; "*")</f>
        <v>1</v>
      </c>
      <c r="G18" s="8">
        <f>COUNTIF([6]participants_82511235553!$A$5:$A$63, "*" &amp; A18 &amp; "*")</f>
        <v>1</v>
      </c>
      <c r="H18" s="8">
        <f>COUNTIF([7]participants_84347885374!$A$5:$A$69, "*" &amp; A18 &amp; "*")</f>
        <v>1</v>
      </c>
      <c r="I18" s="8">
        <f>COUNTIF('[8]participants_81557552921 (1)'!$A$5:$A$63, "*" &amp; A18 &amp; "*")</f>
        <v>1</v>
      </c>
      <c r="J18" s="8">
        <f>COUNTIF([9]participants_85990203844!$A$5:$A$65, "*" &amp; A18 &amp; "*")</f>
        <v>1</v>
      </c>
      <c r="K18" s="8">
        <f>COUNTIF([10]participants_89025595192!$A$5:$A$61, "*" &amp; A18 &amp; "*")</f>
        <v>1</v>
      </c>
      <c r="L18" s="8">
        <f>COUNTIF('[11]participants_81892834107 (1)'!$A$5:$A$67, "*" &amp; A18 &amp; "*")</f>
        <v>1</v>
      </c>
      <c r="M18" s="8">
        <f>COUNTIF('[12]participants_89154771385 (1)'!$A$5:$A$57, "*" &amp; A18 &amp; "*")</f>
        <v>1</v>
      </c>
      <c r="N18" s="8">
        <f>COUNTIF([13]participants_89154771385!$A$5:$A$55, "*" &amp; A18 &amp; "*")</f>
        <v>1</v>
      </c>
      <c r="O18" s="8">
        <f>COUNTIF([14]participants_87298141616!$A$5:$A$66, "*" &amp; A18 &amp; "*")</f>
        <v>1</v>
      </c>
      <c r="P18" s="8">
        <f>COUNTIF([15]participants_82544689023!$A$5:$A$62, "*" &amp; A18 &amp; "*")</f>
        <v>1</v>
      </c>
      <c r="Q18" s="8">
        <f>COUNTIF([16]participants_86230635477!$A$5:$A$63, "*" &amp; A18 &amp; "*")</f>
        <v>1</v>
      </c>
      <c r="R18" s="8">
        <f>COUNTIF([17]participants_82568107303!$A$5:$A$67, "*" &amp; A18 &amp; "*")</f>
        <v>1</v>
      </c>
      <c r="S18" s="8">
        <f>COUNTIF([18]participants_87359499683!$A$5:$A$64, "*" &amp; A18 &amp; "*")</f>
        <v>1</v>
      </c>
      <c r="T18" s="8">
        <f>COUNTIF([19]participants_86836508062!$A$5:$A$61, "*" &amp; A18 &amp; "*")</f>
        <v>1</v>
      </c>
      <c r="U18" s="8">
        <f>COUNTIF([20]participants_82917036773!$A$5:$A$62, "*" &amp; A18 &amp; "*")</f>
        <v>1</v>
      </c>
      <c r="V18" s="8">
        <f>COUNTIF([21]participants_82550606539!$A$5:$A$64, "*" &amp; A18 &amp; "*")</f>
        <v>1</v>
      </c>
      <c r="W18" s="8">
        <f>COUNTIF([22]participants_87144786619!$A$5:$A$66, "*" &amp; A18 &amp; "*")</f>
        <v>1</v>
      </c>
      <c r="X18" s="8">
        <f>COUNTIF([23]participants_84183242165!$A$5:$A$65, "*" &amp; A18 &amp; "*")</f>
        <v>1</v>
      </c>
      <c r="Y18" s="8">
        <f>COUNTIF([24]participants_85009956820!$A$5:$A$75, "*" &amp; A18 &amp; "*")</f>
        <v>1</v>
      </c>
      <c r="Z18" s="8">
        <f>COUNTIF([25]participants_89596371980!$A$5:$A$73, "*" &amp; A18 &amp; "*")</f>
        <v>2</v>
      </c>
      <c r="AA18" s="8">
        <f>COUNTIF([26]participants_85462787262!$A$5:$A$70, "*" &amp; A18 &amp; "*")</f>
        <v>1</v>
      </c>
      <c r="AC18" s="8">
        <f>SUMIF('[1]participants_82728877497 (1)'!$A$5:$A$75, "*" &amp; A18 &amp; "*", '[1]participants_82728877497 (1)'!$C$5:$C$75)</f>
        <v>380</v>
      </c>
      <c r="AD18" s="8">
        <f>SUMIF([2]participants_89283412700!$A$5:$A$56, "*" &amp; A18 &amp; "*", [2]participants_89283412700!$C$5:$C$56)</f>
        <v>129</v>
      </c>
      <c r="AE18" s="8">
        <f>SUMIF([3]participants_83829971189!$A$5:$A$64, "*" &amp; A18 &amp; "*", [3]participants_83829971189!$C$5:$C$64)</f>
        <v>390</v>
      </c>
      <c r="AF18" s="8">
        <f>SUMIF([4]participants_89135597456!$A$5:$A$66, "*" &amp; A18 &amp; "*", [4]participants_89135597456!$C$5:$C$66)</f>
        <v>371</v>
      </c>
      <c r="AG18" s="8">
        <f>SUMIF([5]participants_89862146708!$A$5:$A$68, "*" &amp; A18 &amp; "*", [5]participants_89862146708!$C$5:$C$68)</f>
        <v>362</v>
      </c>
      <c r="AH18" s="8">
        <f>SUMIF([6]participants_82511235553!$A$5:$A$63, "*" &amp; A18 &amp; "*", [6]participants_82511235553!$C$5:$C$63)</f>
        <v>325</v>
      </c>
      <c r="AI18" s="8">
        <f>SUMIF([7]participants_84347885374!$A$5:$A$69, "*" &amp; A18 &amp; "*", [7]participants_84347885374!$C$5:$C$69)</f>
        <v>361</v>
      </c>
      <c r="AJ18" s="8">
        <f>SUMIF('[8]participants_81557552921 (1)'!$A$5:$A$63, "*" &amp; A18 &amp; "*", '[8]participants_81557552921 (1)'!$C$5:$C$63)</f>
        <v>338</v>
      </c>
      <c r="AK18" s="8">
        <f>SUMIF([9]participants_85990203844!$A$5:$A$65, "*" &amp; A18 &amp; "*", [9]participants_85990203844!$C$5:$C$65)</f>
        <v>320</v>
      </c>
      <c r="AL18" s="8">
        <f>SUMIF([10]participants_89025595192!$A$5:$A$61, "*" &amp; A18 &amp; "*", [10]participants_89025595192!$C$5:$C$61)</f>
        <v>371</v>
      </c>
      <c r="AM18" s="8">
        <f>SUMIF('[11]participants_81892834107 (1)'!$A$5:$A$67, "*" &amp; A18 &amp; "*", '[11]participants_81892834107 (1)'!$C$5:$C$67)</f>
        <v>383</v>
      </c>
      <c r="AN18" s="8">
        <f>SUMIF('[12]participants_89154771385 (1)'!$A$5:$A$57, "*" &amp; A18 &amp; "*", '[12]participants_89154771385 (1)'!$C$5:$C$57)</f>
        <v>177</v>
      </c>
      <c r="AO18" s="8">
        <f>SUMIF([13]participants_89154771385!$A$5:$A$55, "*" &amp; A18 &amp; "*", [13]participants_89154771385!$C$5:$C$55)</f>
        <v>33</v>
      </c>
      <c r="AP18" s="8">
        <f>SUMIF([14]participants_87298141616!$A$5:$A$66, "*" &amp; A18 &amp; "*", [14]participants_87298141616!$C$5:$C$66)</f>
        <v>306</v>
      </c>
      <c r="AQ18" s="8">
        <f>SUMIF([15]participants_82544689023!$A$5:$A$62, "*" &amp; A18 &amp; "*", [15]participants_82544689023!$C$5:$C$62)</f>
        <v>346</v>
      </c>
      <c r="AR18" s="8">
        <f>SUMIF([16]participants_86230635477!$A$5:$A$63, "*" &amp; A18 &amp; "*", [16]participants_86230635477!$C$5:$C$63)</f>
        <v>260</v>
      </c>
      <c r="AS18" s="8">
        <f>SUMIF([17]participants_82568107303!$A$5:$A$67, "*" &amp; A18 &amp; "*", [17]participants_82568107303!$C$5:$C$67)</f>
        <v>338</v>
      </c>
      <c r="AT18" s="8">
        <f>SUMIF([18]participants_87359499683!$A$5:$A$64, "*" &amp; A18 &amp; "*", [18]participants_87359499683!$C$5:$C$64)</f>
        <v>324</v>
      </c>
      <c r="AU18" s="8">
        <f>SUMIF([19]participants_86836508062!$A$5:$A$61, "*" &amp; A18 &amp; "*", [19]participants_86836508062!$C$5:$C$61)</f>
        <v>340</v>
      </c>
      <c r="AV18" s="8">
        <f>SUMIF([20]participants_82917036773!$A$5:$A$62, "*" &amp; A18 &amp; "*", [20]participants_82917036773!$C$5:$C$62)</f>
        <v>320</v>
      </c>
      <c r="AW18" s="8">
        <f>SUMIF([21]participants_82550606539!$A$5:$A$64, "*" &amp; A18 &amp; "*", [21]participants_82550606539!$C$5:$C$64)</f>
        <v>322</v>
      </c>
      <c r="AX18" s="8">
        <f>SUMIF([22]participants_87144786619!$A$5:$A$66, "*" &amp; A18 &amp; "*", [22]participants_87144786619!$C$5:$C$66)</f>
        <v>199</v>
      </c>
      <c r="AY18" s="8">
        <f>SUMIF([23]participants_84183242165!$A$5:$A$65, "*" &amp; A18 &amp; "*", [23]participants_84183242165!$C$5:$C$65)</f>
        <v>351</v>
      </c>
      <c r="AZ18" s="8">
        <f>SUMIF([24]participants_85009956820!$A$5:$A$75, "*" &amp; A18 &amp; "*", [24]participants_85009956820!$C$5:$C$75)</f>
        <v>266</v>
      </c>
      <c r="BA18" s="8">
        <f>SUMIF([25]participants_89596371980!$A$5:$A$73, "*" &amp; A18 &amp; "*", [25]participants_89596371980!$C$5:$C$73)</f>
        <v>320</v>
      </c>
      <c r="BB18" s="8">
        <f>SUMIF([26]participants_85462787262!$A$5:$A$70, "*" &amp; A18 &amp; "*", [26]participants_85462787262!$C$5:$C$70)</f>
        <v>181</v>
      </c>
      <c r="BD18" s="10" t="s">
        <v>41</v>
      </c>
      <c r="BE18" s="8">
        <f t="shared" si="0"/>
        <v>300.5</v>
      </c>
    </row>
    <row r="19" spans="1:57" ht="15.6" x14ac:dyDescent="0.3">
      <c r="A19" s="3" t="s">
        <v>23</v>
      </c>
      <c r="B19" s="8">
        <f>COUNTIF('[1]participants_82728877497 (1)'!$A$5:$A$75, "*" &amp; A19 &amp; "*")</f>
        <v>2</v>
      </c>
      <c r="C19" s="8">
        <f>COUNTIF([2]participants_89283412700!$A$5:$A$56, "*" &amp; A19 &amp; "*")</f>
        <v>1</v>
      </c>
      <c r="D19" s="8">
        <f>COUNTIF([3]participants_83829971189!$A$5:$A$64, "*" &amp; A19 &amp; "*")</f>
        <v>1</v>
      </c>
      <c r="E19" s="8">
        <f>COUNTIF([4]participants_89135597456!$A$5:$A$66, "*" &amp; A19 &amp; "*")</f>
        <v>1</v>
      </c>
      <c r="F19" s="8">
        <f>COUNTIF([5]participants_89862146708!$A$5:$A$68, "*" &amp; A19 &amp; "*")</f>
        <v>2</v>
      </c>
      <c r="G19" s="8">
        <f>COUNTIF([6]participants_82511235553!$A$5:$A$63, "*" &amp; A19 &amp; "*")</f>
        <v>2</v>
      </c>
      <c r="H19" s="8">
        <f>COUNTIF([7]participants_84347885374!$A$5:$A$69, "*" &amp; A19 &amp; "*")</f>
        <v>2</v>
      </c>
      <c r="I19" s="8">
        <f>COUNTIF('[8]participants_81557552921 (1)'!$A$5:$A$63, "*" &amp; A19 &amp; "*")</f>
        <v>1</v>
      </c>
      <c r="J19" s="8">
        <f>COUNTIF([9]participants_85990203844!$A$5:$A$65, "*" &amp; A19 &amp; "*")</f>
        <v>1</v>
      </c>
      <c r="K19" s="8">
        <f>COUNTIF([10]participants_89025595192!$A$5:$A$61, "*" &amp; A19 &amp; "*")</f>
        <v>1</v>
      </c>
      <c r="L19" s="8">
        <f>COUNTIF('[11]participants_81892834107 (1)'!$A$5:$A$67, "*" &amp; A19 &amp; "*")</f>
        <v>1</v>
      </c>
      <c r="M19" s="8">
        <f>COUNTIF('[12]participants_89154771385 (1)'!$A$5:$A$57, "*" &amp; A19 &amp; "*")</f>
        <v>1</v>
      </c>
      <c r="N19" s="8">
        <f>COUNTIF([13]participants_89154771385!$A$5:$A$55, "*" &amp; A19 &amp; "*")</f>
        <v>1</v>
      </c>
      <c r="O19" s="8">
        <f>COUNTIF([14]participants_87298141616!$A$5:$A$66, "*" &amp; A19 &amp; "*")</f>
        <v>1</v>
      </c>
      <c r="P19" s="8">
        <f>COUNTIF([15]participants_82544689023!$A$5:$A$62, "*" &amp; A19 &amp; "*")</f>
        <v>1</v>
      </c>
      <c r="Q19" s="8">
        <f>COUNTIF([16]participants_86230635477!$A$5:$A$63, "*" &amp; A19 &amp; "*")</f>
        <v>1</v>
      </c>
      <c r="R19" s="8">
        <f>COUNTIF([17]participants_82568107303!$A$5:$A$67, "*" &amp; A19 &amp; "*")</f>
        <v>1</v>
      </c>
      <c r="S19" s="8">
        <f>COUNTIF([18]participants_87359499683!$A$5:$A$64, "*" &amp; A19 &amp; "*")</f>
        <v>1</v>
      </c>
      <c r="T19" s="8">
        <f>COUNTIF([19]participants_86836508062!$A$5:$A$61, "*" &amp; A19 &amp; "*")</f>
        <v>1</v>
      </c>
      <c r="U19" s="8">
        <f>COUNTIF([20]participants_82917036773!$A$5:$A$62, "*" &amp; A19 &amp; "*")</f>
        <v>1</v>
      </c>
      <c r="V19" s="8">
        <f>COUNTIF([21]participants_82550606539!$A$5:$A$64, "*" &amp; A19 &amp; "*")</f>
        <v>1</v>
      </c>
      <c r="W19" s="8">
        <f>COUNTIF([22]participants_87144786619!$A$5:$A$66, "*" &amp; A19 &amp; "*")</f>
        <v>1</v>
      </c>
      <c r="X19" s="8">
        <f>COUNTIF([23]participants_84183242165!$A$5:$A$65, "*" &amp; A19 &amp; "*")</f>
        <v>1</v>
      </c>
      <c r="Y19" s="8">
        <f>COUNTIF([24]participants_85009956820!$A$5:$A$75, "*" &amp; A19 &amp; "*")</f>
        <v>1</v>
      </c>
      <c r="Z19" s="8">
        <f>COUNTIF([25]participants_89596371980!$A$5:$A$73, "*" &amp; A19 &amp; "*")</f>
        <v>1</v>
      </c>
      <c r="AA19" s="8">
        <f>COUNTIF([26]participants_85462787262!$A$5:$A$70, "*" &amp; A19 &amp; "*")</f>
        <v>1</v>
      </c>
      <c r="AC19" s="8">
        <f>SUMIF('[1]participants_82728877497 (1)'!$A$5:$A$75, "*" &amp; A19 &amp; "*", '[1]participants_82728877497 (1)'!$C$5:$C$75)</f>
        <v>376</v>
      </c>
      <c r="AD19" s="8">
        <f>SUMIF([2]participants_89283412700!$A$5:$A$56, "*" &amp; A19 &amp; "*", [2]participants_89283412700!$C$5:$C$56)</f>
        <v>131</v>
      </c>
      <c r="AE19" s="8">
        <f>SUMIF([3]participants_83829971189!$A$5:$A$64, "*" &amp; A19 &amp; "*", [3]participants_83829971189!$C$5:$C$64)</f>
        <v>395</v>
      </c>
      <c r="AF19" s="8">
        <f>SUMIF([4]participants_89135597456!$A$5:$A$66, "*" &amp; A19 &amp; "*", [4]participants_89135597456!$C$5:$C$66)</f>
        <v>396</v>
      </c>
      <c r="AG19" s="8">
        <f>SUMIF([5]participants_89862146708!$A$5:$A$68, "*" &amp; A19 &amp; "*", [5]participants_89862146708!$C$5:$C$68)</f>
        <v>415</v>
      </c>
      <c r="AH19" s="8">
        <f>SUMIF([6]participants_82511235553!$A$5:$A$63, "*" &amp; A19 &amp; "*", [6]participants_82511235553!$C$5:$C$63)</f>
        <v>803</v>
      </c>
      <c r="AI19" s="8">
        <f>SUMIF([7]participants_84347885374!$A$5:$A$69, "*" &amp; A19 &amp; "*", [7]participants_84347885374!$C$5:$C$69)</f>
        <v>655</v>
      </c>
      <c r="AJ19" s="8">
        <f>SUMIF('[8]participants_81557552921 (1)'!$A$5:$A$63, "*" &amp; A19 &amp; "*", '[8]participants_81557552921 (1)'!$C$5:$C$63)</f>
        <v>544</v>
      </c>
      <c r="AK19" s="8">
        <f>SUMIF([9]participants_85990203844!$A$5:$A$65, "*" &amp; A19 &amp; "*", [9]participants_85990203844!$C$5:$C$65)</f>
        <v>603</v>
      </c>
      <c r="AL19" s="8">
        <f>SUMIF([10]participants_89025595192!$A$5:$A$61, "*" &amp; A19 &amp; "*", [10]participants_89025595192!$C$5:$C$61)</f>
        <v>673</v>
      </c>
      <c r="AM19" s="8">
        <f>SUMIF('[11]participants_81892834107 (1)'!$A$5:$A$67, "*" &amp; A19 &amp; "*", '[11]participants_81892834107 (1)'!$C$5:$C$67)</f>
        <v>691</v>
      </c>
      <c r="AN19" s="8">
        <f>SUMIF('[12]participants_89154771385 (1)'!$A$5:$A$57, "*" &amp; A19 &amp; "*", '[12]participants_89154771385 (1)'!$C$5:$C$57)</f>
        <v>185</v>
      </c>
      <c r="AO19" s="8">
        <f>SUMIF([13]participants_89154771385!$A$5:$A$55, "*" &amp; A19 &amp; "*", [13]participants_89154771385!$C$5:$C$55)</f>
        <v>52</v>
      </c>
      <c r="AP19" s="8">
        <f>SUMIF([14]participants_87298141616!$A$5:$A$66, "*" &amp; A19 &amp; "*", [14]participants_87298141616!$C$5:$C$66)</f>
        <v>401</v>
      </c>
      <c r="AQ19" s="8">
        <f>SUMIF([15]participants_82544689023!$A$5:$A$62, "*" &amp; A19 &amp; "*", [15]participants_82544689023!$C$5:$C$62)</f>
        <v>457</v>
      </c>
      <c r="AR19" s="8">
        <f>SUMIF([16]participants_86230635477!$A$5:$A$63, "*" &amp; A19 &amp; "*", [16]participants_86230635477!$C$5:$C$63)</f>
        <v>471</v>
      </c>
      <c r="AS19" s="8">
        <f>SUMIF([17]participants_82568107303!$A$5:$A$67, "*" &amp; A19 &amp; "*", [17]participants_82568107303!$C$5:$C$67)</f>
        <v>543</v>
      </c>
      <c r="AT19" s="8">
        <f>SUMIF([18]participants_87359499683!$A$5:$A$64, "*" &amp; A19 &amp; "*", [18]participants_87359499683!$C$5:$C$64)</f>
        <v>590</v>
      </c>
      <c r="AU19" s="8">
        <f>SUMIF([19]participants_86836508062!$A$5:$A$61, "*" &amp; A19 &amp; "*", [19]participants_86836508062!$C$5:$C$61)</f>
        <v>521</v>
      </c>
      <c r="AV19" s="8">
        <f>SUMIF([20]participants_82917036773!$A$5:$A$62, "*" &amp; A19 &amp; "*", [20]participants_82917036773!$C$5:$C$62)</f>
        <v>538</v>
      </c>
      <c r="AW19" s="8">
        <f>SUMIF([21]participants_82550606539!$A$5:$A$64, "*" &amp; A19 &amp; "*", [21]participants_82550606539!$C$5:$C$64)</f>
        <v>482</v>
      </c>
      <c r="AX19" s="8">
        <f>SUMIF([22]participants_87144786619!$A$5:$A$66, "*" &amp; A19 &amp; "*", [22]participants_87144786619!$C$5:$C$66)</f>
        <v>384</v>
      </c>
      <c r="AY19" s="8">
        <f>SUMIF([23]participants_84183242165!$A$5:$A$65, "*" &amp; A19 &amp; "*", [23]participants_84183242165!$C$5:$C$65)</f>
        <v>383</v>
      </c>
      <c r="AZ19" s="8">
        <f>SUMIF([24]participants_85009956820!$A$5:$A$75, "*" &amp; A19 &amp; "*", [24]participants_85009956820!$C$5:$C$75)</f>
        <v>577</v>
      </c>
      <c r="BA19" s="8">
        <f>SUMIF([25]participants_89596371980!$A$5:$A$73, "*" &amp; A19 &amp; "*", [25]participants_89596371980!$C$5:$C$73)</f>
        <v>530</v>
      </c>
      <c r="BB19" s="8">
        <f>SUMIF([26]participants_85462787262!$A$5:$A$70, "*" &amp; A19 &amp; "*", [26]participants_85462787262!$C$5:$C$70)</f>
        <v>379</v>
      </c>
      <c r="BD19" s="11" t="s">
        <v>23</v>
      </c>
      <c r="BE19" s="8">
        <f t="shared" si="0"/>
        <v>468.26923076923077</v>
      </c>
    </row>
    <row r="20" spans="1:57" ht="15.6" x14ac:dyDescent="0.3">
      <c r="A20" s="2" t="s">
        <v>42</v>
      </c>
      <c r="B20" s="8">
        <f>COUNTIF('[1]participants_82728877497 (1)'!$A$5:$A$75, "*" &amp; A20 &amp; "*")</f>
        <v>1</v>
      </c>
      <c r="C20" s="8">
        <f>COUNTIF([2]participants_89283412700!$A$5:$A$56, "*" &amp; A20 &amp; "*")</f>
        <v>1</v>
      </c>
      <c r="D20" s="8">
        <f>COUNTIF([3]participants_83829971189!$A$5:$A$64, "*" &amp; A20 &amp; "*")</f>
        <v>1</v>
      </c>
      <c r="E20" s="8">
        <f>COUNTIF([4]participants_89135597456!$A$5:$A$66, "*" &amp; A20 &amp; "*")</f>
        <v>1</v>
      </c>
      <c r="F20" s="8">
        <f>COUNTIF([5]participants_89862146708!$A$5:$A$68, "*" &amp; A20 &amp; "*")</f>
        <v>1</v>
      </c>
      <c r="G20" s="8">
        <f>COUNTIF([6]participants_82511235553!$A$5:$A$63, "*" &amp; A20 &amp; "*")</f>
        <v>1</v>
      </c>
      <c r="H20" s="8">
        <f>COUNTIF([7]participants_84347885374!$A$5:$A$69, "*" &amp; A20 &amp; "*")</f>
        <v>1</v>
      </c>
      <c r="I20" s="8">
        <f>COUNTIF('[8]participants_81557552921 (1)'!$A$5:$A$63, "*" &amp; A20 &amp; "*")</f>
        <v>3</v>
      </c>
      <c r="J20" s="8">
        <f>COUNTIF([9]participants_85990203844!$A$5:$A$65, "*" &amp; A20 &amp; "*")</f>
        <v>1</v>
      </c>
      <c r="K20" s="8">
        <f>COUNTIF([10]participants_89025595192!$A$5:$A$61, "*" &amp; A20 &amp; "*")</f>
        <v>1</v>
      </c>
      <c r="L20" s="8">
        <f>COUNTIF('[11]participants_81892834107 (1)'!$A$5:$A$67, "*" &amp; A20 &amp; "*")</f>
        <v>1</v>
      </c>
      <c r="M20" s="8">
        <f>COUNTIF('[12]participants_89154771385 (1)'!$A$5:$A$57, "*" &amp; A20 &amp; "*")</f>
        <v>1</v>
      </c>
      <c r="N20" s="8">
        <f>COUNTIF([13]participants_89154771385!$A$5:$A$55, "*" &amp; A20 &amp; "*")</f>
        <v>1</v>
      </c>
      <c r="O20" s="8">
        <f>COUNTIF([14]participants_87298141616!$A$5:$A$66, "*" &amp; A20 &amp; "*")</f>
        <v>2</v>
      </c>
      <c r="P20" s="8">
        <f>COUNTIF([15]participants_82544689023!$A$5:$A$62, "*" &amp; A20 &amp; "*")</f>
        <v>2</v>
      </c>
      <c r="Q20" s="8">
        <f>COUNTIF([16]participants_86230635477!$A$5:$A$63, "*" &amp; A20 &amp; "*")</f>
        <v>1</v>
      </c>
      <c r="R20" s="8">
        <f>COUNTIF([17]participants_82568107303!$A$5:$A$67, "*" &amp; A20 &amp; "*")</f>
        <v>2</v>
      </c>
      <c r="S20" s="8">
        <f>COUNTIF([18]participants_87359499683!$A$5:$A$64, "*" &amp; A20 &amp; "*")</f>
        <v>1</v>
      </c>
      <c r="T20" s="8">
        <f>COUNTIF([19]participants_86836508062!$A$5:$A$61, "*" &amp; A20 &amp; "*")</f>
        <v>1</v>
      </c>
      <c r="U20" s="8">
        <f>COUNTIF([20]participants_82917036773!$A$5:$A$62, "*" &amp; A20 &amp; "*")</f>
        <v>1</v>
      </c>
      <c r="V20" s="8">
        <f>COUNTIF([21]participants_82550606539!$A$5:$A$64, "*" &amp; A20 &amp; "*")</f>
        <v>1</v>
      </c>
      <c r="W20" s="8">
        <f>COUNTIF([22]participants_87144786619!$A$5:$A$66, "*" &amp; A20 &amp; "*")</f>
        <v>1</v>
      </c>
      <c r="X20" s="8">
        <f>COUNTIF([23]participants_84183242165!$A$5:$A$65, "*" &amp; A20 &amp; "*")</f>
        <v>1</v>
      </c>
      <c r="Y20" s="8">
        <f>COUNTIF([24]participants_85009956820!$A$5:$A$75, "*" &amp; A20 &amp; "*")</f>
        <v>2</v>
      </c>
      <c r="Z20" s="8">
        <f>COUNTIF([25]participants_89596371980!$A$5:$A$73, "*" &amp; A20 &amp; "*")</f>
        <v>2</v>
      </c>
      <c r="AA20" s="8">
        <f>COUNTIF([26]participants_85462787262!$A$5:$A$70, "*" &amp; A20 &amp; "*")</f>
        <v>1</v>
      </c>
      <c r="AC20" s="8">
        <f>SUMIF('[1]participants_82728877497 (1)'!$A$5:$A$75, "*" &amp; A20 &amp; "*", '[1]participants_82728877497 (1)'!$C$5:$C$75)</f>
        <v>376</v>
      </c>
      <c r="AD20" s="8">
        <f>SUMIF([2]participants_89283412700!$A$5:$A$56, "*" &amp; A20 &amp; "*", [2]participants_89283412700!$C$5:$C$56)</f>
        <v>127</v>
      </c>
      <c r="AE20" s="8">
        <f>SUMIF([3]participants_83829971189!$A$5:$A$64, "*" &amp; A20 &amp; "*", [3]participants_83829971189!$C$5:$C$64)</f>
        <v>396</v>
      </c>
      <c r="AF20" s="8">
        <f>SUMIF([4]participants_89135597456!$A$5:$A$66, "*" &amp; A20 &amp; "*", [4]participants_89135597456!$C$5:$C$66)</f>
        <v>382</v>
      </c>
      <c r="AG20" s="8">
        <f>SUMIF([5]participants_89862146708!$A$5:$A$68, "*" &amp; A20 &amp; "*", [5]participants_89862146708!$C$5:$C$68)</f>
        <v>352</v>
      </c>
      <c r="AH20" s="8">
        <f>SUMIF([6]participants_82511235553!$A$5:$A$63, "*" &amp; A20 &amp; "*", [6]participants_82511235553!$C$5:$C$63)</f>
        <v>344</v>
      </c>
      <c r="AI20" s="8">
        <f>SUMIF([7]participants_84347885374!$A$5:$A$69, "*" &amp; A20 &amp; "*", [7]participants_84347885374!$C$5:$C$69)</f>
        <v>356</v>
      </c>
      <c r="AJ20" s="8">
        <f>SUMIF('[8]participants_81557552921 (1)'!$A$5:$A$63, "*" &amp; A20 &amp; "*", '[8]participants_81557552921 (1)'!$C$5:$C$63)</f>
        <v>354</v>
      </c>
      <c r="AK20" s="8">
        <f>SUMIF([9]participants_85990203844!$A$5:$A$65, "*" &amp; A20 &amp; "*", [9]participants_85990203844!$C$5:$C$65)</f>
        <v>283</v>
      </c>
      <c r="AL20" s="8">
        <f>SUMIF([10]participants_89025595192!$A$5:$A$61, "*" &amp; A20 &amp; "*", [10]participants_89025595192!$C$5:$C$61)</f>
        <v>334</v>
      </c>
      <c r="AM20" s="8">
        <f>SUMIF('[11]participants_81892834107 (1)'!$A$5:$A$67, "*" &amp; A20 &amp; "*", '[11]participants_81892834107 (1)'!$C$5:$C$67)</f>
        <v>337</v>
      </c>
      <c r="AN20" s="8">
        <f>SUMIF('[12]participants_89154771385 (1)'!$A$5:$A$57, "*" &amp; A20 &amp; "*", '[12]participants_89154771385 (1)'!$C$5:$C$57)</f>
        <v>173</v>
      </c>
      <c r="AO20" s="8">
        <f>SUMIF([13]participants_89154771385!$A$5:$A$55, "*" &amp; A20 &amp; "*", [13]participants_89154771385!$C$5:$C$55)</f>
        <v>35</v>
      </c>
      <c r="AP20" s="8">
        <f>SUMIF([14]participants_87298141616!$A$5:$A$66, "*" &amp; A20 &amp; "*", [14]participants_87298141616!$C$5:$C$66)</f>
        <v>366</v>
      </c>
      <c r="AQ20" s="8">
        <f>SUMIF([15]participants_82544689023!$A$5:$A$62, "*" &amp; A20 &amp; "*", [15]participants_82544689023!$C$5:$C$62)</f>
        <v>570</v>
      </c>
      <c r="AR20" s="8">
        <f>SUMIF([16]participants_86230635477!$A$5:$A$63, "*" &amp; A20 &amp; "*", [16]participants_86230635477!$C$5:$C$63)</f>
        <v>248</v>
      </c>
      <c r="AS20" s="8">
        <f>SUMIF([17]participants_82568107303!$A$5:$A$67, "*" &amp; A20 &amp; "*", [17]participants_82568107303!$C$5:$C$67)</f>
        <v>373</v>
      </c>
      <c r="AT20" s="8">
        <f>SUMIF([18]participants_87359499683!$A$5:$A$64, "*" &amp; A20 &amp; "*", [18]participants_87359499683!$C$5:$C$64)</f>
        <v>339</v>
      </c>
      <c r="AU20" s="8">
        <f>SUMIF([19]participants_86836508062!$A$5:$A$61, "*" &amp; A20 &amp; "*", [19]participants_86836508062!$C$5:$C$61)</f>
        <v>312</v>
      </c>
      <c r="AV20" s="8">
        <f>SUMIF([20]participants_82917036773!$A$5:$A$62, "*" &amp; A20 &amp; "*", [20]participants_82917036773!$C$5:$C$62)</f>
        <v>300</v>
      </c>
      <c r="AW20" s="8">
        <f>SUMIF([21]participants_82550606539!$A$5:$A$64, "*" &amp; A20 &amp; "*", [21]participants_82550606539!$C$5:$C$64)</f>
        <v>428</v>
      </c>
      <c r="AX20" s="8">
        <f>SUMIF([22]participants_87144786619!$A$5:$A$66, "*" &amp; A20 &amp; "*", [22]participants_87144786619!$C$5:$C$66)</f>
        <v>342</v>
      </c>
      <c r="AY20" s="8">
        <f>SUMIF([23]participants_84183242165!$A$5:$A$65, "*" &amp; A20 &amp; "*", [23]participants_84183242165!$C$5:$C$65)</f>
        <v>348</v>
      </c>
      <c r="AZ20" s="8">
        <f>SUMIF([24]participants_85009956820!$A$5:$A$75, "*" &amp; A20 &amp; "*", [24]participants_85009956820!$C$5:$C$75)</f>
        <v>242</v>
      </c>
      <c r="BA20" s="8">
        <f>SUMIF([25]participants_89596371980!$A$5:$A$73, "*" &amp; A20 &amp; "*", [25]participants_89596371980!$C$5:$C$73)</f>
        <v>375</v>
      </c>
      <c r="BB20" s="8">
        <f>SUMIF([26]participants_85462787262!$A$5:$A$70, "*" &amp; A20 &amp; "*", [26]participants_85462787262!$C$5:$C$70)</f>
        <v>242</v>
      </c>
      <c r="BD20" s="10" t="s">
        <v>42</v>
      </c>
      <c r="BE20" s="8">
        <f t="shared" si="0"/>
        <v>320.53846153846155</v>
      </c>
    </row>
    <row r="21" spans="1:57" ht="15.6" x14ac:dyDescent="0.3">
      <c r="A21" s="2" t="s">
        <v>43</v>
      </c>
      <c r="B21" s="8">
        <f>COUNTIF('[1]participants_82728877497 (1)'!$A$5:$A$75, "*" &amp; A21 &amp; "*")</f>
        <v>1</v>
      </c>
      <c r="C21" s="8">
        <f>COUNTIF([2]participants_89283412700!$A$5:$A$56, "*" &amp; A21 &amp; "*")</f>
        <v>1</v>
      </c>
      <c r="D21" s="8">
        <f>COUNTIF([3]participants_83829971189!$A$5:$A$64, "*" &amp; A21 &amp; "*")</f>
        <v>3</v>
      </c>
      <c r="E21" s="8">
        <f>COUNTIF([4]participants_89135597456!$A$5:$A$66, "*" &amp; A21 &amp; "*")</f>
        <v>2</v>
      </c>
      <c r="F21" s="8">
        <f>COUNTIF([5]participants_89862146708!$A$5:$A$68, "*" &amp; A21 &amp; "*")</f>
        <v>2</v>
      </c>
      <c r="G21" s="8">
        <f>COUNTIF([6]participants_82511235553!$A$5:$A$63, "*" &amp; A21 &amp; "*")</f>
        <v>2</v>
      </c>
      <c r="H21" s="8">
        <f>COUNTIF([7]participants_84347885374!$A$5:$A$69, "*" &amp; A21 &amp; "*")</f>
        <v>2</v>
      </c>
      <c r="I21" s="8">
        <f>COUNTIF('[8]participants_81557552921 (1)'!$A$5:$A$63, "*" &amp; A21 &amp; "*")</f>
        <v>3</v>
      </c>
      <c r="J21" s="8">
        <f>COUNTIF([9]participants_85990203844!$A$5:$A$65, "*" &amp; A21 &amp; "*")</f>
        <v>2</v>
      </c>
      <c r="K21" s="8">
        <f>COUNTIF([10]participants_89025595192!$A$5:$A$61, "*" &amp; A21 &amp; "*")</f>
        <v>2</v>
      </c>
      <c r="L21" s="8">
        <f>COUNTIF('[11]participants_81892834107 (1)'!$A$5:$A$67, "*" &amp; A21 &amp; "*")</f>
        <v>2</v>
      </c>
      <c r="M21" s="8">
        <f>COUNTIF('[12]participants_89154771385 (1)'!$A$5:$A$57, "*" &amp; A21 &amp; "*")</f>
        <v>2</v>
      </c>
      <c r="N21" s="8">
        <f>COUNTIF([13]participants_89154771385!$A$5:$A$55, "*" &amp; A21 &amp; "*")</f>
        <v>2</v>
      </c>
      <c r="O21" s="8">
        <f>COUNTIF([14]participants_87298141616!$A$5:$A$66, "*" &amp; A21 &amp; "*")</f>
        <v>2</v>
      </c>
      <c r="P21" s="8">
        <f>COUNTIF([15]participants_82544689023!$A$5:$A$62, "*" &amp; A21 &amp; "*")</f>
        <v>2</v>
      </c>
      <c r="Q21" s="8">
        <f>COUNTIF([16]participants_86230635477!$A$5:$A$63, "*" &amp; A21 &amp; "*")</f>
        <v>3</v>
      </c>
      <c r="R21" s="8">
        <f>COUNTIF([17]participants_82568107303!$A$5:$A$67, "*" &amp; A21 &amp; "*")</f>
        <v>2</v>
      </c>
      <c r="S21" s="8">
        <f>COUNTIF([18]participants_87359499683!$A$5:$A$64, "*" &amp; A21 &amp; "*")</f>
        <v>2</v>
      </c>
      <c r="T21" s="8">
        <f>COUNTIF([19]participants_86836508062!$A$5:$A$61, "*" &amp; A21 &amp; "*")</f>
        <v>2</v>
      </c>
      <c r="U21" s="8">
        <f>COUNTIF([20]participants_82917036773!$A$5:$A$62, "*" &amp; A21 &amp; "*")</f>
        <v>2</v>
      </c>
      <c r="V21" s="8">
        <f>COUNTIF([21]participants_82550606539!$A$5:$A$64, "*" &amp; A21 &amp; "*")</f>
        <v>2</v>
      </c>
      <c r="W21" s="8">
        <f>COUNTIF([22]participants_87144786619!$A$5:$A$66, "*" &amp; A21 &amp; "*")</f>
        <v>2</v>
      </c>
      <c r="X21" s="8">
        <f>COUNTIF([23]participants_84183242165!$A$5:$A$65, "*" &amp; A21 &amp; "*")</f>
        <v>2</v>
      </c>
      <c r="Y21" s="8">
        <f>COUNTIF([24]participants_85009956820!$A$5:$A$75, "*" &amp; A21 &amp; "*")</f>
        <v>2</v>
      </c>
      <c r="Z21" s="8">
        <f>COUNTIF([25]participants_89596371980!$A$5:$A$73, "*" &amp; A21 &amp; "*")</f>
        <v>2</v>
      </c>
      <c r="AA21" s="8">
        <f>COUNTIF([26]participants_85462787262!$A$5:$A$70, "*" &amp; A21 &amp; "*")</f>
        <v>3</v>
      </c>
      <c r="AC21" s="8">
        <f>SUMIF('[1]participants_82728877497 (1)'!$A$5:$A$75, "*" &amp; A21 &amp; "*", '[1]participants_82728877497 (1)'!$C$5:$C$75)</f>
        <v>368</v>
      </c>
      <c r="AD21" s="8">
        <f>SUMIF([2]participants_89283412700!$A$5:$A$56, "*" &amp; A21 &amp; "*", [2]participants_89283412700!$C$5:$C$56)</f>
        <v>131</v>
      </c>
      <c r="AE21" s="8">
        <f>SUMIF([3]participants_83829971189!$A$5:$A$64, "*" &amp; A21 &amp; "*", [3]participants_83829971189!$C$5:$C$64)</f>
        <v>731</v>
      </c>
      <c r="AF21" s="8">
        <f>SUMIF([4]participants_89135597456!$A$5:$A$66, "*" &amp; A21 &amp; "*", [4]participants_89135597456!$C$5:$C$66)</f>
        <v>726</v>
      </c>
      <c r="AG21" s="8">
        <f>SUMIF([5]participants_89862146708!$A$5:$A$68, "*" &amp; A21 &amp; "*", [5]participants_89862146708!$C$5:$C$68)</f>
        <v>736</v>
      </c>
      <c r="AH21" s="8">
        <f>SUMIF([6]participants_82511235553!$A$5:$A$63, "*" &amp; A21 &amp; "*", [6]participants_82511235553!$C$5:$C$63)</f>
        <v>688</v>
      </c>
      <c r="AI21" s="8">
        <f>SUMIF([7]participants_84347885374!$A$5:$A$69, "*" &amp; A21 &amp; "*", [7]participants_84347885374!$C$5:$C$69)</f>
        <v>546</v>
      </c>
      <c r="AJ21" s="8">
        <f>SUMIF('[8]participants_81557552921 (1)'!$A$5:$A$63, "*" &amp; A21 &amp; "*", '[8]participants_81557552921 (1)'!$C$5:$C$63)</f>
        <v>708</v>
      </c>
      <c r="AK21" s="8">
        <f>SUMIF([9]participants_85990203844!$A$5:$A$65, "*" &amp; A21 &amp; "*", [9]participants_85990203844!$C$5:$C$65)</f>
        <v>670</v>
      </c>
      <c r="AL21" s="8">
        <f>SUMIF([10]participants_89025595192!$A$5:$A$61, "*" &amp; A21 &amp; "*", [10]participants_89025595192!$C$5:$C$61)</f>
        <v>773</v>
      </c>
      <c r="AM21" s="8">
        <f>SUMIF('[11]participants_81892834107 (1)'!$A$5:$A$67, "*" &amp; A21 &amp; "*", '[11]participants_81892834107 (1)'!$C$5:$C$67)</f>
        <v>759</v>
      </c>
      <c r="AN21" s="8">
        <f>SUMIF('[12]participants_89154771385 (1)'!$A$5:$A$57, "*" &amp; A21 &amp; "*", '[12]participants_89154771385 (1)'!$C$5:$C$57)</f>
        <v>351</v>
      </c>
      <c r="AO21" s="8">
        <f>SUMIF([13]participants_89154771385!$A$5:$A$55, "*" &amp; A21 &amp; "*", [13]participants_89154771385!$C$5:$C$55)</f>
        <v>92</v>
      </c>
      <c r="AP21" s="8">
        <f>SUMIF([14]participants_87298141616!$A$5:$A$66, "*" &amp; A21 &amp; "*", [14]participants_87298141616!$C$5:$C$66)</f>
        <v>682</v>
      </c>
      <c r="AQ21" s="8">
        <f>SUMIF([15]participants_82544689023!$A$5:$A$62, "*" &amp; A21 &amp; "*", [15]participants_82544689023!$C$5:$C$62)</f>
        <v>677</v>
      </c>
      <c r="AR21" s="8">
        <f>SUMIF([16]participants_86230635477!$A$5:$A$63, "*" &amp; A21 &amp; "*", [16]participants_86230635477!$C$5:$C$63)</f>
        <v>631</v>
      </c>
      <c r="AS21" s="8">
        <f>SUMIF([17]participants_82568107303!$A$5:$A$67, "*" &amp; A21 &amp; "*", [17]participants_82568107303!$C$5:$C$67)</f>
        <v>477</v>
      </c>
      <c r="AT21" s="8">
        <f>SUMIF([18]participants_87359499683!$A$5:$A$64, "*" &amp; A21 &amp; "*", [18]participants_87359499683!$C$5:$C$64)</f>
        <v>707</v>
      </c>
      <c r="AU21" s="8">
        <f>SUMIF([19]participants_86836508062!$A$5:$A$61, "*" &amp; A21 &amp; "*", [19]participants_86836508062!$C$5:$C$61)</f>
        <v>694</v>
      </c>
      <c r="AV21" s="8">
        <f>SUMIF([20]participants_82917036773!$A$5:$A$62, "*" &amp; A21 &amp; "*", [20]participants_82917036773!$C$5:$C$62)</f>
        <v>623</v>
      </c>
      <c r="AW21" s="8">
        <f>SUMIF([21]participants_82550606539!$A$5:$A$64, "*" &amp; A21 &amp; "*", [21]participants_82550606539!$C$5:$C$64)</f>
        <v>738</v>
      </c>
      <c r="AX21" s="8">
        <f>SUMIF([22]participants_87144786619!$A$5:$A$66, "*" &amp; A21 &amp; "*", [22]participants_87144786619!$C$5:$C$66)</f>
        <v>493</v>
      </c>
      <c r="AY21" s="8">
        <f>SUMIF([23]participants_84183242165!$A$5:$A$65, "*" &amp; A21 &amp; "*", [23]participants_84183242165!$C$5:$C$65)</f>
        <v>449</v>
      </c>
      <c r="AZ21" s="8">
        <f>SUMIF([24]participants_85009956820!$A$5:$A$75, "*" &amp; A21 &amp; "*", [24]participants_85009956820!$C$5:$C$75)</f>
        <v>186</v>
      </c>
      <c r="BA21" s="8">
        <f>SUMIF([25]participants_89596371980!$A$5:$A$73, "*" &amp; A21 &amp; "*", [25]participants_89596371980!$C$5:$C$73)</f>
        <v>781</v>
      </c>
      <c r="BB21" s="8">
        <f>SUMIF([26]participants_85462787262!$A$5:$A$70, "*" &amp; A21 &amp; "*", [26]participants_85462787262!$C$5:$C$70)</f>
        <v>461</v>
      </c>
      <c r="BD21" s="10" t="s">
        <v>43</v>
      </c>
      <c r="BE21" s="8">
        <f t="shared" si="0"/>
        <v>572.23076923076928</v>
      </c>
    </row>
    <row r="22" spans="1:57" ht="15.6" x14ac:dyDescent="0.3">
      <c r="A22" s="3" t="s">
        <v>16</v>
      </c>
      <c r="B22" s="8">
        <f>COUNTIF('[1]participants_82728877497 (1)'!$A$5:$A$75, "*" &amp; A22 &amp; "*")</f>
        <v>3</v>
      </c>
      <c r="C22" s="8">
        <f>COUNTIF([2]participants_89283412700!$A$5:$A$56, "*" &amp; A22 &amp; "*")</f>
        <v>1</v>
      </c>
      <c r="D22" s="8">
        <f>COUNTIF([3]participants_83829971189!$A$5:$A$64, "*" &amp; A22 &amp; "*")</f>
        <v>4</v>
      </c>
      <c r="E22" s="8">
        <f>COUNTIF([4]participants_89135597456!$A$5:$A$66, "*" &amp; A22 &amp; "*")</f>
        <v>2</v>
      </c>
      <c r="F22" s="8">
        <f>COUNTIF([5]participants_89862146708!$A$5:$A$68, "*" &amp; A22 &amp; "*")</f>
        <v>3</v>
      </c>
      <c r="G22" s="8">
        <f>COUNTIF([6]participants_82511235553!$A$5:$A$63, "*" &amp; A22 &amp; "*")</f>
        <v>1</v>
      </c>
      <c r="H22" s="8">
        <f>COUNTIF([7]participants_84347885374!$A$5:$A$69, "*" &amp; A22 &amp; "*")</f>
        <v>1</v>
      </c>
      <c r="I22" s="8">
        <f>COUNTIF('[8]participants_81557552921 (1)'!$A$5:$A$63, "*" &amp; A22 &amp; "*")</f>
        <v>1</v>
      </c>
      <c r="J22" s="8">
        <f>COUNTIF([9]participants_85990203844!$A$5:$A$65, "*" &amp; A22 &amp; "*")</f>
        <v>3</v>
      </c>
      <c r="K22" s="8">
        <f>COUNTIF([10]participants_89025595192!$A$5:$A$61, "*" &amp; A22 &amp; "*")</f>
        <v>1</v>
      </c>
      <c r="L22" s="8">
        <f>COUNTIF('[11]participants_81892834107 (1)'!$A$5:$A$67, "*" &amp; A22 &amp; "*")</f>
        <v>2</v>
      </c>
      <c r="M22" s="8">
        <f>COUNTIF('[12]participants_89154771385 (1)'!$A$5:$A$57, "*" &amp; A22 &amp; "*")</f>
        <v>1</v>
      </c>
      <c r="N22" s="8">
        <f>COUNTIF([13]participants_89154771385!$A$5:$A$55, "*" &amp; A22 &amp; "*")</f>
        <v>1</v>
      </c>
      <c r="O22" s="8">
        <f>COUNTIF([14]participants_87298141616!$A$5:$A$66, "*" &amp; A22 &amp; "*")</f>
        <v>3</v>
      </c>
      <c r="P22" s="8">
        <f>COUNTIF([15]participants_82544689023!$A$5:$A$62, "*" &amp; A22 &amp; "*")</f>
        <v>2</v>
      </c>
      <c r="Q22" s="8">
        <f>COUNTIF([16]participants_86230635477!$A$5:$A$63, "*" &amp; A22 &amp; "*")</f>
        <v>1</v>
      </c>
      <c r="R22" s="8">
        <f>COUNTIF([17]participants_82568107303!$A$5:$A$67, "*" &amp; A22 &amp; "*")</f>
        <v>2</v>
      </c>
      <c r="S22" s="8">
        <f>COUNTIF([18]participants_87359499683!$A$5:$A$64, "*" &amp; A22 &amp; "*")</f>
        <v>2</v>
      </c>
      <c r="T22" s="8">
        <f>COUNTIF([19]participants_86836508062!$A$5:$A$61, "*" &amp; A22 &amp; "*")</f>
        <v>2</v>
      </c>
      <c r="U22" s="8">
        <f>COUNTIF([20]participants_82917036773!$A$5:$A$62, "*" &amp; A22 &amp; "*")</f>
        <v>2</v>
      </c>
      <c r="V22" s="8">
        <f>COUNTIF([21]participants_82550606539!$A$5:$A$64, "*" &amp; A22 &amp; "*")</f>
        <v>2</v>
      </c>
      <c r="W22" s="8">
        <f>COUNTIF([22]participants_87144786619!$A$5:$A$66, "*" &amp; A22 &amp; "*")</f>
        <v>1</v>
      </c>
      <c r="X22" s="8">
        <f>COUNTIF([23]participants_84183242165!$A$5:$A$65, "*" &amp; A22 &amp; "*")</f>
        <v>2</v>
      </c>
      <c r="Y22" s="8">
        <f>COUNTIF([24]participants_85009956820!$A$5:$A$75, "*" &amp; A22 &amp; "*")</f>
        <v>1</v>
      </c>
      <c r="Z22" s="8">
        <f>COUNTIF([25]participants_89596371980!$A$5:$A$73, "*" &amp; A22 &amp; "*")</f>
        <v>1</v>
      </c>
      <c r="AA22" s="8">
        <f>COUNTIF([26]participants_85462787262!$A$5:$A$70, "*" &amp; A22 &amp; "*")</f>
        <v>2</v>
      </c>
      <c r="AC22" s="8">
        <f>SUMIF('[1]participants_82728877497 (1)'!$A$5:$A$75, "*" &amp; A22 &amp; "*", '[1]participants_82728877497 (1)'!$C$5:$C$75)</f>
        <v>559</v>
      </c>
      <c r="AD22" s="8">
        <f>SUMIF([2]participants_89283412700!$A$5:$A$56, "*" &amp; A22 &amp; "*", [2]participants_89283412700!$C$5:$C$56)</f>
        <v>130</v>
      </c>
      <c r="AE22" s="8">
        <f>SUMIF([3]participants_83829971189!$A$5:$A$64, "*" &amp; A22 &amp; "*", [3]participants_83829971189!$C$5:$C$64)</f>
        <v>657</v>
      </c>
      <c r="AF22" s="8">
        <f>SUMIF([4]participants_89135597456!$A$5:$A$66, "*" &amp; A22 &amp; "*", [4]participants_89135597456!$C$5:$C$66)</f>
        <v>388</v>
      </c>
      <c r="AG22" s="8">
        <f>SUMIF([5]participants_89862146708!$A$5:$A$68, "*" &amp; A22 &amp; "*", [5]participants_89862146708!$C$5:$C$68)</f>
        <v>401</v>
      </c>
      <c r="AH22" s="8">
        <f>SUMIF([6]participants_82511235553!$A$5:$A$63, "*" &amp; A22 &amp; "*", [6]participants_82511235553!$C$5:$C$63)</f>
        <v>345</v>
      </c>
      <c r="AI22" s="8">
        <f>SUMIF([7]participants_84347885374!$A$5:$A$69, "*" &amp; A22 &amp; "*", [7]participants_84347885374!$C$5:$C$69)</f>
        <v>326</v>
      </c>
      <c r="AJ22" s="8">
        <f>SUMIF('[8]participants_81557552921 (1)'!$A$5:$A$63, "*" &amp; A22 &amp; "*", '[8]participants_81557552921 (1)'!$C$5:$C$63)</f>
        <v>287</v>
      </c>
      <c r="AK22" s="8">
        <f>SUMIF([9]participants_85990203844!$A$5:$A$65, "*" &amp; A22 &amp; "*", [9]participants_85990203844!$C$5:$C$65)</f>
        <v>306</v>
      </c>
      <c r="AL22" s="8">
        <f>SUMIF([10]participants_89025595192!$A$5:$A$61, "*" &amp; A22 &amp; "*", [10]participants_89025595192!$C$5:$C$61)</f>
        <v>335</v>
      </c>
      <c r="AM22" s="8">
        <f>SUMIF('[11]participants_81892834107 (1)'!$A$5:$A$67, "*" &amp; A22 &amp; "*", '[11]participants_81892834107 (1)'!$C$5:$C$67)</f>
        <v>378</v>
      </c>
      <c r="AN22" s="8">
        <f>SUMIF('[12]participants_89154771385 (1)'!$A$5:$A$57, "*" &amp; A22 &amp; "*", '[12]participants_89154771385 (1)'!$C$5:$C$57)</f>
        <v>166</v>
      </c>
      <c r="AO22" s="8">
        <f>SUMIF([13]participants_89154771385!$A$5:$A$55, "*" &amp; A22 &amp; "*", [13]participants_89154771385!$C$5:$C$55)</f>
        <v>43</v>
      </c>
      <c r="AP22" s="8">
        <f>SUMIF([14]participants_87298141616!$A$5:$A$66, "*" &amp; A22 &amp; "*", [14]participants_87298141616!$C$5:$C$66)</f>
        <v>330</v>
      </c>
      <c r="AQ22" s="8">
        <f>SUMIF([15]participants_82544689023!$A$5:$A$62, "*" &amp; A22 &amp; "*", [15]participants_82544689023!$C$5:$C$62)</f>
        <v>372</v>
      </c>
      <c r="AR22" s="8">
        <f>SUMIF([16]participants_86230635477!$A$5:$A$63, "*" &amp; A22 &amp; "*", [16]participants_86230635477!$C$5:$C$63)</f>
        <v>257</v>
      </c>
      <c r="AS22" s="8">
        <f>SUMIF([17]participants_82568107303!$A$5:$A$67, "*" &amp; A22 &amp; "*", [17]participants_82568107303!$C$5:$C$67)</f>
        <v>373</v>
      </c>
      <c r="AT22" s="8">
        <f>SUMIF([18]participants_87359499683!$A$5:$A$64, "*" &amp; A22 &amp; "*", [18]participants_87359499683!$C$5:$C$64)</f>
        <v>325</v>
      </c>
      <c r="AU22" s="8">
        <f>SUMIF([19]participants_86836508062!$A$5:$A$61, "*" &amp; A22 &amp; "*", [19]participants_86836508062!$C$5:$C$61)</f>
        <v>370</v>
      </c>
      <c r="AV22" s="8">
        <f>SUMIF([20]participants_82917036773!$A$5:$A$62, "*" &amp; A22 &amp; "*", [20]participants_82917036773!$C$5:$C$62)</f>
        <v>332</v>
      </c>
      <c r="AW22" s="8">
        <f>SUMIF([21]participants_82550606539!$A$5:$A$64, "*" &amp; A22 &amp; "*", [21]participants_82550606539!$C$5:$C$64)</f>
        <v>344</v>
      </c>
      <c r="AX22" s="8">
        <f>SUMIF([22]participants_87144786619!$A$5:$A$66, "*" &amp; A22 &amp; "*", [22]participants_87144786619!$C$5:$C$66)</f>
        <v>346</v>
      </c>
      <c r="AY22" s="8">
        <f>SUMIF([23]participants_84183242165!$A$5:$A$65, "*" &amp; A22 &amp; "*", [23]participants_84183242165!$C$5:$C$65)</f>
        <v>396</v>
      </c>
      <c r="AZ22" s="8">
        <f>SUMIF([24]participants_85009956820!$A$5:$A$75, "*" &amp; A22 &amp; "*", [24]participants_85009956820!$C$5:$C$75)</f>
        <v>309</v>
      </c>
      <c r="BA22" s="8">
        <f>SUMIF([25]participants_89596371980!$A$5:$A$73, "*" &amp; A22 &amp; "*", [25]participants_89596371980!$C$5:$C$73)</f>
        <v>355</v>
      </c>
      <c r="BB22" s="8">
        <f>SUMIF([26]participants_85462787262!$A$5:$A$70, "*" &amp; A22 &amp; "*", [26]participants_85462787262!$C$5:$C$70)</f>
        <v>202</v>
      </c>
      <c r="BD22" s="11" t="s">
        <v>16</v>
      </c>
      <c r="BE22" s="8">
        <f t="shared" si="0"/>
        <v>332</v>
      </c>
    </row>
    <row r="23" spans="1:57" ht="15.6" x14ac:dyDescent="0.3">
      <c r="A23" s="3" t="s">
        <v>20</v>
      </c>
      <c r="B23" s="8">
        <f>COUNTIF('[1]participants_82728877497 (1)'!$A$5:$A$75, "*" &amp; A23 &amp; "*")</f>
        <v>1</v>
      </c>
      <c r="C23" s="8">
        <f>COUNTIF([2]participants_89283412700!$A$5:$A$56, "*" &amp; A23 &amp; "*")</f>
        <v>1</v>
      </c>
      <c r="D23" s="8">
        <f>COUNTIF([3]participants_83829971189!$A$5:$A$64, "*" &amp; A23 &amp; "*")</f>
        <v>1</v>
      </c>
      <c r="E23" s="8">
        <f>COUNTIF([4]participants_89135597456!$A$5:$A$66, "*" &amp; A23 &amp; "*")</f>
        <v>1</v>
      </c>
      <c r="F23" s="8">
        <f>COUNTIF([5]participants_89862146708!$A$5:$A$68, "*" &amp; A23 &amp; "*")</f>
        <v>1</v>
      </c>
      <c r="G23" s="8">
        <f>COUNTIF([6]participants_82511235553!$A$5:$A$63, "*" &amp; A23 &amp; "*")</f>
        <v>1</v>
      </c>
      <c r="H23" s="8">
        <f>COUNTIF([7]participants_84347885374!$A$5:$A$69, "*" &amp; A23 &amp; "*")</f>
        <v>1</v>
      </c>
      <c r="I23" s="8">
        <f>COUNTIF('[8]participants_81557552921 (1)'!$A$5:$A$63, "*" &amp; A23 &amp; "*")</f>
        <v>1</v>
      </c>
      <c r="J23" s="8">
        <f>COUNTIF([9]participants_85990203844!$A$5:$A$65, "*" &amp; A23 &amp; "*")</f>
        <v>1</v>
      </c>
      <c r="K23" s="8">
        <f>COUNTIF([10]participants_89025595192!$A$5:$A$61, "*" &amp; A23 &amp; "*")</f>
        <v>1</v>
      </c>
      <c r="L23" s="8">
        <f>COUNTIF('[11]participants_81892834107 (1)'!$A$5:$A$67, "*" &amp; A23 &amp; "*")</f>
        <v>1</v>
      </c>
      <c r="M23" s="8">
        <f>COUNTIF('[12]participants_89154771385 (1)'!$A$5:$A$57, "*" &amp; A23 &amp; "*")</f>
        <v>1</v>
      </c>
      <c r="N23" s="8">
        <f>COUNTIF([13]participants_89154771385!$A$5:$A$55, "*" &amp; A23 &amp; "*")</f>
        <v>1</v>
      </c>
      <c r="O23" s="8">
        <f>COUNTIF([14]participants_87298141616!$A$5:$A$66, "*" &amp; A23 &amp; "*")</f>
        <v>1</v>
      </c>
      <c r="P23" s="8">
        <f>COUNTIF([15]participants_82544689023!$A$5:$A$62, "*" &amp; A23 &amp; "*")</f>
        <v>1</v>
      </c>
      <c r="Q23" s="8">
        <f>COUNTIF([16]participants_86230635477!$A$5:$A$63, "*" &amp; A23 &amp; "*")</f>
        <v>1</v>
      </c>
      <c r="R23" s="8">
        <f>COUNTIF([17]participants_82568107303!$A$5:$A$67, "*" &amp; A23 &amp; "*")</f>
        <v>1</v>
      </c>
      <c r="S23" s="8">
        <f>COUNTIF([18]participants_87359499683!$A$5:$A$64, "*" &amp; A23 &amp; "*")</f>
        <v>1</v>
      </c>
      <c r="T23" s="8">
        <f>COUNTIF([19]participants_86836508062!$A$5:$A$61, "*" &amp; A23 &amp; "*")</f>
        <v>1</v>
      </c>
      <c r="U23" s="8">
        <f>COUNTIF([20]participants_82917036773!$A$5:$A$62, "*" &amp; A23 &amp; "*")</f>
        <v>1</v>
      </c>
      <c r="V23" s="8">
        <f>COUNTIF([21]participants_82550606539!$A$5:$A$64, "*" &amp; A23 &amp; "*")</f>
        <v>1</v>
      </c>
      <c r="W23" s="8">
        <f>COUNTIF([22]participants_87144786619!$A$5:$A$66, "*" &amp; A23 &amp; "*")</f>
        <v>1</v>
      </c>
      <c r="X23" s="8">
        <f>COUNTIF([23]participants_84183242165!$A$5:$A$65, "*" &amp; A23 &amp; "*")</f>
        <v>1</v>
      </c>
      <c r="Y23" s="8">
        <f>COUNTIF([24]participants_85009956820!$A$5:$A$75, "*" &amp; A23 &amp; "*")</f>
        <v>1</v>
      </c>
      <c r="Z23" s="8">
        <f>COUNTIF([25]participants_89596371980!$A$5:$A$73, "*" &amp; A23 &amp; "*")</f>
        <v>1</v>
      </c>
      <c r="AA23" s="8">
        <f>COUNTIF([26]participants_85462787262!$A$5:$A$70, "*" &amp; A23 &amp; "*")</f>
        <v>1</v>
      </c>
      <c r="AC23" s="8">
        <f>SUMIF('[1]participants_82728877497 (1)'!$A$5:$A$75, "*" &amp; A23 &amp; "*", '[1]participants_82728877497 (1)'!$C$5:$C$75)</f>
        <v>366</v>
      </c>
      <c r="AD23" s="8">
        <f>SUMIF([2]participants_89283412700!$A$5:$A$56, "*" &amp; A23 &amp; "*", [2]participants_89283412700!$C$5:$C$56)</f>
        <v>104</v>
      </c>
      <c r="AE23" s="8">
        <f>SUMIF([3]participants_83829971189!$A$5:$A$64, "*" &amp; A23 &amp; "*", [3]participants_83829971189!$C$5:$C$64)</f>
        <v>380</v>
      </c>
      <c r="AF23" s="8">
        <f>SUMIF([4]participants_89135597456!$A$5:$A$66, "*" &amp; A23 &amp; "*", [4]participants_89135597456!$C$5:$C$66)</f>
        <v>357</v>
      </c>
      <c r="AG23" s="8">
        <f>SUMIF([5]participants_89862146708!$A$5:$A$68, "*" &amp; A23 &amp; "*", [5]participants_89862146708!$C$5:$C$68)</f>
        <v>381</v>
      </c>
      <c r="AH23" s="8">
        <f>SUMIF([6]participants_82511235553!$A$5:$A$63, "*" &amp; A23 &amp; "*", [6]participants_82511235553!$C$5:$C$63)</f>
        <v>416</v>
      </c>
      <c r="AI23" s="8">
        <f>SUMIF([7]participants_84347885374!$A$5:$A$69, "*" &amp; A23 &amp; "*", [7]participants_84347885374!$C$5:$C$69)</f>
        <v>329</v>
      </c>
      <c r="AJ23" s="8">
        <f>SUMIF('[8]participants_81557552921 (1)'!$A$5:$A$63, "*" &amp; A23 &amp; "*", '[8]participants_81557552921 (1)'!$C$5:$C$63)</f>
        <v>336</v>
      </c>
      <c r="AK23" s="8">
        <f>SUMIF([9]participants_85990203844!$A$5:$A$65, "*" &amp; A23 &amp; "*", [9]participants_85990203844!$C$5:$C$65)</f>
        <v>247</v>
      </c>
      <c r="AL23" s="8">
        <f>SUMIF([10]participants_89025595192!$A$5:$A$61, "*" &amp; A23 &amp; "*", [10]participants_89025595192!$C$5:$C$61)</f>
        <v>369</v>
      </c>
      <c r="AM23" s="8">
        <f>SUMIF('[11]participants_81892834107 (1)'!$A$5:$A$67, "*" &amp; A23 &amp; "*", '[11]participants_81892834107 (1)'!$C$5:$C$67)</f>
        <v>374</v>
      </c>
      <c r="AN23" s="8">
        <f>SUMIF('[12]participants_89154771385 (1)'!$A$5:$A$57, "*" &amp; A23 &amp; "*", '[12]participants_89154771385 (1)'!$C$5:$C$57)</f>
        <v>181</v>
      </c>
      <c r="AO23" s="8">
        <f>SUMIF([13]participants_89154771385!$A$5:$A$55, "*" &amp; A23 &amp; "*", [13]participants_89154771385!$C$5:$C$55)</f>
        <v>38</v>
      </c>
      <c r="AP23" s="8">
        <f>SUMIF([14]participants_87298141616!$A$5:$A$66, "*" &amp; A23 &amp; "*", [14]participants_87298141616!$C$5:$C$66)</f>
        <v>298</v>
      </c>
      <c r="AQ23" s="8">
        <f>SUMIF([15]participants_82544689023!$A$5:$A$62, "*" &amp; A23 &amp; "*", [15]participants_82544689023!$C$5:$C$62)</f>
        <v>363</v>
      </c>
      <c r="AR23" s="8">
        <f>SUMIF([16]participants_86230635477!$A$5:$A$63, "*" &amp; A23 &amp; "*", [16]participants_86230635477!$C$5:$C$63)</f>
        <v>246</v>
      </c>
      <c r="AS23" s="8">
        <f>SUMIF([17]participants_82568107303!$A$5:$A$67, "*" &amp; A23 &amp; "*", [17]participants_82568107303!$C$5:$C$67)</f>
        <v>352</v>
      </c>
      <c r="AT23" s="8">
        <f>SUMIF([18]participants_87359499683!$A$5:$A$64, "*" &amp; A23 &amp; "*", [18]participants_87359499683!$C$5:$C$64)</f>
        <v>346</v>
      </c>
      <c r="AU23" s="8">
        <f>SUMIF([19]participants_86836508062!$A$5:$A$61, "*" &amp; A23 &amp; "*", [19]participants_86836508062!$C$5:$C$61)</f>
        <v>311</v>
      </c>
      <c r="AV23" s="8">
        <f>SUMIF([20]participants_82917036773!$A$5:$A$62, "*" &amp; A23 &amp; "*", [20]participants_82917036773!$C$5:$C$62)</f>
        <v>301</v>
      </c>
      <c r="AW23" s="8">
        <f>SUMIF([21]participants_82550606539!$A$5:$A$64, "*" &amp; A23 &amp; "*", [21]participants_82550606539!$C$5:$C$64)</f>
        <v>320</v>
      </c>
      <c r="AX23" s="8">
        <f>SUMIF([22]participants_87144786619!$A$5:$A$66, "*" &amp; A23 &amp; "*", [22]participants_87144786619!$C$5:$C$66)</f>
        <v>345</v>
      </c>
      <c r="AY23" s="8">
        <f>SUMIF([23]participants_84183242165!$A$5:$A$65, "*" &amp; A23 &amp; "*", [23]participants_84183242165!$C$5:$C$65)</f>
        <v>383</v>
      </c>
      <c r="AZ23" s="8">
        <f>SUMIF([24]participants_85009956820!$A$5:$A$75, "*" &amp; A23 &amp; "*", [24]participants_85009956820!$C$5:$C$75)</f>
        <v>233</v>
      </c>
      <c r="BA23" s="8">
        <f>SUMIF([25]participants_89596371980!$A$5:$A$73, "*" &amp; A23 &amp; "*", [25]participants_89596371980!$C$5:$C$73)</f>
        <v>368</v>
      </c>
      <c r="BB23" s="8">
        <f>SUMIF([26]participants_85462787262!$A$5:$A$70, "*" &amp; A23 &amp; "*", [26]participants_85462787262!$C$5:$C$70)</f>
        <v>283</v>
      </c>
      <c r="BD23" s="11" t="s">
        <v>20</v>
      </c>
      <c r="BE23" s="8">
        <f t="shared" si="0"/>
        <v>308.73076923076923</v>
      </c>
    </row>
    <row r="24" spans="1:57" ht="15.6" x14ac:dyDescent="0.3">
      <c r="A24" s="2" t="s">
        <v>45</v>
      </c>
      <c r="B24" s="8">
        <f>COUNTIF('[1]participants_82728877497 (1)'!$A$5:$A$75, "*" &amp; A24 &amp; "*")</f>
        <v>3</v>
      </c>
      <c r="C24" s="8">
        <f>COUNTIF([2]participants_89283412700!$A$5:$A$56, "*" &amp; A24 &amp; "*")</f>
        <v>1</v>
      </c>
      <c r="D24" s="8">
        <f>COUNTIF([3]participants_83829971189!$A$5:$A$64, "*" &amp; A24 &amp; "*")</f>
        <v>1</v>
      </c>
      <c r="E24" s="8">
        <f>COUNTIF([4]participants_89135597456!$A$5:$A$66, "*" &amp; A24 &amp; "*")</f>
        <v>1</v>
      </c>
      <c r="F24" s="8">
        <f>COUNTIF([5]participants_89862146708!$A$5:$A$68, "*" &amp; A24 &amp; "*")</f>
        <v>1</v>
      </c>
      <c r="G24" s="8">
        <f>COUNTIF([6]participants_82511235553!$A$5:$A$63, "*" &amp; A24 &amp; "*")</f>
        <v>1</v>
      </c>
      <c r="H24" s="8">
        <f>COUNTIF([7]participants_84347885374!$A$5:$A$69, "*" &amp; A24 &amp; "*")</f>
        <v>1</v>
      </c>
      <c r="I24" s="8">
        <f>COUNTIF('[8]participants_81557552921 (1)'!$A$5:$A$63, "*" &amp; A24 &amp; "*")</f>
        <v>1</v>
      </c>
      <c r="J24" s="8">
        <f>COUNTIF([9]participants_85990203844!$A$5:$A$65, "*" &amp; A24 &amp; "*")</f>
        <v>1</v>
      </c>
      <c r="K24" s="8">
        <f>COUNTIF([10]participants_89025595192!$A$5:$A$61, "*" &amp; A24 &amp; "*")</f>
        <v>1</v>
      </c>
      <c r="L24" s="8">
        <f>COUNTIF('[11]participants_81892834107 (1)'!$A$5:$A$67, "*" &amp; A24 &amp; "*")</f>
        <v>1</v>
      </c>
      <c r="M24" s="8">
        <f>COUNTIF('[12]participants_89154771385 (1)'!$A$5:$A$57, "*" &amp; A24 &amp; "*")</f>
        <v>1</v>
      </c>
      <c r="N24" s="8">
        <f>COUNTIF([13]participants_89154771385!$A$5:$A$55, "*" &amp; A24 &amp; "*")</f>
        <v>1</v>
      </c>
      <c r="O24" s="8">
        <f>COUNTIF([14]participants_87298141616!$A$5:$A$66, "*" &amp; A24 &amp; "*")</f>
        <v>1</v>
      </c>
      <c r="P24" s="8">
        <f>COUNTIF([15]participants_82544689023!$A$5:$A$62, "*" &amp; A24 &amp; "*")</f>
        <v>1</v>
      </c>
      <c r="Q24" s="8">
        <f>COUNTIF([16]participants_86230635477!$A$5:$A$63, "*" &amp; A24 &amp; "*")</f>
        <v>1</v>
      </c>
      <c r="R24" s="8">
        <f>COUNTIF([17]participants_82568107303!$A$5:$A$67, "*" &amp; A24 &amp; "*")</f>
        <v>1</v>
      </c>
      <c r="S24" s="8">
        <f>COUNTIF([18]participants_87359499683!$A$5:$A$64, "*" &amp; A24 &amp; "*")</f>
        <v>1</v>
      </c>
      <c r="T24" s="8">
        <f>COUNTIF([19]participants_86836508062!$A$5:$A$61, "*" &amp; A24 &amp; "*")</f>
        <v>1</v>
      </c>
      <c r="U24" s="8">
        <f>COUNTIF([20]participants_82917036773!$A$5:$A$62, "*" &amp; A24 &amp; "*")</f>
        <v>1</v>
      </c>
      <c r="V24" s="8">
        <f>COUNTIF([21]participants_82550606539!$A$5:$A$64, "*" &amp; A24 &amp; "*")</f>
        <v>1</v>
      </c>
      <c r="W24" s="8">
        <f>COUNTIF([22]participants_87144786619!$A$5:$A$66, "*" &amp; A24 &amp; "*")</f>
        <v>1</v>
      </c>
      <c r="X24" s="8">
        <f>COUNTIF([23]participants_84183242165!$A$5:$A$65, "*" &amp; A24 &amp; "*")</f>
        <v>1</v>
      </c>
      <c r="Y24" s="8">
        <f>COUNTIF([24]participants_85009956820!$A$5:$A$75, "*" &amp; A24 &amp; "*")</f>
        <v>1</v>
      </c>
      <c r="Z24" s="8">
        <f>COUNTIF([25]participants_89596371980!$A$5:$A$73, "*" &amp; A24 &amp; "*")</f>
        <v>1</v>
      </c>
      <c r="AA24" s="8">
        <f>COUNTIF([26]participants_85462787262!$A$5:$A$70, "*" &amp; A24 &amp; "*")</f>
        <v>1</v>
      </c>
      <c r="AC24" s="8">
        <f>SUMIF('[1]participants_82728877497 (1)'!$A$5:$A$75, "*" &amp; A24 &amp; "*", '[1]participants_82728877497 (1)'!$C$5:$C$75)</f>
        <v>352</v>
      </c>
      <c r="AD24" s="8">
        <f>SUMIF([2]participants_89283412700!$A$5:$A$56, "*" &amp; A24 &amp; "*", [2]participants_89283412700!$C$5:$C$56)</f>
        <v>133</v>
      </c>
      <c r="AE24" s="8">
        <f>SUMIF([3]participants_83829971189!$A$5:$A$64, "*" &amp; A24 &amp; "*", [3]participants_83829971189!$C$5:$C$64)</f>
        <v>399</v>
      </c>
      <c r="AF24" s="8">
        <f>SUMIF([4]participants_89135597456!$A$5:$A$66, "*" &amp; A24 &amp; "*", [4]participants_89135597456!$C$5:$C$66)</f>
        <v>383</v>
      </c>
      <c r="AG24" s="8">
        <f>SUMIF([5]participants_89862146708!$A$5:$A$68, "*" &amp; A24 &amp; "*", [5]participants_89862146708!$C$5:$C$68)</f>
        <v>359</v>
      </c>
      <c r="AH24" s="8">
        <f>SUMIF([6]participants_82511235553!$A$5:$A$63, "*" &amp; A24 &amp; "*", [6]participants_82511235553!$C$5:$C$63)</f>
        <v>373</v>
      </c>
      <c r="AI24" s="8">
        <f>SUMIF([7]participants_84347885374!$A$5:$A$69, "*" &amp; A24 &amp; "*", [7]participants_84347885374!$C$5:$C$69)</f>
        <v>363</v>
      </c>
      <c r="AJ24" s="8">
        <f>SUMIF('[8]participants_81557552921 (1)'!$A$5:$A$63, "*" &amp; A24 &amp; "*", '[8]participants_81557552921 (1)'!$C$5:$C$63)</f>
        <v>323</v>
      </c>
      <c r="AK24" s="8">
        <f>SUMIF([9]participants_85990203844!$A$5:$A$65, "*" &amp; A24 &amp; "*", [9]participants_85990203844!$C$5:$C$65)</f>
        <v>313</v>
      </c>
      <c r="AL24" s="8">
        <f>SUMIF([10]participants_89025595192!$A$5:$A$61, "*" &amp; A24 &amp; "*", [10]participants_89025595192!$C$5:$C$61)</f>
        <v>381</v>
      </c>
      <c r="AM24" s="8">
        <f>SUMIF('[11]participants_81892834107 (1)'!$A$5:$A$67, "*" &amp; A24 &amp; "*", '[11]participants_81892834107 (1)'!$C$5:$C$67)</f>
        <v>372</v>
      </c>
      <c r="AN24" s="8">
        <f>SUMIF('[12]participants_89154771385 (1)'!$A$5:$A$57, "*" &amp; A24 &amp; "*", '[12]participants_89154771385 (1)'!$C$5:$C$57)</f>
        <v>180</v>
      </c>
      <c r="AO24" s="8">
        <f>SUMIF([13]participants_89154771385!$A$5:$A$55, "*" &amp; A24 &amp; "*", [13]participants_89154771385!$C$5:$C$55)</f>
        <v>38</v>
      </c>
      <c r="AP24" s="8">
        <f>SUMIF([14]participants_87298141616!$A$5:$A$66, "*" &amp; A24 &amp; "*", [14]participants_87298141616!$C$5:$C$66)</f>
        <v>368</v>
      </c>
      <c r="AQ24" s="8">
        <f>SUMIF([15]participants_82544689023!$A$5:$A$62, "*" &amp; A24 &amp; "*", [15]participants_82544689023!$C$5:$C$62)</f>
        <v>357</v>
      </c>
      <c r="AR24" s="8">
        <f>SUMIF([16]participants_86230635477!$A$5:$A$63, "*" &amp; A24 &amp; "*", [16]participants_86230635477!$C$5:$C$63)</f>
        <v>244</v>
      </c>
      <c r="AS24" s="8">
        <f>SUMIF([17]participants_82568107303!$A$5:$A$67, "*" &amp; A24 &amp; "*", [17]participants_82568107303!$C$5:$C$67)</f>
        <v>382</v>
      </c>
      <c r="AT24" s="8">
        <f>SUMIF([18]participants_87359499683!$A$5:$A$64, "*" &amp; A24 &amp; "*", [18]participants_87359499683!$C$5:$C$64)</f>
        <v>340</v>
      </c>
      <c r="AU24" s="8">
        <f>SUMIF([19]participants_86836508062!$A$5:$A$61, "*" &amp; A24 &amp; "*", [19]participants_86836508062!$C$5:$C$61)</f>
        <v>348</v>
      </c>
      <c r="AV24" s="8">
        <f>SUMIF([20]participants_82917036773!$A$5:$A$62, "*" &amp; A24 &amp; "*", [20]participants_82917036773!$C$5:$C$62)</f>
        <v>343</v>
      </c>
      <c r="AW24" s="8">
        <f>SUMIF([21]participants_82550606539!$A$5:$A$64, "*" &amp; A24 &amp; "*", [21]participants_82550606539!$C$5:$C$64)</f>
        <v>316</v>
      </c>
      <c r="AX24" s="8">
        <f>SUMIF([22]participants_87144786619!$A$5:$A$66, "*" &amp; A24 &amp; "*", [22]participants_87144786619!$C$5:$C$66)</f>
        <v>354</v>
      </c>
      <c r="AY24" s="8">
        <f>SUMIF([23]participants_84183242165!$A$5:$A$65, "*" &amp; A24 &amp; "*", [23]participants_84183242165!$C$5:$C$65)</f>
        <v>429</v>
      </c>
      <c r="AZ24" s="8">
        <f>SUMIF([24]participants_85009956820!$A$5:$A$75, "*" &amp; A24 &amp; "*", [24]participants_85009956820!$C$5:$C$75)</f>
        <v>266</v>
      </c>
      <c r="BA24" s="8">
        <f>SUMIF([25]participants_89596371980!$A$5:$A$73, "*" &amp; A24 &amp; "*", [25]participants_89596371980!$C$5:$C$73)</f>
        <v>376</v>
      </c>
      <c r="BB24" s="8">
        <f>SUMIF([26]participants_85462787262!$A$5:$A$70, "*" &amp; A24 &amp; "*", [26]participants_85462787262!$C$5:$C$70)</f>
        <v>229</v>
      </c>
      <c r="BD24" s="10" t="s">
        <v>45</v>
      </c>
      <c r="BE24" s="8">
        <f t="shared" si="0"/>
        <v>320.03846153846155</v>
      </c>
    </row>
    <row r="25" spans="1:57" ht="15.6" x14ac:dyDescent="0.3">
      <c r="A25" s="2" t="s">
        <v>46</v>
      </c>
      <c r="B25" s="8">
        <f>COUNTIF('[1]participants_82728877497 (1)'!$A$5:$A$75, "*" &amp; A25 &amp; "*")</f>
        <v>2</v>
      </c>
      <c r="C25" s="8">
        <f>COUNTIF([2]participants_89283412700!$A$5:$A$56, "*" &amp; A25 &amp; "*")</f>
        <v>1</v>
      </c>
      <c r="D25" s="8">
        <f>COUNTIF([3]participants_83829971189!$A$5:$A$64, "*" &amp; A25 &amp; "*")</f>
        <v>1</v>
      </c>
      <c r="E25" s="8">
        <f>COUNTIF([4]participants_89135597456!$A$5:$A$66, "*" &amp; A25 &amp; "*")</f>
        <v>1</v>
      </c>
      <c r="F25" s="8">
        <f>COUNTIF([5]participants_89862146708!$A$5:$A$68, "*" &amp; A25 &amp; "*")</f>
        <v>1</v>
      </c>
      <c r="G25" s="8">
        <f>COUNTIF([6]participants_82511235553!$A$5:$A$63, "*" &amp; A25 &amp; "*")</f>
        <v>1</v>
      </c>
      <c r="H25" s="8">
        <f>COUNTIF([7]participants_84347885374!$A$5:$A$69, "*" &amp; A25 &amp; "*")</f>
        <v>1</v>
      </c>
      <c r="I25" s="8">
        <f>COUNTIF('[8]participants_81557552921 (1)'!$A$5:$A$63, "*" &amp; A25 &amp; "*")</f>
        <v>1</v>
      </c>
      <c r="J25" s="8">
        <f>COUNTIF([9]participants_85990203844!$A$5:$A$65, "*" &amp; A25 &amp; "*")</f>
        <v>1</v>
      </c>
      <c r="K25" s="8">
        <f>COUNTIF([10]participants_89025595192!$A$5:$A$61, "*" &amp; A25 &amp; "*")</f>
        <v>1</v>
      </c>
      <c r="L25" s="8">
        <f>COUNTIF('[11]participants_81892834107 (1)'!$A$5:$A$67, "*" &amp; A25 &amp; "*")</f>
        <v>1</v>
      </c>
      <c r="M25" s="8">
        <f>COUNTIF('[12]participants_89154771385 (1)'!$A$5:$A$57, "*" &amp; A25 &amp; "*")</f>
        <v>1</v>
      </c>
      <c r="N25" s="8">
        <f>COUNTIF([13]participants_89154771385!$A$5:$A$55, "*" &amp; A25 &amp; "*")</f>
        <v>1</v>
      </c>
      <c r="O25" s="8">
        <f>COUNTIF([14]participants_87298141616!$A$5:$A$66, "*" &amp; A25 &amp; "*")</f>
        <v>1</v>
      </c>
      <c r="P25" s="8">
        <f>COUNTIF([15]participants_82544689023!$A$5:$A$62, "*" &amp; A25 &amp; "*")</f>
        <v>1</v>
      </c>
      <c r="Q25" s="8">
        <f>COUNTIF([16]participants_86230635477!$A$5:$A$63, "*" &amp; A25 &amp; "*")</f>
        <v>1</v>
      </c>
      <c r="R25" s="8">
        <f>COUNTIF([17]participants_82568107303!$A$5:$A$67, "*" &amp; A25 &amp; "*")</f>
        <v>1</v>
      </c>
      <c r="S25" s="8">
        <f>COUNTIF([18]participants_87359499683!$A$5:$A$64, "*" &amp; A25 &amp; "*")</f>
        <v>1</v>
      </c>
      <c r="T25" s="8">
        <f>COUNTIF([19]participants_86836508062!$A$5:$A$61, "*" &amp; A25 &amp; "*")</f>
        <v>1</v>
      </c>
      <c r="U25" s="8">
        <f>COUNTIF([20]participants_82917036773!$A$5:$A$62, "*" &amp; A25 &amp; "*")</f>
        <v>1</v>
      </c>
      <c r="V25" s="8">
        <f>COUNTIF([21]participants_82550606539!$A$5:$A$64, "*" &amp; A25 &amp; "*")</f>
        <v>1</v>
      </c>
      <c r="W25" s="8">
        <f>COUNTIF([22]participants_87144786619!$A$5:$A$66, "*" &amp; A25 &amp; "*")</f>
        <v>1</v>
      </c>
      <c r="X25" s="8">
        <f>COUNTIF([23]participants_84183242165!$A$5:$A$65, "*" &amp; A25 &amp; "*")</f>
        <v>1</v>
      </c>
      <c r="Y25" s="8">
        <f>COUNTIF([24]participants_85009956820!$A$5:$A$75, "*" &amp; A25 &amp; "*")</f>
        <v>0</v>
      </c>
      <c r="Z25" s="8">
        <f>COUNTIF([25]participants_89596371980!$A$5:$A$73, "*" &amp; A25 &amp; "*")</f>
        <v>0</v>
      </c>
      <c r="AA25" s="8">
        <f>COUNTIF([26]participants_85462787262!$A$5:$A$70, "*" &amp; A25 &amp; "*")</f>
        <v>1</v>
      </c>
      <c r="AC25" s="8">
        <f>SUMIF('[1]participants_82728877497 (1)'!$A$5:$A$75, "*" &amp; A25 &amp; "*", '[1]participants_82728877497 (1)'!$C$5:$C$75)</f>
        <v>347</v>
      </c>
      <c r="AD25" s="8">
        <f>SUMIF([2]participants_89283412700!$A$5:$A$56, "*" &amp; A25 &amp; "*", [2]participants_89283412700!$C$5:$C$56)</f>
        <v>99</v>
      </c>
      <c r="AE25" s="8">
        <f>SUMIF([3]participants_83829971189!$A$5:$A$64, "*" &amp; A25 &amp; "*", [3]participants_83829971189!$C$5:$C$64)</f>
        <v>365</v>
      </c>
      <c r="AF25" s="8">
        <f>SUMIF([4]participants_89135597456!$A$5:$A$66, "*" &amp; A25 &amp; "*", [4]participants_89135597456!$C$5:$C$66)</f>
        <v>373</v>
      </c>
      <c r="AG25" s="8">
        <f>SUMIF([5]participants_89862146708!$A$5:$A$68, "*" &amp; A25 &amp; "*", [5]participants_89862146708!$C$5:$C$68)</f>
        <v>377</v>
      </c>
      <c r="AH25" s="8">
        <f>SUMIF([6]participants_82511235553!$A$5:$A$63, "*" &amp; A25 &amp; "*", [6]participants_82511235553!$C$5:$C$63)</f>
        <v>290</v>
      </c>
      <c r="AI25" s="8">
        <f>SUMIF([7]participants_84347885374!$A$5:$A$69, "*" &amp; A25 &amp; "*", [7]participants_84347885374!$C$5:$C$69)</f>
        <v>331</v>
      </c>
      <c r="AJ25" s="8">
        <f>SUMIF('[8]participants_81557552921 (1)'!$A$5:$A$63, "*" &amp; A25 &amp; "*", '[8]participants_81557552921 (1)'!$C$5:$C$63)</f>
        <v>431</v>
      </c>
      <c r="AK25" s="8">
        <f>SUMIF([9]participants_85990203844!$A$5:$A$65, "*" &amp; A25 &amp; "*", [9]participants_85990203844!$C$5:$C$65)</f>
        <v>362</v>
      </c>
      <c r="AL25" s="8">
        <f>SUMIF([10]participants_89025595192!$A$5:$A$61, "*" &amp; A25 &amp; "*", [10]participants_89025595192!$C$5:$C$61)</f>
        <v>386</v>
      </c>
      <c r="AM25" s="8">
        <f>SUMIF('[11]participants_81892834107 (1)'!$A$5:$A$67, "*" &amp; A25 &amp; "*", '[11]participants_81892834107 (1)'!$C$5:$C$67)</f>
        <v>425</v>
      </c>
      <c r="AN25" s="8">
        <f>SUMIF('[12]participants_89154771385 (1)'!$A$5:$A$57, "*" &amp; A25 &amp; "*", '[12]participants_89154771385 (1)'!$C$5:$C$57)</f>
        <v>181</v>
      </c>
      <c r="AO25" s="8">
        <f>SUMIF([13]participants_89154771385!$A$5:$A$55, "*" &amp; A25 &amp; "*", [13]participants_89154771385!$C$5:$C$55)</f>
        <v>46</v>
      </c>
      <c r="AP25" s="8">
        <f>SUMIF([14]participants_87298141616!$A$5:$A$66, "*" &amp; A25 &amp; "*", [14]participants_87298141616!$C$5:$C$66)</f>
        <v>394</v>
      </c>
      <c r="AQ25" s="8">
        <f>SUMIF([15]participants_82544689023!$A$5:$A$62, "*" &amp; A25 &amp; "*", [15]participants_82544689023!$C$5:$C$62)</f>
        <v>415</v>
      </c>
      <c r="AR25" s="8">
        <f>SUMIF([16]participants_86230635477!$A$5:$A$63, "*" &amp; A25 &amp; "*", [16]participants_86230635477!$C$5:$C$63)</f>
        <v>381</v>
      </c>
      <c r="AS25" s="8">
        <f>SUMIF([17]participants_82568107303!$A$5:$A$67, "*" &amp; A25 &amp; "*", [17]participants_82568107303!$C$5:$C$67)</f>
        <v>260</v>
      </c>
      <c r="AT25" s="8">
        <f>SUMIF([18]participants_87359499683!$A$5:$A$64, "*" &amp; A25 &amp; "*", [18]participants_87359499683!$C$5:$C$64)</f>
        <v>286</v>
      </c>
      <c r="AU25" s="8">
        <f>SUMIF([19]participants_86836508062!$A$5:$A$61, "*" &amp; A25 &amp; "*", [19]participants_86836508062!$C$5:$C$61)</f>
        <v>382</v>
      </c>
      <c r="AV25" s="8">
        <f>SUMIF([20]participants_82917036773!$A$5:$A$62, "*" &amp; A25 &amp; "*", [20]participants_82917036773!$C$5:$C$62)</f>
        <v>261</v>
      </c>
      <c r="AW25" s="8">
        <f>SUMIF([21]participants_82550606539!$A$5:$A$64, "*" &amp; A25 &amp; "*", [21]participants_82550606539!$C$5:$C$64)</f>
        <v>360</v>
      </c>
      <c r="AX25" s="8">
        <f>SUMIF([22]participants_87144786619!$A$5:$A$66, "*" &amp; A25 &amp; "*", [22]participants_87144786619!$C$5:$C$66)</f>
        <v>157</v>
      </c>
      <c r="AY25" s="8">
        <f>SUMIF([23]participants_84183242165!$A$5:$A$65, "*" &amp; A25 &amp; "*", [23]participants_84183242165!$C$5:$C$65)</f>
        <v>2</v>
      </c>
      <c r="AZ25" s="8">
        <f>SUMIF([24]participants_85009956820!$A$5:$A$75, "*" &amp; A25 &amp; "*", [24]participants_85009956820!$C$5:$C$75)</f>
        <v>0</v>
      </c>
      <c r="BA25" s="8">
        <f>SUMIF([25]participants_89596371980!$A$5:$A$73, "*" &amp; A25 &amp; "*", [25]participants_89596371980!$C$5:$C$73)</f>
        <v>0</v>
      </c>
      <c r="BB25" s="8">
        <f>SUMIF([26]participants_85462787262!$A$5:$A$70, "*" &amp; A25 &amp; "*", [26]participants_85462787262!$C$5:$C$70)</f>
        <v>191</v>
      </c>
      <c r="BD25" s="10" t="s">
        <v>46</v>
      </c>
      <c r="BE25" s="8">
        <f t="shared" si="0"/>
        <v>295.91666666666669</v>
      </c>
    </row>
    <row r="26" spans="1:57" ht="15.6" x14ac:dyDescent="0.3">
      <c r="A26" s="3" t="s">
        <v>19</v>
      </c>
      <c r="B26" s="8">
        <f>COUNTIF('[1]participants_82728877497 (1)'!$A$5:$A$75, "*" &amp; A26 &amp; "*")</f>
        <v>1</v>
      </c>
      <c r="C26" s="8">
        <f>COUNTIF([2]participants_89283412700!$A$5:$A$56, "*" &amp; A26 &amp; "*")</f>
        <v>1</v>
      </c>
      <c r="D26" s="8">
        <f>COUNTIF([3]participants_83829971189!$A$5:$A$64, "*" &amp; A26 &amp; "*")</f>
        <v>1</v>
      </c>
      <c r="E26" s="8">
        <f>COUNTIF([4]participants_89135597456!$A$5:$A$66, "*" &amp; A26 &amp; "*")</f>
        <v>1</v>
      </c>
      <c r="F26" s="8">
        <f>COUNTIF([5]participants_89862146708!$A$5:$A$68, "*" &amp; A26 &amp; "*")</f>
        <v>1</v>
      </c>
      <c r="G26" s="8">
        <f>COUNTIF([6]participants_82511235553!$A$5:$A$63, "*" &amp; A26 &amp; "*")</f>
        <v>1</v>
      </c>
      <c r="H26" s="8">
        <f>COUNTIF([7]participants_84347885374!$A$5:$A$69, "*" &amp; A26 &amp; "*")</f>
        <v>1</v>
      </c>
      <c r="I26" s="8">
        <f>COUNTIF('[8]participants_81557552921 (1)'!$A$5:$A$63, "*" &amp; A26 &amp; "*")</f>
        <v>2</v>
      </c>
      <c r="J26" s="8">
        <f>COUNTIF([9]participants_85990203844!$A$5:$A$65, "*" &amp; A26 &amp; "*")</f>
        <v>1</v>
      </c>
      <c r="K26" s="8">
        <f>COUNTIF([10]participants_89025595192!$A$5:$A$61, "*" &amp; A26 &amp; "*")</f>
        <v>1</v>
      </c>
      <c r="L26" s="8">
        <f>COUNTIF('[11]participants_81892834107 (1)'!$A$5:$A$67, "*" &amp; A26 &amp; "*")</f>
        <v>1</v>
      </c>
      <c r="M26" s="8">
        <f>COUNTIF('[12]participants_89154771385 (1)'!$A$5:$A$57, "*" &amp; A26 &amp; "*")</f>
        <v>1</v>
      </c>
      <c r="N26" s="8">
        <f>COUNTIF([13]participants_89154771385!$A$5:$A$55, "*" &amp; A26 &amp; "*")</f>
        <v>1</v>
      </c>
      <c r="O26" s="8">
        <f>COUNTIF([14]participants_87298141616!$A$5:$A$66, "*" &amp; A26 &amp; "*")</f>
        <v>1</v>
      </c>
      <c r="P26" s="8">
        <f>COUNTIF([15]participants_82544689023!$A$5:$A$62, "*" &amp; A26 &amp; "*")</f>
        <v>2</v>
      </c>
      <c r="Q26" s="8">
        <f>COUNTIF([16]participants_86230635477!$A$5:$A$63, "*" &amp; A26 &amp; "*")</f>
        <v>1</v>
      </c>
      <c r="R26" s="8">
        <f>COUNTIF([17]participants_82568107303!$A$5:$A$67, "*" &amp; A26 &amp; "*")</f>
        <v>1</v>
      </c>
      <c r="S26" s="8">
        <f>COUNTIF([18]participants_87359499683!$A$5:$A$64, "*" &amp; A26 &amp; "*")</f>
        <v>1</v>
      </c>
      <c r="T26" s="8">
        <f>COUNTIF([19]participants_86836508062!$A$5:$A$61, "*" &amp; A26 &amp; "*")</f>
        <v>1</v>
      </c>
      <c r="U26" s="8">
        <f>COUNTIF([20]participants_82917036773!$A$5:$A$62, "*" &amp; A26 &amp; "*")</f>
        <v>1</v>
      </c>
      <c r="V26" s="8">
        <f>COUNTIF([21]participants_82550606539!$A$5:$A$64, "*" &amp; A26 &amp; "*")</f>
        <v>2</v>
      </c>
      <c r="W26" s="8">
        <f>COUNTIF([22]participants_87144786619!$A$5:$A$66, "*" &amp; A26 &amp; "*")</f>
        <v>1</v>
      </c>
      <c r="X26" s="8">
        <f>COUNTIF([23]participants_84183242165!$A$5:$A$65, "*" &amp; A26 &amp; "*")</f>
        <v>1</v>
      </c>
      <c r="Y26" s="8">
        <f>COUNTIF([24]participants_85009956820!$A$5:$A$75, "*" &amp; A26 &amp; "*")</f>
        <v>1</v>
      </c>
      <c r="Z26" s="8">
        <f>COUNTIF([25]participants_89596371980!$A$5:$A$73, "*" &amp; A26 &amp; "*")</f>
        <v>2</v>
      </c>
      <c r="AA26" s="8">
        <f>COUNTIF([26]participants_85462787262!$A$5:$A$70, "*" &amp; A26 &amp; "*")</f>
        <v>1</v>
      </c>
      <c r="AC26" s="8">
        <f>SUMIF('[1]participants_82728877497 (1)'!$A$5:$A$75, "*" &amp; A26 &amp; "*", '[1]participants_82728877497 (1)'!$C$5:$C$75)</f>
        <v>374</v>
      </c>
      <c r="AD26" s="8">
        <f>SUMIF([2]participants_89283412700!$A$5:$A$56, "*" &amp; A26 &amp; "*", [2]participants_89283412700!$C$5:$C$56)</f>
        <v>130</v>
      </c>
      <c r="AE26" s="8">
        <f>SUMIF([3]participants_83829971189!$A$5:$A$64, "*" &amp; A26 &amp; "*", [3]participants_83829971189!$C$5:$C$64)</f>
        <v>370</v>
      </c>
      <c r="AF26" s="8">
        <f>SUMIF([4]participants_89135597456!$A$5:$A$66, "*" &amp; A26 &amp; "*", [4]participants_89135597456!$C$5:$C$66)</f>
        <v>347</v>
      </c>
      <c r="AG26" s="8">
        <f>SUMIF([5]participants_89862146708!$A$5:$A$68, "*" &amp; A26 &amp; "*", [5]participants_89862146708!$C$5:$C$68)</f>
        <v>346</v>
      </c>
      <c r="AH26" s="8">
        <f>SUMIF([6]participants_82511235553!$A$5:$A$63, "*" &amp; A26 &amp; "*", [6]participants_82511235553!$C$5:$C$63)</f>
        <v>252</v>
      </c>
      <c r="AI26" s="8">
        <f>SUMIF([7]participants_84347885374!$A$5:$A$69, "*" &amp; A26 &amp; "*", [7]participants_84347885374!$C$5:$C$69)</f>
        <v>331</v>
      </c>
      <c r="AJ26" s="8">
        <f>SUMIF('[8]participants_81557552921 (1)'!$A$5:$A$63, "*" &amp; A26 &amp; "*", '[8]participants_81557552921 (1)'!$C$5:$C$63)</f>
        <v>283</v>
      </c>
      <c r="AK26" s="8">
        <f>SUMIF([9]participants_85990203844!$A$5:$A$65, "*" &amp; A26 &amp; "*", [9]participants_85990203844!$C$5:$C$65)</f>
        <v>327</v>
      </c>
      <c r="AL26" s="8">
        <f>SUMIF([10]participants_89025595192!$A$5:$A$61, "*" &amp; A26 &amp; "*", [10]participants_89025595192!$C$5:$C$61)</f>
        <v>361</v>
      </c>
      <c r="AM26" s="8">
        <f>SUMIF('[11]participants_81892834107 (1)'!$A$5:$A$67, "*" &amp; A26 &amp; "*", '[11]participants_81892834107 (1)'!$C$5:$C$67)</f>
        <v>350</v>
      </c>
      <c r="AN26" s="8">
        <f>SUMIF('[12]participants_89154771385 (1)'!$A$5:$A$57, "*" &amp; A26 &amp; "*", '[12]participants_89154771385 (1)'!$C$5:$C$57)</f>
        <v>126</v>
      </c>
      <c r="AO26" s="8">
        <f>SUMIF([13]participants_89154771385!$A$5:$A$55, "*" &amp; A26 &amp; "*", [13]participants_89154771385!$C$5:$C$55)</f>
        <v>41</v>
      </c>
      <c r="AP26" s="8">
        <f>SUMIF([14]participants_87298141616!$A$5:$A$66, "*" &amp; A26 &amp; "*", [14]participants_87298141616!$C$5:$C$66)</f>
        <v>310</v>
      </c>
      <c r="AQ26" s="8">
        <f>SUMIF([15]participants_82544689023!$A$5:$A$62, "*" &amp; A26 &amp; "*", [15]participants_82544689023!$C$5:$C$62)</f>
        <v>315</v>
      </c>
      <c r="AR26" s="8">
        <f>SUMIF([16]participants_86230635477!$A$5:$A$63, "*" &amp; A26 &amp; "*", [16]participants_86230635477!$C$5:$C$63)</f>
        <v>244</v>
      </c>
      <c r="AS26" s="8">
        <f>SUMIF([17]participants_82568107303!$A$5:$A$67, "*" &amp; A26 &amp; "*", [17]participants_82568107303!$C$5:$C$67)</f>
        <v>337</v>
      </c>
      <c r="AT26" s="8">
        <f>SUMIF([18]participants_87359499683!$A$5:$A$64, "*" &amp; A26 &amp; "*", [18]participants_87359499683!$C$5:$C$64)</f>
        <v>277</v>
      </c>
      <c r="AU26" s="8">
        <f>SUMIF([19]participants_86836508062!$A$5:$A$61, "*" &amp; A26 &amp; "*", [19]participants_86836508062!$C$5:$C$61)</f>
        <v>291</v>
      </c>
      <c r="AV26" s="8">
        <f>SUMIF([20]participants_82917036773!$A$5:$A$62, "*" &amp; A26 &amp; "*", [20]participants_82917036773!$C$5:$C$62)</f>
        <v>309</v>
      </c>
      <c r="AW26" s="8">
        <f>SUMIF([21]participants_82550606539!$A$5:$A$64, "*" &amp; A26 &amp; "*", [21]participants_82550606539!$C$5:$C$64)</f>
        <v>379</v>
      </c>
      <c r="AX26" s="8">
        <f>SUMIF([22]participants_87144786619!$A$5:$A$66, "*" &amp; A26 &amp; "*", [22]participants_87144786619!$C$5:$C$66)</f>
        <v>334</v>
      </c>
      <c r="AY26" s="8">
        <f>SUMIF([23]participants_84183242165!$A$5:$A$65, "*" &amp; A26 &amp; "*", [23]participants_84183242165!$C$5:$C$65)</f>
        <v>212</v>
      </c>
      <c r="AZ26" s="8">
        <f>SUMIF([24]participants_85009956820!$A$5:$A$75, "*" &amp; A26 &amp; "*", [24]participants_85009956820!$C$5:$C$75)</f>
        <v>313</v>
      </c>
      <c r="BA26" s="8">
        <f>SUMIF([25]participants_89596371980!$A$5:$A$73, "*" &amp; A26 &amp; "*", [25]participants_89596371980!$C$5:$C$73)</f>
        <v>366</v>
      </c>
      <c r="BB26" s="8">
        <f>SUMIF([26]participants_85462787262!$A$5:$A$70, "*" &amp; A26 &amp; "*", [26]participants_85462787262!$C$5:$C$70)</f>
        <v>275</v>
      </c>
      <c r="BD26" s="11" t="s">
        <v>19</v>
      </c>
      <c r="BE26" s="8">
        <f t="shared" si="0"/>
        <v>292.30769230769232</v>
      </c>
    </row>
    <row r="27" spans="1:57" ht="15.6" x14ac:dyDescent="0.3">
      <c r="A27" s="5" t="s">
        <v>15</v>
      </c>
      <c r="B27" s="8">
        <f>COUNTIF('[1]participants_82728877497 (1)'!$A$5:$A$75, "*" &amp; A27 &amp; "*")</f>
        <v>1</v>
      </c>
      <c r="C27" s="8">
        <f>COUNTIF([2]participants_89283412700!$A$5:$A$56, "*" &amp; A27 &amp; "*")</f>
        <v>0</v>
      </c>
      <c r="D27" s="8">
        <f>COUNTIF([3]participants_83829971189!$A$5:$A$64, "*" &amp; A27 &amp; "*")</f>
        <v>2</v>
      </c>
      <c r="E27" s="8">
        <f>COUNTIF([4]participants_89135597456!$A$5:$A$66, "*" &amp; A27 &amp; "*")</f>
        <v>1</v>
      </c>
      <c r="F27" s="8">
        <f>COUNTIF([5]participants_89862146708!$A$5:$A$68, "*" &amp; A27 &amp; "*")</f>
        <v>1</v>
      </c>
      <c r="G27" s="8">
        <f>COUNTIF([6]participants_82511235553!$A$5:$A$63, "*" &amp; A27 &amp; "*")</f>
        <v>1</v>
      </c>
      <c r="H27" s="8">
        <f>COUNTIF([7]participants_84347885374!$A$5:$A$69, "*" &amp; A27 &amp; "*")</f>
        <v>1</v>
      </c>
      <c r="I27" s="8">
        <f>COUNTIF('[8]participants_81557552921 (1)'!$A$5:$A$63, "*" &amp; A27 &amp; "*")</f>
        <v>1</v>
      </c>
      <c r="J27" s="8">
        <f>COUNTIF([9]participants_85990203844!$A$5:$A$65, "*" &amp; A27 &amp; "*")</f>
        <v>1</v>
      </c>
      <c r="K27" s="8">
        <f>COUNTIF([10]participants_89025595192!$A$5:$A$61, "*" &amp; A27 &amp; "*")</f>
        <v>1</v>
      </c>
      <c r="L27" s="8">
        <f>COUNTIF('[11]participants_81892834107 (1)'!$A$5:$A$67, "*" &amp; A27 &amp; "*")</f>
        <v>1</v>
      </c>
      <c r="M27" s="8">
        <f>COUNTIF('[12]participants_89154771385 (1)'!$A$5:$A$57, "*" &amp; A27 &amp; "*")</f>
        <v>1</v>
      </c>
      <c r="N27" s="8">
        <f>COUNTIF([13]participants_89154771385!$A$5:$A$55, "*" &amp; A27 &amp; "*")</f>
        <v>1</v>
      </c>
      <c r="O27" s="8">
        <f>COUNTIF([14]participants_87298141616!$A$5:$A$66, "*" &amp; A27 &amp; "*")</f>
        <v>1</v>
      </c>
      <c r="P27" s="8">
        <f>COUNTIF([15]participants_82544689023!$A$5:$A$62, "*" &amp; A27 &amp; "*")</f>
        <v>1</v>
      </c>
      <c r="Q27" s="8">
        <f>COUNTIF([16]participants_86230635477!$A$5:$A$63, "*" &amp; A27 &amp; "*")</f>
        <v>1</v>
      </c>
      <c r="R27" s="8">
        <f>COUNTIF([17]participants_82568107303!$A$5:$A$67, "*" &amp; A27 &amp; "*")</f>
        <v>1</v>
      </c>
      <c r="S27" s="8">
        <f>COUNTIF([18]participants_87359499683!$A$5:$A$64, "*" &amp; A27 &amp; "*")</f>
        <v>1</v>
      </c>
      <c r="T27" s="8">
        <f>COUNTIF([19]participants_86836508062!$A$5:$A$61, "*" &amp; A27 &amp; "*")</f>
        <v>1</v>
      </c>
      <c r="U27" s="8">
        <f>COUNTIF([20]participants_82917036773!$A$5:$A$62, "*" &amp; A27 &amp; "*")</f>
        <v>0</v>
      </c>
      <c r="V27" s="8">
        <f>COUNTIF([21]participants_82550606539!$A$5:$A$64, "*" &amp; A27 &amp; "*")</f>
        <v>1</v>
      </c>
      <c r="W27" s="8">
        <f>COUNTIF([22]participants_87144786619!$A$5:$A$66, "*" &amp; A27 &amp; "*")</f>
        <v>1</v>
      </c>
      <c r="X27" s="8">
        <f>COUNTIF([23]participants_84183242165!$A$5:$A$65, "*" &amp; A27 &amp; "*")</f>
        <v>1</v>
      </c>
      <c r="Y27" s="8">
        <f>COUNTIF([24]participants_85009956820!$A$5:$A$75, "*" &amp; A27 &amp; "*")</f>
        <v>1</v>
      </c>
      <c r="Z27" s="8">
        <f>COUNTIF([25]participants_89596371980!$A$5:$A$73, "*" &amp; A27 &amp; "*")</f>
        <v>1</v>
      </c>
      <c r="AA27" s="8">
        <f>COUNTIF([26]participants_85462787262!$A$5:$A$70, "*" &amp; A27 &amp; "*")</f>
        <v>1</v>
      </c>
      <c r="AC27" s="8">
        <f>SUMIF('[1]participants_82728877497 (1)'!$A$5:$A$75, "*" &amp; A27 &amp; "*", '[1]participants_82728877497 (1)'!$C$5:$C$75)</f>
        <v>215</v>
      </c>
      <c r="AD27" s="8">
        <f>SUMIF([2]participants_89283412700!$A$5:$A$56, "*" &amp; A27 &amp; "*", [2]participants_89283412700!$C$5:$C$56)</f>
        <v>0</v>
      </c>
      <c r="AE27" s="8">
        <f>SUMIF([3]participants_83829971189!$A$5:$A$64, "*" &amp; A27 &amp; "*", [3]participants_83829971189!$C$5:$C$64)</f>
        <v>386</v>
      </c>
      <c r="AF27" s="8">
        <f>SUMIF([4]participants_89135597456!$A$5:$A$66, "*" &amp; A27 &amp; "*", [4]participants_89135597456!$C$5:$C$66)</f>
        <v>448</v>
      </c>
      <c r="AG27" s="8">
        <f>SUMIF([5]participants_89862146708!$A$5:$A$68, "*" &amp; A27 &amp; "*", [5]participants_89862146708!$C$5:$C$68)</f>
        <v>335</v>
      </c>
      <c r="AH27" s="8">
        <f>SUMIF([6]participants_82511235553!$A$5:$A$63, "*" &amp; A27 &amp; "*", [6]participants_82511235553!$C$5:$C$63)</f>
        <v>471</v>
      </c>
      <c r="AI27" s="8">
        <f>SUMIF([7]participants_84347885374!$A$5:$A$69, "*" &amp; A27 &amp; "*", [7]participants_84347885374!$C$5:$C$69)</f>
        <v>361</v>
      </c>
      <c r="AJ27" s="8">
        <f>SUMIF('[8]participants_81557552921 (1)'!$A$5:$A$63, "*" &amp; A27 &amp; "*", '[8]participants_81557552921 (1)'!$C$5:$C$63)</f>
        <v>339</v>
      </c>
      <c r="AK27" s="8">
        <f>SUMIF([9]participants_85990203844!$A$5:$A$65, "*" &amp; A27 &amp; "*", [9]participants_85990203844!$C$5:$C$65)</f>
        <v>448</v>
      </c>
      <c r="AL27" s="8">
        <f>SUMIF([10]participants_89025595192!$A$5:$A$61, "*" &amp; A27 &amp; "*", [10]participants_89025595192!$C$5:$C$61)</f>
        <v>361</v>
      </c>
      <c r="AM27" s="8">
        <f>SUMIF('[11]participants_81892834107 (1)'!$A$5:$A$67, "*" &amp; A27 &amp; "*", '[11]participants_81892834107 (1)'!$C$5:$C$67)</f>
        <v>375</v>
      </c>
      <c r="AN27" s="8">
        <f>SUMIF('[12]participants_89154771385 (1)'!$A$5:$A$57, "*" &amp; A27 &amp; "*", '[12]participants_89154771385 (1)'!$C$5:$C$57)</f>
        <v>189</v>
      </c>
      <c r="AO27" s="8">
        <f>SUMIF([13]participants_89154771385!$A$5:$A$55, "*" &amp; A27 &amp; "*", [13]participants_89154771385!$C$5:$C$55)</f>
        <v>46</v>
      </c>
      <c r="AP27" s="8">
        <f>SUMIF([14]participants_87298141616!$A$5:$A$66, "*" &amp; A27 &amp; "*", [14]participants_87298141616!$C$5:$C$66)</f>
        <v>324</v>
      </c>
      <c r="AQ27" s="8">
        <f>SUMIF([15]participants_82544689023!$A$5:$A$62, "*" &amp; A27 &amp; "*", [15]participants_82544689023!$C$5:$C$62)</f>
        <v>352</v>
      </c>
      <c r="AR27" s="8">
        <f>SUMIF([16]participants_86230635477!$A$5:$A$63, "*" &amp; A27 &amp; "*", [16]participants_86230635477!$C$5:$C$63)</f>
        <v>362</v>
      </c>
      <c r="AS27" s="8">
        <f>SUMIF([17]participants_82568107303!$A$5:$A$67, "*" &amp; A27 &amp; "*", [17]participants_82568107303!$C$5:$C$67)</f>
        <v>378</v>
      </c>
      <c r="AT27" s="8">
        <f>SUMIF([18]participants_87359499683!$A$5:$A$64, "*" &amp; A27 &amp; "*", [18]participants_87359499683!$C$5:$C$64)</f>
        <v>348</v>
      </c>
      <c r="AU27" s="8">
        <f>SUMIF([19]participants_86836508062!$A$5:$A$61, "*" &amp; A27 &amp; "*", [19]participants_86836508062!$C$5:$C$61)</f>
        <v>161</v>
      </c>
      <c r="AV27" s="8">
        <f>SUMIF([20]participants_82917036773!$A$5:$A$62, "*" &amp; A27 &amp; "*", [20]participants_82917036773!$C$5:$C$62)</f>
        <v>0</v>
      </c>
      <c r="AW27" s="8">
        <f>SUMIF([21]participants_82550606539!$A$5:$A$64, "*" &amp; A27 &amp; "*", [21]participants_82550606539!$C$5:$C$64)</f>
        <v>194</v>
      </c>
      <c r="AX27" s="8">
        <f>SUMIF([22]participants_87144786619!$A$5:$A$66, "*" &amp; A27 &amp; "*", [22]participants_87144786619!$C$5:$C$66)</f>
        <v>189</v>
      </c>
      <c r="AY27" s="8">
        <f>SUMIF([23]participants_84183242165!$A$5:$A$65, "*" &amp; A27 &amp; "*", [23]participants_84183242165!$C$5:$C$65)</f>
        <v>456</v>
      </c>
      <c r="AZ27" s="8">
        <f>SUMIF([24]participants_85009956820!$A$5:$A$75, "*" &amp; A27 &amp; "*", [24]participants_85009956820!$C$5:$C$75)</f>
        <v>388</v>
      </c>
      <c r="BA27" s="8">
        <f>SUMIF([25]participants_89596371980!$A$5:$A$73, "*" &amp; A27 &amp; "*", [25]participants_89596371980!$C$5:$C$73)</f>
        <v>393</v>
      </c>
      <c r="BB27" s="8">
        <f>SUMIF([26]participants_85462787262!$A$5:$A$70, "*" &amp; A27 &amp; "*", [26]participants_85462787262!$C$5:$C$70)</f>
        <v>215</v>
      </c>
      <c r="BD27" s="13" t="s">
        <v>15</v>
      </c>
      <c r="BE27" s="8">
        <f t="shared" si="0"/>
        <v>322.25</v>
      </c>
    </row>
    <row r="28" spans="1:57" ht="15.6" x14ac:dyDescent="0.3">
      <c r="A28" s="3" t="s">
        <v>27</v>
      </c>
      <c r="B28" s="8">
        <f>COUNTIF('[1]participants_82728877497 (1)'!$A$5:$A$75, "*" &amp; A28 &amp; "*")</f>
        <v>1</v>
      </c>
      <c r="C28" s="8">
        <f>COUNTIF([2]participants_89283412700!$A$5:$A$56, "*" &amp; A28 &amp; "*")</f>
        <v>1</v>
      </c>
      <c r="D28" s="8">
        <f>COUNTIF([3]participants_83829971189!$A$5:$A$64, "*" &amp; A28 &amp; "*")</f>
        <v>1</v>
      </c>
      <c r="E28" s="8">
        <f>COUNTIF([4]participants_89135597456!$A$5:$A$66, "*" &amp; A28 &amp; "*")</f>
        <v>1</v>
      </c>
      <c r="F28" s="8">
        <f>COUNTIF([5]participants_89862146708!$A$5:$A$68, "*" &amp; A28 &amp; "*")</f>
        <v>1</v>
      </c>
      <c r="G28" s="8">
        <f>COUNTIF([6]participants_82511235553!$A$5:$A$63, "*" &amp; A28 &amp; "*")</f>
        <v>1</v>
      </c>
      <c r="H28" s="8">
        <f>COUNTIF([7]participants_84347885374!$A$5:$A$69, "*" &amp; A28 &amp; "*")</f>
        <v>1</v>
      </c>
      <c r="I28" s="8">
        <f>COUNTIF('[8]participants_81557552921 (1)'!$A$5:$A$63, "*" &amp; A28 &amp; "*")</f>
        <v>1</v>
      </c>
      <c r="J28" s="8">
        <f>COUNTIF([9]participants_85990203844!$A$5:$A$65, "*" &amp; A28 &amp; "*")</f>
        <v>1</v>
      </c>
      <c r="K28" s="8">
        <f>COUNTIF([10]participants_89025595192!$A$5:$A$61, "*" &amp; A28 &amp; "*")</f>
        <v>1</v>
      </c>
      <c r="L28" s="8">
        <f>COUNTIF('[11]participants_81892834107 (1)'!$A$5:$A$67, "*" &amp; A28 &amp; "*")</f>
        <v>1</v>
      </c>
      <c r="M28" s="8">
        <f>COUNTIF('[12]participants_89154771385 (1)'!$A$5:$A$57, "*" &amp; A28 &amp; "*")</f>
        <v>1</v>
      </c>
      <c r="N28" s="8">
        <f>COUNTIF([13]participants_89154771385!$A$5:$A$55, "*" &amp; A28 &amp; "*")</f>
        <v>1</v>
      </c>
      <c r="O28" s="8">
        <f>COUNTIF([14]participants_87298141616!$A$5:$A$66, "*" &amp; A28 &amp; "*")</f>
        <v>1</v>
      </c>
      <c r="P28" s="8">
        <f>COUNTIF([15]participants_82544689023!$A$5:$A$62, "*" &amp; A28 &amp; "*")</f>
        <v>1</v>
      </c>
      <c r="Q28" s="8">
        <f>COUNTIF([16]participants_86230635477!$A$5:$A$63, "*" &amp; A28 &amp; "*")</f>
        <v>1</v>
      </c>
      <c r="R28" s="8">
        <f>COUNTIF([17]participants_82568107303!$A$5:$A$67, "*" &amp; A28 &amp; "*")</f>
        <v>1</v>
      </c>
      <c r="S28" s="8">
        <f>COUNTIF([18]participants_87359499683!$A$5:$A$64, "*" &amp; A28 &amp; "*")</f>
        <v>1</v>
      </c>
      <c r="T28" s="8">
        <f>COUNTIF([19]participants_86836508062!$A$5:$A$61, "*" &amp; A28 &amp; "*")</f>
        <v>1</v>
      </c>
      <c r="U28" s="8">
        <f>COUNTIF([20]participants_82917036773!$A$5:$A$62, "*" &amp; A28 &amp; "*")</f>
        <v>1</v>
      </c>
      <c r="V28" s="8">
        <f>COUNTIF([21]participants_82550606539!$A$5:$A$64, "*" &amp; A28 &amp; "*")</f>
        <v>1</v>
      </c>
      <c r="W28" s="8">
        <f>COUNTIF([22]participants_87144786619!$A$5:$A$66, "*" &amp; A28 &amp; "*")</f>
        <v>1</v>
      </c>
      <c r="X28" s="8">
        <f>COUNTIF([23]participants_84183242165!$A$5:$A$65, "*" &amp; A28 &amp; "*")</f>
        <v>1</v>
      </c>
      <c r="Y28" s="8">
        <f>COUNTIF([24]participants_85009956820!$A$5:$A$75, "*" &amp; A28 &amp; "*")</f>
        <v>0</v>
      </c>
      <c r="Z28" s="8">
        <f>COUNTIF([25]participants_89596371980!$A$5:$A$73, "*" &amp; A28 &amp; "*")</f>
        <v>1</v>
      </c>
      <c r="AA28" s="8">
        <f>COUNTIF([26]participants_85462787262!$A$5:$A$70, "*" &amp; A28 &amp; "*")</f>
        <v>1</v>
      </c>
      <c r="AC28" s="8">
        <f>SUMIF('[1]participants_82728877497 (1)'!$A$5:$A$75, "*" &amp; A28 &amp; "*", '[1]participants_82728877497 (1)'!$C$5:$C$75)</f>
        <v>376</v>
      </c>
      <c r="AD28" s="8">
        <f>SUMIF([2]participants_89283412700!$A$5:$A$56, "*" &amp; A28 &amp; "*", [2]participants_89283412700!$C$5:$C$56)</f>
        <v>128</v>
      </c>
      <c r="AE28" s="8">
        <f>SUMIF([3]participants_83829971189!$A$5:$A$64, "*" &amp; A28 &amp; "*", [3]participants_83829971189!$C$5:$C$64)</f>
        <v>385</v>
      </c>
      <c r="AF28" s="8">
        <f>SUMIF([4]participants_89135597456!$A$5:$A$66, "*" &amp; A28 &amp; "*", [4]participants_89135597456!$C$5:$C$66)</f>
        <v>381</v>
      </c>
      <c r="AG28" s="8">
        <f>SUMIF([5]participants_89862146708!$A$5:$A$68, "*" &amp; A28 &amp; "*", [5]participants_89862146708!$C$5:$C$68)</f>
        <v>366</v>
      </c>
      <c r="AH28" s="8">
        <f>SUMIF([6]participants_82511235553!$A$5:$A$63, "*" &amp; A28 &amp; "*", [6]participants_82511235553!$C$5:$C$63)</f>
        <v>360</v>
      </c>
      <c r="AI28" s="8">
        <f>SUMIF([7]participants_84347885374!$A$5:$A$69, "*" &amp; A28 &amp; "*", [7]participants_84347885374!$C$5:$C$69)</f>
        <v>351</v>
      </c>
      <c r="AJ28" s="8">
        <f>SUMIF('[8]participants_81557552921 (1)'!$A$5:$A$63, "*" &amp; A28 &amp; "*", '[8]participants_81557552921 (1)'!$C$5:$C$63)</f>
        <v>338</v>
      </c>
      <c r="AK28" s="8">
        <f>SUMIF([9]participants_85990203844!$A$5:$A$65, "*" &amp; A28 &amp; "*", [9]participants_85990203844!$C$5:$C$65)</f>
        <v>323</v>
      </c>
      <c r="AL28" s="8">
        <f>SUMIF([10]participants_89025595192!$A$5:$A$61, "*" &amp; A28 &amp; "*", [10]participants_89025595192!$C$5:$C$61)</f>
        <v>366</v>
      </c>
      <c r="AM28" s="8">
        <f>SUMIF('[11]participants_81892834107 (1)'!$A$5:$A$67, "*" &amp; A28 &amp; "*", '[11]participants_81892834107 (1)'!$C$5:$C$67)</f>
        <v>381</v>
      </c>
      <c r="AN28" s="8">
        <f>SUMIF('[12]participants_89154771385 (1)'!$A$5:$A$57, "*" &amp; A28 &amp; "*", '[12]participants_89154771385 (1)'!$C$5:$C$57)</f>
        <v>178</v>
      </c>
      <c r="AO28" s="8">
        <f>SUMIF([13]participants_89154771385!$A$5:$A$55, "*" &amp; A28 &amp; "*", [13]participants_89154771385!$C$5:$C$55)</f>
        <v>33</v>
      </c>
      <c r="AP28" s="8">
        <f>SUMIF([14]participants_87298141616!$A$5:$A$66, "*" &amp; A28 &amp; "*", [14]participants_87298141616!$C$5:$C$66)</f>
        <v>288</v>
      </c>
      <c r="AQ28" s="8">
        <f>SUMIF([15]participants_82544689023!$A$5:$A$62, "*" &amp; A28 &amp; "*", [15]participants_82544689023!$C$5:$C$62)</f>
        <v>377</v>
      </c>
      <c r="AR28" s="8">
        <f>SUMIF([16]participants_86230635477!$A$5:$A$63, "*" &amp; A28 &amp; "*", [16]participants_86230635477!$C$5:$C$63)</f>
        <v>267</v>
      </c>
      <c r="AS28" s="8">
        <f>SUMIF([17]participants_82568107303!$A$5:$A$67, "*" &amp; A28 &amp; "*", [17]participants_82568107303!$C$5:$C$67)</f>
        <v>339</v>
      </c>
      <c r="AT28" s="8">
        <f>SUMIF([18]participants_87359499683!$A$5:$A$64, "*" &amp; A28 &amp; "*", [18]participants_87359499683!$C$5:$C$64)</f>
        <v>339</v>
      </c>
      <c r="AU28" s="8">
        <f>SUMIF([19]participants_86836508062!$A$5:$A$61, "*" &amp; A28 &amp; "*", [19]participants_86836508062!$C$5:$C$61)</f>
        <v>329</v>
      </c>
      <c r="AV28" s="8">
        <f>SUMIF([20]participants_82917036773!$A$5:$A$62, "*" &amp; A28 &amp; "*", [20]participants_82917036773!$C$5:$C$62)</f>
        <v>320</v>
      </c>
      <c r="AW28" s="8">
        <f>SUMIF([21]participants_82550606539!$A$5:$A$64, "*" &amp; A28 &amp; "*", [21]participants_82550606539!$C$5:$C$64)</f>
        <v>363</v>
      </c>
      <c r="AX28" s="8">
        <f>SUMIF([22]participants_87144786619!$A$5:$A$66, "*" &amp; A28 &amp; "*", [22]participants_87144786619!$C$5:$C$66)</f>
        <v>351</v>
      </c>
      <c r="AY28" s="8">
        <f>SUMIF([23]participants_84183242165!$A$5:$A$65, "*" &amp; A28 &amp; "*", [23]participants_84183242165!$C$5:$C$65)</f>
        <v>222</v>
      </c>
      <c r="AZ28" s="8">
        <f>SUMIF([24]participants_85009956820!$A$5:$A$75, "*" &amp; A28 &amp; "*", [24]participants_85009956820!$C$5:$C$75)</f>
        <v>0</v>
      </c>
      <c r="BA28" s="8">
        <f>SUMIF([25]participants_89596371980!$A$5:$A$73, "*" &amp; A28 &amp; "*", [25]participants_89596371980!$C$5:$C$73)</f>
        <v>361</v>
      </c>
      <c r="BB28" s="8">
        <f>SUMIF([26]participants_85462787262!$A$5:$A$70, "*" &amp; A28 &amp; "*", [26]participants_85462787262!$C$5:$C$70)</f>
        <v>127</v>
      </c>
      <c r="BD28" s="11" t="s">
        <v>27</v>
      </c>
      <c r="BE28" s="8">
        <f t="shared" si="0"/>
        <v>305.95999999999998</v>
      </c>
    </row>
    <row r="29" spans="1:57" ht="15.6" x14ac:dyDescent="0.3">
      <c r="A29" s="2" t="s">
        <v>47</v>
      </c>
      <c r="B29" s="8">
        <f>COUNTIF('[1]participants_82728877497 (1)'!$A$5:$A$75, "*" &amp; A29 &amp; "*")</f>
        <v>2</v>
      </c>
      <c r="C29" s="8">
        <f>COUNTIF([2]participants_89283412700!$A$5:$A$56, "*" &amp; A29 &amp; "*")</f>
        <v>1</v>
      </c>
      <c r="D29" s="8">
        <f>COUNTIF([3]participants_83829971189!$A$5:$A$64, "*" &amp; A29 &amp; "*")</f>
        <v>2</v>
      </c>
      <c r="E29" s="8">
        <f>COUNTIF([4]participants_89135597456!$A$5:$A$66, "*" &amp; A29 &amp; "*")</f>
        <v>2</v>
      </c>
      <c r="F29" s="8">
        <f>COUNTIF([5]participants_89862146708!$A$5:$A$68, "*" &amp; A29 &amp; "*")</f>
        <v>2</v>
      </c>
      <c r="G29" s="8">
        <f>COUNTIF([6]participants_82511235553!$A$5:$A$63, "*" &amp; A29 &amp; "*")</f>
        <v>2</v>
      </c>
      <c r="H29" s="8">
        <f>COUNTIF([7]participants_84347885374!$A$5:$A$69, "*" &amp; A29 &amp; "*")</f>
        <v>2</v>
      </c>
      <c r="I29" s="8">
        <f>COUNTIF('[8]participants_81557552921 (1)'!$A$5:$A$63, "*" &amp; A29 &amp; "*")</f>
        <v>2</v>
      </c>
      <c r="J29" s="8">
        <f>COUNTIF([9]participants_85990203844!$A$5:$A$65, "*" &amp; A29 &amp; "*")</f>
        <v>2</v>
      </c>
      <c r="K29" s="8">
        <f>COUNTIF([10]participants_89025595192!$A$5:$A$61, "*" &amp; A29 &amp; "*")</f>
        <v>2</v>
      </c>
      <c r="L29" s="8">
        <f>COUNTIF('[11]participants_81892834107 (1)'!$A$5:$A$67, "*" &amp; A29 &amp; "*")</f>
        <v>3</v>
      </c>
      <c r="M29" s="8">
        <f>COUNTIF('[12]participants_89154771385 (1)'!$A$5:$A$57, "*" &amp; A29 &amp; "*")</f>
        <v>1</v>
      </c>
      <c r="N29" s="8">
        <f>COUNTIF([13]participants_89154771385!$A$5:$A$55, "*" &amp; A29 &amp; "*")</f>
        <v>1</v>
      </c>
      <c r="O29" s="8">
        <f>COUNTIF([14]participants_87298141616!$A$5:$A$66, "*" &amp; A29 &amp; "*")</f>
        <v>1</v>
      </c>
      <c r="P29" s="8">
        <f>COUNTIF([15]participants_82544689023!$A$5:$A$62, "*" &amp; A29 &amp; "*")</f>
        <v>2</v>
      </c>
      <c r="Q29" s="8">
        <f>COUNTIF([16]participants_86230635477!$A$5:$A$63, "*" &amp; A29 &amp; "*")</f>
        <v>2</v>
      </c>
      <c r="R29" s="8">
        <f>COUNTIF([17]participants_82568107303!$A$5:$A$67, "*" &amp; A29 &amp; "*")</f>
        <v>2</v>
      </c>
      <c r="S29" s="8">
        <f>COUNTIF([18]participants_87359499683!$A$5:$A$64, "*" &amp; A29 &amp; "*")</f>
        <v>2</v>
      </c>
      <c r="T29" s="8">
        <f>COUNTIF([19]participants_86836508062!$A$5:$A$61, "*" &amp; A29 &amp; "*")</f>
        <v>2</v>
      </c>
      <c r="U29" s="8">
        <f>COUNTIF([20]participants_82917036773!$A$5:$A$62, "*" &amp; A29 &amp; "*")</f>
        <v>2</v>
      </c>
      <c r="V29" s="8">
        <f>COUNTIF([21]participants_82550606539!$A$5:$A$64, "*" &amp; A29 &amp; "*")</f>
        <v>2</v>
      </c>
      <c r="W29" s="8">
        <f>COUNTIF([22]participants_87144786619!$A$5:$A$66, "*" &amp; A29 &amp; "*")</f>
        <v>2</v>
      </c>
      <c r="X29" s="8">
        <f>COUNTIF([23]participants_84183242165!$A$5:$A$65, "*" &amp; A29 &amp; "*")</f>
        <v>2</v>
      </c>
      <c r="Y29" s="8">
        <f>COUNTIF([24]participants_85009956820!$A$5:$A$75, "*" &amp; A29 &amp; "*")</f>
        <v>2</v>
      </c>
      <c r="Z29" s="8">
        <f>COUNTIF([25]participants_89596371980!$A$5:$A$73, "*" &amp; A29 &amp; "*")</f>
        <v>2</v>
      </c>
      <c r="AA29" s="8">
        <f>COUNTIF([26]participants_85462787262!$A$5:$A$70, "*" &amp; A29 &amp; "*")</f>
        <v>1</v>
      </c>
      <c r="AC29" s="8">
        <f>SUMIF('[1]participants_82728877497 (1)'!$A$5:$A$75, "*" &amp; A29 &amp; "*", '[1]participants_82728877497 (1)'!$C$5:$C$75)</f>
        <v>322</v>
      </c>
      <c r="AD29" s="8">
        <f>SUMIF([2]participants_89283412700!$A$5:$A$56, "*" &amp; A29 &amp; "*", [2]participants_89283412700!$C$5:$C$56)</f>
        <v>123</v>
      </c>
      <c r="AE29" s="8">
        <f>SUMIF([3]participants_83829971189!$A$5:$A$64, "*" &amp; A29 &amp; "*", [3]participants_83829971189!$C$5:$C$64)</f>
        <v>348</v>
      </c>
      <c r="AF29" s="8">
        <f>SUMIF([4]participants_89135597456!$A$5:$A$66, "*" &amp; A29 &amp; "*", [4]participants_89135597456!$C$5:$C$66)</f>
        <v>328</v>
      </c>
      <c r="AG29" s="8">
        <f>SUMIF([5]participants_89862146708!$A$5:$A$68, "*" &amp; A29 &amp; "*", [5]participants_89862146708!$C$5:$C$68)</f>
        <v>315</v>
      </c>
      <c r="AH29" s="8">
        <f>SUMIF([6]participants_82511235553!$A$5:$A$63, "*" &amp; A29 &amp; "*", [6]participants_82511235553!$C$5:$C$63)</f>
        <v>322</v>
      </c>
      <c r="AI29" s="8">
        <f>SUMIF([7]participants_84347885374!$A$5:$A$69, "*" &amp; A29 &amp; "*", [7]participants_84347885374!$C$5:$C$69)</f>
        <v>325</v>
      </c>
      <c r="AJ29" s="8">
        <f>SUMIF('[8]participants_81557552921 (1)'!$A$5:$A$63, "*" &amp; A29 &amp; "*", '[8]participants_81557552921 (1)'!$C$5:$C$63)</f>
        <v>302</v>
      </c>
      <c r="AK29" s="8">
        <f>SUMIF([9]participants_85990203844!$A$5:$A$65, "*" &amp; A29 &amp; "*", [9]participants_85990203844!$C$5:$C$65)</f>
        <v>301</v>
      </c>
      <c r="AL29" s="8">
        <f>SUMIF([10]participants_89025595192!$A$5:$A$61, "*" &amp; A29 &amp; "*", [10]participants_89025595192!$C$5:$C$61)</f>
        <v>339</v>
      </c>
      <c r="AM29" s="8">
        <f>SUMIF('[11]participants_81892834107 (1)'!$A$5:$A$67, "*" &amp; A29 &amp; "*", '[11]participants_81892834107 (1)'!$C$5:$C$67)</f>
        <v>381</v>
      </c>
      <c r="AN29" s="8">
        <f>SUMIF('[12]participants_89154771385 (1)'!$A$5:$A$57, "*" &amp; A29 &amp; "*", '[12]participants_89154771385 (1)'!$C$5:$C$57)</f>
        <v>175</v>
      </c>
      <c r="AO29" s="8">
        <f>SUMIF([13]participants_89154771385!$A$5:$A$55, "*" &amp; A29 &amp; "*", [13]participants_89154771385!$C$5:$C$55)</f>
        <v>29</v>
      </c>
      <c r="AP29" s="8">
        <f>SUMIF([14]participants_87298141616!$A$5:$A$66, "*" &amp; A29 &amp; "*", [14]participants_87298141616!$C$5:$C$66)</f>
        <v>294</v>
      </c>
      <c r="AQ29" s="8">
        <f>SUMIF([15]participants_82544689023!$A$5:$A$62, "*" &amp; A29 &amp; "*", [15]participants_82544689023!$C$5:$C$62)</f>
        <v>357</v>
      </c>
      <c r="AR29" s="8">
        <f>SUMIF([16]participants_86230635477!$A$5:$A$63, "*" &amp; A29 &amp; "*", [16]participants_86230635477!$C$5:$C$63)</f>
        <v>238</v>
      </c>
      <c r="AS29" s="8">
        <f>SUMIF([17]participants_82568107303!$A$5:$A$67, "*" &amp; A29 &amp; "*", [17]participants_82568107303!$C$5:$C$67)</f>
        <v>366</v>
      </c>
      <c r="AT29" s="8">
        <f>SUMIF([18]participants_87359499683!$A$5:$A$64, "*" &amp; A29 &amp; "*", [18]participants_87359499683!$C$5:$C$64)</f>
        <v>341</v>
      </c>
      <c r="AU29" s="8">
        <f>SUMIF([19]participants_86836508062!$A$5:$A$61, "*" &amp; A29 &amp; "*", [19]participants_86836508062!$C$5:$C$61)</f>
        <v>338</v>
      </c>
      <c r="AV29" s="8">
        <f>SUMIF([20]participants_82917036773!$A$5:$A$62, "*" &amp; A29 &amp; "*", [20]participants_82917036773!$C$5:$C$62)</f>
        <v>369</v>
      </c>
      <c r="AW29" s="8">
        <f>SUMIF([21]participants_82550606539!$A$5:$A$64, "*" &amp; A29 &amp; "*", [21]participants_82550606539!$C$5:$C$64)</f>
        <v>371</v>
      </c>
      <c r="AX29" s="8">
        <f>SUMIF([22]participants_87144786619!$A$5:$A$66, "*" &amp; A29 &amp; "*", [22]participants_87144786619!$C$5:$C$66)</f>
        <v>340</v>
      </c>
      <c r="AY29" s="8">
        <f>SUMIF([23]participants_84183242165!$A$5:$A$65, "*" &amp; A29 &amp; "*", [23]participants_84183242165!$C$5:$C$65)</f>
        <v>366</v>
      </c>
      <c r="AZ29" s="8">
        <f>SUMIF([24]participants_85009956820!$A$5:$A$75, "*" &amp; A29 &amp; "*", [24]participants_85009956820!$C$5:$C$75)</f>
        <v>259</v>
      </c>
      <c r="BA29" s="8">
        <f>SUMIF([25]participants_89596371980!$A$5:$A$73, "*" &amp; A29 &amp; "*", [25]participants_89596371980!$C$5:$C$73)</f>
        <v>383</v>
      </c>
      <c r="BB29" s="8">
        <f>SUMIF([26]participants_85462787262!$A$5:$A$70, "*" &amp; A29 &amp; "*", [26]participants_85462787262!$C$5:$C$70)</f>
        <v>214</v>
      </c>
      <c r="BD29" s="10" t="s">
        <v>47</v>
      </c>
      <c r="BE29" s="8">
        <f t="shared" si="0"/>
        <v>301.76923076923077</v>
      </c>
    </row>
    <row r="30" spans="1:57" ht="15.6" x14ac:dyDescent="0.3">
      <c r="A30" s="2" t="s">
        <v>35</v>
      </c>
      <c r="B30" s="8">
        <f>COUNTIF('[1]participants_82728877497 (1)'!$A$5:$A$75, "*" &amp; A30 &amp; "*")</f>
        <v>0</v>
      </c>
      <c r="C30" s="8">
        <f>COUNTIF([2]participants_89283412700!$A$5:$A$56, "*" &amp; A30 &amp; "*")</f>
        <v>0</v>
      </c>
      <c r="D30" s="8">
        <f>COUNTIF([3]participants_83829971189!$A$5:$A$64, "*" &amp; A30 &amp; "*")</f>
        <v>0</v>
      </c>
      <c r="E30" s="8">
        <f>COUNTIF([4]participants_89135597456!$A$5:$A$66, "*" &amp; A30 &amp; "*")</f>
        <v>0</v>
      </c>
      <c r="F30" s="8">
        <f>COUNTIF([5]participants_89862146708!$A$5:$A$68, "*" &amp; A30 &amp; "*")</f>
        <v>0</v>
      </c>
      <c r="G30" s="8">
        <f>COUNTIF([6]participants_82511235553!$A$5:$A$63, "*" &amp; A30 &amp; "*")</f>
        <v>0</v>
      </c>
      <c r="H30" s="8">
        <f>COUNTIF([7]participants_84347885374!$A$5:$A$69, "*" &amp; A30 &amp; "*")</f>
        <v>0</v>
      </c>
      <c r="I30" s="8">
        <f>COUNTIF('[8]participants_81557552921 (1)'!$A$5:$A$63, "*" &amp; A30 &amp; "*")</f>
        <v>0</v>
      </c>
      <c r="J30" s="8">
        <f>COUNTIF([9]participants_85990203844!$A$5:$A$65, "*" &amp; A30 &amp; "*")</f>
        <v>0</v>
      </c>
      <c r="K30" s="8">
        <f>COUNTIF([10]participants_89025595192!$A$5:$A$61, "*" &amp; A30 &amp; "*")</f>
        <v>0</v>
      </c>
      <c r="L30" s="8">
        <f>COUNTIF('[11]participants_81892834107 (1)'!$A$5:$A$67, "*" &amp; A30 &amp; "*")</f>
        <v>0</v>
      </c>
      <c r="M30" s="8">
        <f>COUNTIF('[12]participants_89154771385 (1)'!$A$5:$A$57, "*" &amp; A30 &amp; "*")</f>
        <v>0</v>
      </c>
      <c r="N30" s="8">
        <f>COUNTIF([13]participants_89154771385!$A$5:$A$55, "*" &amp; A30 &amp; "*")</f>
        <v>0</v>
      </c>
      <c r="O30" s="8">
        <f>COUNTIF([14]participants_87298141616!$A$5:$A$66, "*" &amp; A30 &amp; "*")</f>
        <v>0</v>
      </c>
      <c r="P30" s="8">
        <f>COUNTIF([15]participants_82544689023!$A$5:$A$62, "*" &amp; A30 &amp; "*")</f>
        <v>0</v>
      </c>
      <c r="Q30" s="8">
        <f>COUNTIF([16]participants_86230635477!$A$5:$A$63, "*" &amp; A30 &amp; "*")</f>
        <v>0</v>
      </c>
      <c r="R30" s="8">
        <f>COUNTIF([17]participants_82568107303!$A$5:$A$67, "*" &amp; A30 &amp; "*")</f>
        <v>0</v>
      </c>
      <c r="S30" s="8">
        <f>COUNTIF([18]participants_87359499683!$A$5:$A$64, "*" &amp; A30 &amp; "*")</f>
        <v>0</v>
      </c>
      <c r="T30" s="8">
        <f>COUNTIF([19]participants_86836508062!$A$5:$A$61, "*" &amp; A30 &amp; "*")</f>
        <v>0</v>
      </c>
      <c r="U30" s="8">
        <f>COUNTIF([20]participants_82917036773!$A$5:$A$62, "*" &amp; A30 &amp; "*")</f>
        <v>0</v>
      </c>
      <c r="V30" s="8">
        <f>COUNTIF([21]participants_82550606539!$A$5:$A$64, "*" &amp; A30 &amp; "*")</f>
        <v>0</v>
      </c>
      <c r="W30" s="8">
        <f>COUNTIF([22]participants_87144786619!$A$5:$A$66, "*" &amp; A30 &amp; "*")</f>
        <v>0</v>
      </c>
      <c r="X30" s="8">
        <f>COUNTIF([23]participants_84183242165!$A$5:$A$65, "*" &amp; A30 &amp; "*")</f>
        <v>0</v>
      </c>
      <c r="Y30" s="8">
        <f>COUNTIF([24]participants_85009956820!$A$5:$A$75, "*" &amp; A30 &amp; "*")</f>
        <v>0</v>
      </c>
      <c r="Z30" s="8">
        <f>COUNTIF([25]participants_89596371980!$A$5:$A$73, "*" &amp; A30 &amp; "*")</f>
        <v>0</v>
      </c>
      <c r="AA30" s="8">
        <f>COUNTIF([26]participants_85462787262!$A$5:$A$70, "*" &amp; A30 &amp; "*")</f>
        <v>0</v>
      </c>
      <c r="AC30" s="8">
        <f>SUMIF('[1]participants_82728877497 (1)'!$A$5:$A$75, "*" &amp; A30 &amp; "*", '[1]participants_82728877497 (1)'!$C$5:$C$75)</f>
        <v>0</v>
      </c>
      <c r="AD30" s="8">
        <f>SUMIF([2]participants_89283412700!$A$5:$A$56, "*" &amp; A30 &amp; "*", [2]participants_89283412700!$C$5:$C$56)</f>
        <v>0</v>
      </c>
      <c r="AE30" s="8">
        <f>SUMIF([3]participants_83829971189!$A$5:$A$64, "*" &amp; A30 &amp; "*", [3]participants_83829971189!$C$5:$C$64)</f>
        <v>0</v>
      </c>
      <c r="AF30" s="8">
        <f>SUMIF([4]participants_89135597456!$A$5:$A$66, "*" &amp; A30 &amp; "*", [4]participants_89135597456!$C$5:$C$66)</f>
        <v>0</v>
      </c>
      <c r="AG30" s="8">
        <f>SUMIF([5]participants_89862146708!$A$5:$A$68, "*" &amp; A30 &amp; "*", [5]participants_89862146708!$C$5:$C$68)</f>
        <v>0</v>
      </c>
      <c r="AH30" s="8">
        <f>SUMIF([6]participants_82511235553!$A$5:$A$63, "*" &amp; A30 &amp; "*", [6]participants_82511235553!$C$5:$C$63)</f>
        <v>0</v>
      </c>
      <c r="AI30" s="8">
        <f>SUMIF([7]participants_84347885374!$A$5:$A$69, "*" &amp; A30 &amp; "*", [7]participants_84347885374!$C$5:$C$69)</f>
        <v>0</v>
      </c>
      <c r="AJ30" s="8">
        <f>SUMIF('[8]participants_81557552921 (1)'!$A$5:$A$63, "*" &amp; A30 &amp; "*", '[8]participants_81557552921 (1)'!$C$5:$C$63)</f>
        <v>0</v>
      </c>
      <c r="AK30" s="8">
        <f>SUMIF([9]participants_85990203844!$A$5:$A$65, "*" &amp; A30 &amp; "*", [9]participants_85990203844!$C$5:$C$65)</f>
        <v>0</v>
      </c>
      <c r="AL30" s="8">
        <f>SUMIF([10]participants_89025595192!$A$5:$A$61, "*" &amp; A30 &amp; "*", [10]participants_89025595192!$C$5:$C$61)</f>
        <v>0</v>
      </c>
      <c r="AM30" s="8">
        <f>SUMIF('[11]participants_81892834107 (1)'!$A$5:$A$67, "*" &amp; A30 &amp; "*", '[11]participants_81892834107 (1)'!$C$5:$C$67)</f>
        <v>0</v>
      </c>
      <c r="AN30" s="8">
        <f>SUMIF('[12]participants_89154771385 (1)'!$A$5:$A$57, "*" &amp; A30 &amp; "*", '[12]participants_89154771385 (1)'!$C$5:$C$57)</f>
        <v>0</v>
      </c>
      <c r="AO30" s="8">
        <f>SUMIF([13]participants_89154771385!$A$5:$A$55, "*" &amp; A30 &amp; "*", [13]participants_89154771385!$C$5:$C$55)</f>
        <v>0</v>
      </c>
      <c r="AP30" s="8">
        <f>SUMIF([14]participants_87298141616!$A$5:$A$66, "*" &amp; A30 &amp; "*", [14]participants_87298141616!$C$5:$C$66)</f>
        <v>0</v>
      </c>
      <c r="AQ30" s="8">
        <f>SUMIF([15]participants_82544689023!$A$5:$A$62, "*" &amp; A30 &amp; "*", [15]participants_82544689023!$C$5:$C$62)</f>
        <v>0</v>
      </c>
      <c r="AR30" s="8">
        <f>SUMIF([16]participants_86230635477!$A$5:$A$63, "*" &amp; A30 &amp; "*", [16]participants_86230635477!$C$5:$C$63)</f>
        <v>0</v>
      </c>
      <c r="AS30" s="8">
        <f>SUMIF([17]participants_82568107303!$A$5:$A$67, "*" &amp; A30 &amp; "*", [17]participants_82568107303!$C$5:$C$67)</f>
        <v>0</v>
      </c>
      <c r="AT30" s="8">
        <f>SUMIF([18]participants_87359499683!$A$5:$A$64, "*" &amp; A30 &amp; "*", [18]participants_87359499683!$C$5:$C$64)</f>
        <v>0</v>
      </c>
      <c r="AU30" s="8">
        <f>SUMIF([19]participants_86836508062!$A$5:$A$61, "*" &amp; A30 &amp; "*", [19]participants_86836508062!$C$5:$C$61)</f>
        <v>0</v>
      </c>
      <c r="AV30" s="8">
        <f>SUMIF([20]participants_82917036773!$A$5:$A$62, "*" &amp; A30 &amp; "*", [20]participants_82917036773!$C$5:$C$62)</f>
        <v>0</v>
      </c>
      <c r="AW30" s="8">
        <f>SUMIF([21]participants_82550606539!$A$5:$A$64, "*" &amp; A30 &amp; "*", [21]participants_82550606539!$C$5:$C$64)</f>
        <v>0</v>
      </c>
      <c r="AX30" s="8">
        <f>SUMIF([22]participants_87144786619!$A$5:$A$66, "*" &amp; A30 &amp; "*", [22]participants_87144786619!$C$5:$C$66)</f>
        <v>0</v>
      </c>
      <c r="AY30" s="8">
        <f>SUMIF([23]participants_84183242165!$A$5:$A$65, "*" &amp; A30 &amp; "*", [23]participants_84183242165!$C$5:$C$65)</f>
        <v>0</v>
      </c>
      <c r="AZ30" s="8">
        <f>SUMIF([24]participants_85009956820!$A$5:$A$75, "*" &amp; A30 &amp; "*", [24]participants_85009956820!$C$5:$C$75)</f>
        <v>0</v>
      </c>
      <c r="BA30" s="8">
        <f>SUMIF([25]participants_89596371980!$A$5:$A$73, "*" &amp; A30 &amp; "*", [25]participants_89596371980!$C$5:$C$73)</f>
        <v>0</v>
      </c>
      <c r="BB30" s="8">
        <f>SUMIF([26]participants_85462787262!$A$5:$A$70, "*" &amp; A30 &amp; "*", [26]participants_85462787262!$C$5:$C$70)</f>
        <v>0</v>
      </c>
      <c r="BD30" s="10" t="s">
        <v>35</v>
      </c>
      <c r="BE30" s="8">
        <v>0</v>
      </c>
    </row>
    <row r="31" spans="1:57" ht="15.6" x14ac:dyDescent="0.3">
      <c r="A31" s="3" t="s">
        <v>21</v>
      </c>
      <c r="B31" s="8">
        <f>COUNTIF('[1]participants_82728877497 (1)'!$A$5:$A$75, "*" &amp; A31 &amp; "*")</f>
        <v>1</v>
      </c>
      <c r="C31" s="8">
        <f>COUNTIF([2]participants_89283412700!$A$5:$A$56, "*" &amp; A31 &amp; "*")</f>
        <v>1</v>
      </c>
      <c r="D31" s="8">
        <f>COUNTIF([3]participants_83829971189!$A$5:$A$64, "*" &amp; A31 &amp; "*")</f>
        <v>1</v>
      </c>
      <c r="E31" s="8">
        <f>COUNTIF([4]participants_89135597456!$A$5:$A$66, "*" &amp; A31 &amp; "*")</f>
        <v>1</v>
      </c>
      <c r="F31" s="8">
        <f>COUNTIF([5]participants_89862146708!$A$5:$A$68, "*" &amp; A31 &amp; "*")</f>
        <v>2</v>
      </c>
      <c r="G31" s="8">
        <f>COUNTIF([6]participants_82511235553!$A$5:$A$63, "*" &amp; A31 &amp; "*")</f>
        <v>2</v>
      </c>
      <c r="H31" s="8">
        <f>COUNTIF([7]participants_84347885374!$A$5:$A$69, "*" &amp; A31 &amp; "*")</f>
        <v>2</v>
      </c>
      <c r="I31" s="8">
        <f>COUNTIF('[8]participants_81557552921 (1)'!$A$5:$A$63, "*" &amp; A31 &amp; "*")</f>
        <v>1</v>
      </c>
      <c r="J31" s="8">
        <f>COUNTIF([9]participants_85990203844!$A$5:$A$65, "*" &amp; A31 &amp; "*")</f>
        <v>1</v>
      </c>
      <c r="K31" s="8">
        <f>COUNTIF([10]participants_89025595192!$A$5:$A$61, "*" &amp; A31 &amp; "*")</f>
        <v>1</v>
      </c>
      <c r="L31" s="8">
        <f>COUNTIF('[11]participants_81892834107 (1)'!$A$5:$A$67, "*" &amp; A31 &amp; "*")</f>
        <v>1</v>
      </c>
      <c r="M31" s="8">
        <f>COUNTIF('[12]participants_89154771385 (1)'!$A$5:$A$57, "*" &amp; A31 &amp; "*")</f>
        <v>1</v>
      </c>
      <c r="N31" s="8">
        <f>COUNTIF([13]participants_89154771385!$A$5:$A$55, "*" &amp; A31 &amp; "*")</f>
        <v>0</v>
      </c>
      <c r="O31" s="8">
        <f>COUNTIF([14]participants_87298141616!$A$5:$A$66, "*" &amp; A31 &amp; "*")</f>
        <v>2</v>
      </c>
      <c r="P31" s="8">
        <f>COUNTIF([15]participants_82544689023!$A$5:$A$62, "*" &amp; A31 &amp; "*")</f>
        <v>0</v>
      </c>
      <c r="Q31" s="8">
        <f>COUNTIF([16]participants_86230635477!$A$5:$A$63, "*" &amp; A31 &amp; "*")</f>
        <v>1</v>
      </c>
      <c r="R31" s="8">
        <f>COUNTIF([17]participants_82568107303!$A$5:$A$67, "*" &amp; A31 &amp; "*")</f>
        <v>1</v>
      </c>
      <c r="S31" s="8">
        <f>COUNTIF([18]participants_87359499683!$A$5:$A$64, "*" &amp; A31 &amp; "*")</f>
        <v>2</v>
      </c>
      <c r="T31" s="8">
        <f>COUNTIF([19]participants_86836508062!$A$5:$A$61, "*" &amp; A31 &amp; "*")</f>
        <v>1</v>
      </c>
      <c r="U31" s="8">
        <f>COUNTIF([20]participants_82917036773!$A$5:$A$62, "*" &amp; A31 &amp; "*")</f>
        <v>1</v>
      </c>
      <c r="V31" s="8">
        <f>COUNTIF([21]participants_82550606539!$A$5:$A$64, "*" &amp; A31 &amp; "*")</f>
        <v>1</v>
      </c>
      <c r="W31" s="8">
        <f>COUNTIF([22]participants_87144786619!$A$5:$A$66, "*" &amp; A31 &amp; "*")</f>
        <v>1</v>
      </c>
      <c r="X31" s="8">
        <f>COUNTIF([23]participants_84183242165!$A$5:$A$65, "*" &amp; A31 &amp; "*")</f>
        <v>2</v>
      </c>
      <c r="Y31" s="8">
        <f>COUNTIF([24]participants_85009956820!$A$5:$A$75, "*" &amp; A31 &amp; "*")</f>
        <v>1</v>
      </c>
      <c r="Z31" s="8">
        <f>COUNTIF([25]participants_89596371980!$A$5:$A$73, "*" &amp; A31 &amp; "*")</f>
        <v>2</v>
      </c>
      <c r="AA31" s="8">
        <f>COUNTIF([26]participants_85462787262!$A$5:$A$70, "*" &amp; A31 &amp; "*")</f>
        <v>1</v>
      </c>
      <c r="AC31" s="8">
        <f>SUMIF('[1]participants_82728877497 (1)'!$A$5:$A$75, "*" &amp; A31 &amp; "*", '[1]participants_82728877497 (1)'!$C$5:$C$75)</f>
        <v>367</v>
      </c>
      <c r="AD31" s="8">
        <f>SUMIF([2]participants_89283412700!$A$5:$A$56, "*" &amp; A31 &amp; "*", [2]participants_89283412700!$C$5:$C$56)</f>
        <v>131</v>
      </c>
      <c r="AE31" s="8">
        <f>SUMIF([3]participants_83829971189!$A$5:$A$64, "*" &amp; A31 &amp; "*", [3]participants_83829971189!$C$5:$C$64)</f>
        <v>257</v>
      </c>
      <c r="AF31" s="8">
        <f>SUMIF([4]participants_89135597456!$A$5:$A$66, "*" &amp; A31 &amp; "*", [4]participants_89135597456!$C$5:$C$66)</f>
        <v>203</v>
      </c>
      <c r="AG31" s="8">
        <f>SUMIF([5]participants_89862146708!$A$5:$A$68, "*" &amp; A31 &amp; "*", [5]participants_89862146708!$C$5:$C$68)</f>
        <v>318</v>
      </c>
      <c r="AH31" s="8">
        <f>SUMIF([6]participants_82511235553!$A$5:$A$63, "*" &amp; A31 &amp; "*", [6]participants_82511235553!$C$5:$C$63)</f>
        <v>347</v>
      </c>
      <c r="AI31" s="8">
        <f>SUMIF([7]participants_84347885374!$A$5:$A$69, "*" &amp; A31 &amp; "*", [7]participants_84347885374!$C$5:$C$69)</f>
        <v>391</v>
      </c>
      <c r="AJ31" s="8">
        <f>SUMIF('[8]participants_81557552921 (1)'!$A$5:$A$63, "*" &amp; A31 &amp; "*", '[8]participants_81557552921 (1)'!$C$5:$C$63)</f>
        <v>314</v>
      </c>
      <c r="AK31" s="8">
        <f>SUMIF([9]participants_85990203844!$A$5:$A$65, "*" &amp; A31 &amp; "*", [9]participants_85990203844!$C$5:$C$65)</f>
        <v>397</v>
      </c>
      <c r="AL31" s="8">
        <f>SUMIF([10]participants_89025595192!$A$5:$A$61, "*" &amp; A31 &amp; "*", [10]participants_89025595192!$C$5:$C$61)</f>
        <v>395</v>
      </c>
      <c r="AM31" s="8">
        <f>SUMIF('[11]participants_81892834107 (1)'!$A$5:$A$67, "*" &amp; A31 &amp; "*", '[11]participants_81892834107 (1)'!$C$5:$C$67)</f>
        <v>382</v>
      </c>
      <c r="AN31" s="8">
        <f>SUMIF('[12]participants_89154771385 (1)'!$A$5:$A$57, "*" &amp; A31 &amp; "*", '[12]participants_89154771385 (1)'!$C$5:$C$57)</f>
        <v>121</v>
      </c>
      <c r="AO31" s="8">
        <f>SUMIF([13]participants_89154771385!$A$5:$A$55, "*" &amp; A31 &amp; "*", [13]participants_89154771385!$C$5:$C$55)</f>
        <v>0</v>
      </c>
      <c r="AP31" s="8">
        <f>SUMIF([14]participants_87298141616!$A$5:$A$66, "*" &amp; A31 &amp; "*", [14]participants_87298141616!$C$5:$C$66)</f>
        <v>427</v>
      </c>
      <c r="AQ31" s="8">
        <f>SUMIF([15]participants_82544689023!$A$5:$A$62, "*" &amp; A31 &amp; "*", [15]participants_82544689023!$C$5:$C$62)</f>
        <v>0</v>
      </c>
      <c r="AR31" s="8">
        <f>SUMIF([16]participants_86230635477!$A$5:$A$63, "*" &amp; A31 &amp; "*", [16]participants_86230635477!$C$5:$C$63)</f>
        <v>225</v>
      </c>
      <c r="AS31" s="8">
        <f>SUMIF([17]participants_82568107303!$A$5:$A$67, "*" &amp; A31 &amp; "*", [17]participants_82568107303!$C$5:$C$67)</f>
        <v>403</v>
      </c>
      <c r="AT31" s="8">
        <f>SUMIF([18]participants_87359499683!$A$5:$A$64, "*" &amp; A31 &amp; "*", [18]participants_87359499683!$C$5:$C$64)</f>
        <v>397</v>
      </c>
      <c r="AU31" s="8">
        <f>SUMIF([19]participants_86836508062!$A$5:$A$61, "*" &amp; A31 &amp; "*", [19]participants_86836508062!$C$5:$C$61)</f>
        <v>424</v>
      </c>
      <c r="AV31" s="8">
        <f>SUMIF([20]participants_82917036773!$A$5:$A$62, "*" &amp; A31 &amp; "*", [20]participants_82917036773!$C$5:$C$62)</f>
        <v>402</v>
      </c>
      <c r="AW31" s="8">
        <f>SUMIF([21]participants_82550606539!$A$5:$A$64, "*" &amp; A31 &amp; "*", [21]participants_82550606539!$C$5:$C$64)</f>
        <v>359</v>
      </c>
      <c r="AX31" s="8">
        <f>SUMIF([22]participants_87144786619!$A$5:$A$66, "*" &amp; A31 &amp; "*", [22]participants_87144786619!$C$5:$C$66)</f>
        <v>182</v>
      </c>
      <c r="AY31" s="8">
        <f>SUMIF([23]participants_84183242165!$A$5:$A$65, "*" &amp; A31 &amp; "*", [23]participants_84183242165!$C$5:$C$65)</f>
        <v>471</v>
      </c>
      <c r="AZ31" s="8">
        <f>SUMIF([24]participants_85009956820!$A$5:$A$75, "*" &amp; A31 &amp; "*", [24]participants_85009956820!$C$5:$C$75)</f>
        <v>394</v>
      </c>
      <c r="BA31" s="8">
        <f>SUMIF([25]participants_89596371980!$A$5:$A$73, "*" &amp; A31 &amp; "*", [25]participants_89596371980!$C$5:$C$73)</f>
        <v>386</v>
      </c>
      <c r="BB31" s="8">
        <f>SUMIF([26]participants_85462787262!$A$5:$A$70, "*" &amp; A31 &amp; "*", [26]participants_85462787262!$C$5:$C$70)</f>
        <v>146</v>
      </c>
      <c r="BD31" s="11" t="s">
        <v>21</v>
      </c>
      <c r="BE31" s="8">
        <f t="shared" si="0"/>
        <v>326.625</v>
      </c>
    </row>
    <row r="32" spans="1:57" ht="15.6" x14ac:dyDescent="0.3">
      <c r="A32" s="3" t="s">
        <v>25</v>
      </c>
      <c r="B32" s="8">
        <f>COUNTIF('[1]participants_82728877497 (1)'!$A$5:$A$75, "*" &amp; A32 &amp; "*")</f>
        <v>1</v>
      </c>
      <c r="C32" s="8">
        <f>COUNTIF([2]participants_89283412700!$A$5:$A$56, "*" &amp; A32 &amp; "*")</f>
        <v>1</v>
      </c>
      <c r="D32" s="8">
        <f>COUNTIF([3]participants_83829971189!$A$5:$A$64, "*" &amp; A32 &amp; "*")</f>
        <v>1</v>
      </c>
      <c r="E32" s="8">
        <f>COUNTIF([4]participants_89135597456!$A$5:$A$66, "*" &amp; A32 &amp; "*")</f>
        <v>1</v>
      </c>
      <c r="F32" s="8">
        <f>COUNTIF([5]participants_89862146708!$A$5:$A$68, "*" &amp; A32 &amp; "*")</f>
        <v>1</v>
      </c>
      <c r="G32" s="8">
        <f>COUNTIF([6]participants_82511235553!$A$5:$A$63, "*" &amp; A32 &amp; "*")</f>
        <v>1</v>
      </c>
      <c r="H32" s="8">
        <f>COUNTIF([7]participants_84347885374!$A$5:$A$69, "*" &amp; A32 &amp; "*")</f>
        <v>1</v>
      </c>
      <c r="I32" s="8">
        <f>COUNTIF('[8]participants_81557552921 (1)'!$A$5:$A$63, "*" &amp; A32 &amp; "*")</f>
        <v>1</v>
      </c>
      <c r="J32" s="8">
        <f>COUNTIF([9]participants_85990203844!$A$5:$A$65, "*" &amp; A32 &amp; "*")</f>
        <v>1</v>
      </c>
      <c r="K32" s="8">
        <f>COUNTIF([10]participants_89025595192!$A$5:$A$61, "*" &amp; A32 &amp; "*")</f>
        <v>1</v>
      </c>
      <c r="L32" s="8">
        <f>COUNTIF('[11]participants_81892834107 (1)'!$A$5:$A$67, "*" &amp; A32 &amp; "*")</f>
        <v>1</v>
      </c>
      <c r="M32" s="8">
        <f>COUNTIF('[12]participants_89154771385 (1)'!$A$5:$A$57, "*" &amp; A32 &amp; "*")</f>
        <v>1</v>
      </c>
      <c r="N32" s="8">
        <f>COUNTIF([13]participants_89154771385!$A$5:$A$55, "*" &amp; A32 &amp; "*")</f>
        <v>1</v>
      </c>
      <c r="O32" s="8">
        <f>COUNTIF([14]participants_87298141616!$A$5:$A$66, "*" &amp; A32 &amp; "*")</f>
        <v>1</v>
      </c>
      <c r="P32" s="8">
        <f>COUNTIF([15]participants_82544689023!$A$5:$A$62, "*" &amp; A32 &amp; "*")</f>
        <v>1</v>
      </c>
      <c r="Q32" s="8">
        <f>COUNTIF([16]participants_86230635477!$A$5:$A$63, "*" &amp; A32 &amp; "*")</f>
        <v>1</v>
      </c>
      <c r="R32" s="8">
        <f>COUNTIF([17]participants_82568107303!$A$5:$A$67, "*" &amp; A32 &amp; "*")</f>
        <v>1</v>
      </c>
      <c r="S32" s="8">
        <f>COUNTIF([18]participants_87359499683!$A$5:$A$64, "*" &amp; A32 &amp; "*")</f>
        <v>1</v>
      </c>
      <c r="T32" s="8">
        <f>COUNTIF([19]participants_86836508062!$A$5:$A$61, "*" &amp; A32 &amp; "*")</f>
        <v>1</v>
      </c>
      <c r="U32" s="8">
        <f>COUNTIF([20]participants_82917036773!$A$5:$A$62, "*" &amp; A32 &amp; "*")</f>
        <v>1</v>
      </c>
      <c r="V32" s="8">
        <f>COUNTIF([21]participants_82550606539!$A$5:$A$64, "*" &amp; A32 &amp; "*")</f>
        <v>1</v>
      </c>
      <c r="W32" s="8">
        <f>COUNTIF([22]participants_87144786619!$A$5:$A$66, "*" &amp; A32 &amp; "*")</f>
        <v>1</v>
      </c>
      <c r="X32" s="8">
        <f>COUNTIF([23]participants_84183242165!$A$5:$A$65, "*" &amp; A32 &amp; "*")</f>
        <v>1</v>
      </c>
      <c r="Y32" s="8">
        <f>COUNTIF([24]participants_85009956820!$A$5:$A$75, "*" &amp; A32 &amp; "*")</f>
        <v>1</v>
      </c>
      <c r="Z32" s="8">
        <f>COUNTIF([25]participants_89596371980!$A$5:$A$73, "*" &amp; A32 &amp; "*")</f>
        <v>1</v>
      </c>
      <c r="AA32" s="8">
        <f>COUNTIF([26]participants_85462787262!$A$5:$A$70, "*" &amp; A32 &amp; "*")</f>
        <v>1</v>
      </c>
      <c r="AC32" s="8">
        <f>SUMIF('[1]participants_82728877497 (1)'!$A$5:$A$75, "*" &amp; A32 &amp; "*", '[1]participants_82728877497 (1)'!$C$5:$C$75)</f>
        <v>313</v>
      </c>
      <c r="AD32" s="8">
        <f>SUMIF([2]participants_89283412700!$A$5:$A$56, "*" &amp; A32 &amp; "*", [2]participants_89283412700!$C$5:$C$56)</f>
        <v>87</v>
      </c>
      <c r="AE32" s="8">
        <f>SUMIF([3]participants_83829971189!$A$5:$A$64, "*" &amp; A32 &amp; "*", [3]participants_83829971189!$C$5:$C$64)</f>
        <v>128</v>
      </c>
      <c r="AF32" s="8">
        <f>SUMIF([4]participants_89135597456!$A$5:$A$66, "*" &amp; A32 &amp; "*", [4]participants_89135597456!$C$5:$C$66)</f>
        <v>83</v>
      </c>
      <c r="AG32" s="8">
        <f>SUMIF([5]participants_89862146708!$A$5:$A$68, "*" &amp; A32 &amp; "*", [5]participants_89862146708!$C$5:$C$68)</f>
        <v>134</v>
      </c>
      <c r="AH32" s="8">
        <f>SUMIF([6]participants_82511235553!$A$5:$A$63, "*" &amp; A32 &amp; "*", [6]participants_82511235553!$C$5:$C$63)</f>
        <v>67</v>
      </c>
      <c r="AI32" s="8">
        <f>SUMIF([7]participants_84347885374!$A$5:$A$69, "*" &amp; A32 &amp; "*", [7]participants_84347885374!$C$5:$C$69)</f>
        <v>71</v>
      </c>
      <c r="AJ32" s="8">
        <f>SUMIF('[8]participants_81557552921 (1)'!$A$5:$A$63, "*" &amp; A32 &amp; "*", '[8]participants_81557552921 (1)'!$C$5:$C$63)</f>
        <v>281</v>
      </c>
      <c r="AK32" s="8">
        <f>SUMIF([9]participants_85990203844!$A$5:$A$65, "*" &amp; A32 &amp; "*", [9]participants_85990203844!$C$5:$C$65)</f>
        <v>82</v>
      </c>
      <c r="AL32" s="8">
        <f>SUMIF([10]participants_89025595192!$A$5:$A$61, "*" &amp; A32 &amp; "*", [10]participants_89025595192!$C$5:$C$61)</f>
        <v>412</v>
      </c>
      <c r="AM32" s="8">
        <f>SUMIF('[11]participants_81892834107 (1)'!$A$5:$A$67, "*" &amp; A32 &amp; "*", '[11]participants_81892834107 (1)'!$C$5:$C$67)</f>
        <v>268</v>
      </c>
      <c r="AN32" s="8">
        <f>SUMIF('[12]participants_89154771385 (1)'!$A$5:$A$57, "*" &amp; A32 &amp; "*", '[12]participants_89154771385 (1)'!$C$5:$C$57)</f>
        <v>132</v>
      </c>
      <c r="AO32" s="8">
        <f>SUMIF([13]participants_89154771385!$A$5:$A$55, "*" &amp; A32 &amp; "*", [13]participants_89154771385!$C$5:$C$55)</f>
        <v>50</v>
      </c>
      <c r="AP32" s="8">
        <f>SUMIF([14]participants_87298141616!$A$5:$A$66, "*" &amp; A32 &amp; "*", [14]participants_87298141616!$C$5:$C$66)</f>
        <v>185</v>
      </c>
      <c r="AQ32" s="8">
        <f>SUMIF([15]participants_82544689023!$A$5:$A$62, "*" &amp; A32 &amp; "*", [15]participants_82544689023!$C$5:$C$62)</f>
        <v>350</v>
      </c>
      <c r="AR32" s="8">
        <f>SUMIF([16]participants_86230635477!$A$5:$A$63, "*" &amp; A32 &amp; "*", [16]participants_86230635477!$C$5:$C$63)</f>
        <v>247</v>
      </c>
      <c r="AS32" s="8">
        <f>SUMIF([17]participants_82568107303!$A$5:$A$67, "*" &amp; A32 &amp; "*", [17]participants_82568107303!$C$5:$C$67)</f>
        <v>276</v>
      </c>
      <c r="AT32" s="8">
        <f>SUMIF([18]participants_87359499683!$A$5:$A$64, "*" &amp; A32 &amp; "*", [18]participants_87359499683!$C$5:$C$64)</f>
        <v>341</v>
      </c>
      <c r="AU32" s="8">
        <f>SUMIF([19]participants_86836508062!$A$5:$A$61, "*" &amp; A32 &amp; "*", [19]participants_86836508062!$C$5:$C$61)</f>
        <v>321</v>
      </c>
      <c r="AV32" s="8">
        <f>SUMIF([20]participants_82917036773!$A$5:$A$62, "*" &amp; A32 &amp; "*", [20]participants_82917036773!$C$5:$C$62)</f>
        <v>332</v>
      </c>
      <c r="AW32" s="8">
        <f>SUMIF([21]participants_82550606539!$A$5:$A$64, "*" &amp; A32 &amp; "*", [21]participants_82550606539!$C$5:$C$64)</f>
        <v>308</v>
      </c>
      <c r="AX32" s="8">
        <f>SUMIF([22]participants_87144786619!$A$5:$A$66, "*" &amp; A32 &amp; "*", [22]participants_87144786619!$C$5:$C$66)</f>
        <v>307</v>
      </c>
      <c r="AY32" s="8">
        <f>SUMIF([23]participants_84183242165!$A$5:$A$65, "*" &amp; A32 &amp; "*", [23]participants_84183242165!$C$5:$C$65)</f>
        <v>97</v>
      </c>
      <c r="AZ32" s="8">
        <f>SUMIF([24]participants_85009956820!$A$5:$A$75, "*" &amp; A32 &amp; "*", [24]participants_85009956820!$C$5:$C$75)</f>
        <v>224</v>
      </c>
      <c r="BA32" s="8">
        <f>SUMIF([25]participants_89596371980!$A$5:$A$73, "*" &amp; A32 &amp; "*", [25]participants_89596371980!$C$5:$C$73)</f>
        <v>323</v>
      </c>
      <c r="BB32" s="8">
        <f>SUMIF([26]participants_85462787262!$A$5:$A$70, "*" &amp; A32 &amp; "*", [26]participants_85462787262!$C$5:$C$70)</f>
        <v>275</v>
      </c>
      <c r="BD32" s="11" t="s">
        <v>25</v>
      </c>
      <c r="BE32" s="8">
        <f t="shared" si="0"/>
        <v>219</v>
      </c>
    </row>
    <row r="33" spans="1:57" ht="15.6" x14ac:dyDescent="0.3">
      <c r="A33" s="2" t="s">
        <v>48</v>
      </c>
      <c r="B33" s="8">
        <f>COUNTIF('[1]participants_82728877497 (1)'!$A$5:$A$75, "*" &amp; A33 &amp; "*")</f>
        <v>2</v>
      </c>
      <c r="C33" s="8">
        <f>COUNTIF([2]participants_89283412700!$A$5:$A$56, "*" &amp; A33 &amp; "*")</f>
        <v>1</v>
      </c>
      <c r="D33" s="8">
        <f>COUNTIF([3]participants_83829971189!$A$5:$A$64, "*" &amp; A33 &amp; "*")</f>
        <v>1</v>
      </c>
      <c r="E33" s="8">
        <f>COUNTIF([4]participants_89135597456!$A$5:$A$66, "*" &amp; A33 &amp; "*")</f>
        <v>1</v>
      </c>
      <c r="F33" s="8">
        <f>COUNTIF([5]participants_89862146708!$A$5:$A$68, "*" &amp; A33 &amp; "*")</f>
        <v>1</v>
      </c>
      <c r="G33" s="8">
        <f>COUNTIF([6]participants_82511235553!$A$5:$A$63, "*" &amp; A33 &amp; "*")</f>
        <v>1</v>
      </c>
      <c r="H33" s="8">
        <f>COUNTIF([7]participants_84347885374!$A$5:$A$69, "*" &amp; A33 &amp; "*")</f>
        <v>1</v>
      </c>
      <c r="I33" s="8">
        <f>COUNTIF('[8]participants_81557552921 (1)'!$A$5:$A$63, "*" &amp; A33 &amp; "*")</f>
        <v>1</v>
      </c>
      <c r="J33" s="8">
        <f>COUNTIF([9]participants_85990203844!$A$5:$A$65, "*" &amp; A33 &amp; "*")</f>
        <v>1</v>
      </c>
      <c r="K33" s="8">
        <f>COUNTIF([10]participants_89025595192!$A$5:$A$61, "*" &amp; A33 &amp; "*")</f>
        <v>1</v>
      </c>
      <c r="L33" s="8">
        <f>COUNTIF('[11]participants_81892834107 (1)'!$A$5:$A$67, "*" &amp; A33 &amp; "*")</f>
        <v>1</v>
      </c>
      <c r="M33" s="8">
        <f>COUNTIF('[12]participants_89154771385 (1)'!$A$5:$A$57, "*" &amp; A33 &amp; "*")</f>
        <v>1</v>
      </c>
      <c r="N33" s="8">
        <f>COUNTIF([13]participants_89154771385!$A$5:$A$55, "*" &amp; A33 &amp; "*")</f>
        <v>1</v>
      </c>
      <c r="O33" s="8">
        <f>COUNTIF([14]participants_87298141616!$A$5:$A$66, "*" &amp; A33 &amp; "*")</f>
        <v>1</v>
      </c>
      <c r="P33" s="8">
        <f>COUNTIF([15]participants_82544689023!$A$5:$A$62, "*" &amp; A33 &amp; "*")</f>
        <v>1</v>
      </c>
      <c r="Q33" s="8">
        <f>COUNTIF([16]participants_86230635477!$A$5:$A$63, "*" &amp; A33 &amp; "*")</f>
        <v>1</v>
      </c>
      <c r="R33" s="8">
        <f>COUNTIF([17]participants_82568107303!$A$5:$A$67, "*" &amp; A33 &amp; "*")</f>
        <v>1</v>
      </c>
      <c r="S33" s="8">
        <f>COUNTIF([18]participants_87359499683!$A$5:$A$64, "*" &amp; A33 &amp; "*")</f>
        <v>1</v>
      </c>
      <c r="T33" s="8">
        <f>COUNTIF([19]participants_86836508062!$A$5:$A$61, "*" &amp; A33 &amp; "*")</f>
        <v>1</v>
      </c>
      <c r="U33" s="8">
        <f>COUNTIF([20]participants_82917036773!$A$5:$A$62, "*" &amp; A33 &amp; "*")</f>
        <v>1</v>
      </c>
      <c r="V33" s="8">
        <f>COUNTIF([21]participants_82550606539!$A$5:$A$64, "*" &amp; A33 &amp; "*")</f>
        <v>1</v>
      </c>
      <c r="W33" s="8">
        <f>COUNTIF([22]participants_87144786619!$A$5:$A$66, "*" &amp; A33 &amp; "*")</f>
        <v>1</v>
      </c>
      <c r="X33" s="8">
        <f>COUNTIF([23]participants_84183242165!$A$5:$A$65, "*" &amp; A33 &amp; "*")</f>
        <v>1</v>
      </c>
      <c r="Y33" s="8">
        <f>COUNTIF([24]participants_85009956820!$A$5:$A$75, "*" &amp; A33 &amp; "*")</f>
        <v>1</v>
      </c>
      <c r="Z33" s="8">
        <f>COUNTIF([25]participants_89596371980!$A$5:$A$73, "*" &amp; A33 &amp; "*")</f>
        <v>1</v>
      </c>
      <c r="AA33" s="8">
        <f>COUNTIF([26]participants_85462787262!$A$5:$A$70, "*" &amp; A33 &amp; "*")</f>
        <v>1</v>
      </c>
      <c r="AC33" s="8">
        <f>SUMIF('[1]participants_82728877497 (1)'!$A$5:$A$75, "*" &amp; A33 &amp; "*", '[1]participants_82728877497 (1)'!$C$5:$C$75)</f>
        <v>386</v>
      </c>
      <c r="AD33" s="8">
        <f>SUMIF([2]participants_89283412700!$A$5:$A$56, "*" &amp; A33 &amp; "*", [2]participants_89283412700!$C$5:$C$56)</f>
        <v>129</v>
      </c>
      <c r="AE33" s="8">
        <f>SUMIF([3]participants_83829971189!$A$5:$A$64, "*" &amp; A33 &amp; "*", [3]participants_83829971189!$C$5:$C$64)</f>
        <v>404</v>
      </c>
      <c r="AF33" s="8">
        <f>SUMIF([4]participants_89135597456!$A$5:$A$66, "*" &amp; A33 &amp; "*", [4]participants_89135597456!$C$5:$C$66)</f>
        <v>362</v>
      </c>
      <c r="AG33" s="8">
        <f>SUMIF([5]participants_89862146708!$A$5:$A$68, "*" &amp; A33 &amp; "*", [5]participants_89862146708!$C$5:$C$68)</f>
        <v>386</v>
      </c>
      <c r="AH33" s="8">
        <f>SUMIF([6]participants_82511235553!$A$5:$A$63, "*" &amp; A33 &amp; "*", [6]participants_82511235553!$C$5:$C$63)</f>
        <v>465</v>
      </c>
      <c r="AI33" s="8">
        <f>SUMIF([7]participants_84347885374!$A$5:$A$69, "*" &amp; A33 &amp; "*", [7]participants_84347885374!$C$5:$C$69)</f>
        <v>259</v>
      </c>
      <c r="AJ33" s="8">
        <f>SUMIF('[8]participants_81557552921 (1)'!$A$5:$A$63, "*" &amp; A33 &amp; "*", '[8]participants_81557552921 (1)'!$C$5:$C$63)</f>
        <v>423</v>
      </c>
      <c r="AK33" s="8">
        <f>SUMIF([9]participants_85990203844!$A$5:$A$65, "*" &amp; A33 &amp; "*", [9]participants_85990203844!$C$5:$C$65)</f>
        <v>432</v>
      </c>
      <c r="AL33" s="8">
        <f>SUMIF([10]participants_89025595192!$A$5:$A$61, "*" &amp; A33 &amp; "*", [10]participants_89025595192!$C$5:$C$61)</f>
        <v>389</v>
      </c>
      <c r="AM33" s="8">
        <f>SUMIF('[11]participants_81892834107 (1)'!$A$5:$A$67, "*" &amp; A33 &amp; "*", '[11]participants_81892834107 (1)'!$C$5:$C$67)</f>
        <v>200</v>
      </c>
      <c r="AN33" s="8">
        <f>SUMIF('[12]participants_89154771385 (1)'!$A$5:$A$57, "*" &amp; A33 &amp; "*", '[12]participants_89154771385 (1)'!$C$5:$C$57)</f>
        <v>163</v>
      </c>
      <c r="AO33" s="8">
        <f>SUMIF([13]participants_89154771385!$A$5:$A$55, "*" &amp; A33 &amp; "*", [13]participants_89154771385!$C$5:$C$55)</f>
        <v>49</v>
      </c>
      <c r="AP33" s="8">
        <f>SUMIF([14]participants_87298141616!$A$5:$A$66, "*" &amp; A33 &amp; "*", [14]participants_87298141616!$C$5:$C$66)</f>
        <v>404</v>
      </c>
      <c r="AQ33" s="8">
        <f>SUMIF([15]participants_82544689023!$A$5:$A$62, "*" &amp; A33 &amp; "*", [15]participants_82544689023!$C$5:$C$62)</f>
        <v>441</v>
      </c>
      <c r="AR33" s="8">
        <f>SUMIF([16]participants_86230635477!$A$5:$A$63, "*" &amp; A33 &amp; "*", [16]participants_86230635477!$C$5:$C$63)</f>
        <v>424</v>
      </c>
      <c r="AS33" s="8">
        <f>SUMIF([17]participants_82568107303!$A$5:$A$67, "*" &amp; A33 &amp; "*", [17]participants_82568107303!$C$5:$C$67)</f>
        <v>257</v>
      </c>
      <c r="AT33" s="8">
        <f>SUMIF([18]participants_87359499683!$A$5:$A$64, "*" &amp; A33 &amp; "*", [18]participants_87359499683!$C$5:$C$64)</f>
        <v>371</v>
      </c>
      <c r="AU33" s="8">
        <f>SUMIF([19]participants_86836508062!$A$5:$A$61, "*" &amp; A33 &amp; "*", [19]participants_86836508062!$C$5:$C$61)</f>
        <v>464</v>
      </c>
      <c r="AV33" s="8">
        <f>SUMIF([20]participants_82917036773!$A$5:$A$62, "*" &amp; A33 &amp; "*", [20]participants_82917036773!$C$5:$C$62)</f>
        <v>251</v>
      </c>
      <c r="AW33" s="8">
        <f>SUMIF([21]participants_82550606539!$A$5:$A$64, "*" &amp; A33 &amp; "*", [21]participants_82550606539!$C$5:$C$64)</f>
        <v>174</v>
      </c>
      <c r="AX33" s="8">
        <f>SUMIF([22]participants_87144786619!$A$5:$A$66, "*" &amp; A33 &amp; "*", [22]participants_87144786619!$C$5:$C$66)</f>
        <v>408</v>
      </c>
      <c r="AY33" s="8">
        <f>SUMIF([23]participants_84183242165!$A$5:$A$65, "*" &amp; A33 &amp; "*", [23]participants_84183242165!$C$5:$C$65)</f>
        <v>454</v>
      </c>
      <c r="AZ33" s="8">
        <f>SUMIF([24]participants_85009956820!$A$5:$A$75, "*" &amp; A33 &amp; "*", [24]participants_85009956820!$C$5:$C$75)</f>
        <v>411</v>
      </c>
      <c r="BA33" s="8">
        <f>SUMIF([25]participants_89596371980!$A$5:$A$73, "*" &amp; A33 &amp; "*", [25]participants_89596371980!$C$5:$C$73)</f>
        <v>446</v>
      </c>
      <c r="BB33" s="8">
        <f>SUMIF([26]participants_85462787262!$A$5:$A$70, "*" &amp; A33 &amp; "*", [26]participants_85462787262!$C$5:$C$70)</f>
        <v>262</v>
      </c>
      <c r="BD33" s="10" t="s">
        <v>48</v>
      </c>
      <c r="BE33" s="8">
        <f t="shared" si="0"/>
        <v>339</v>
      </c>
    </row>
    <row r="34" spans="1:57" ht="15.6" x14ac:dyDescent="0.3">
      <c r="A34" s="3" t="s">
        <v>9</v>
      </c>
      <c r="B34" s="8">
        <f>COUNTIF('[1]participants_82728877497 (1)'!$A$5:$A$75, "*" &amp; A34 &amp; "*")</f>
        <v>2</v>
      </c>
      <c r="C34" s="8">
        <f>COUNTIF([2]participants_89283412700!$A$5:$A$56, "*" &amp; A34 &amp; "*")</f>
        <v>2</v>
      </c>
      <c r="D34" s="8">
        <f>COUNTIF([3]participants_83829971189!$A$5:$A$64, "*" &amp; A34 &amp; "*")</f>
        <v>3</v>
      </c>
      <c r="E34" s="8">
        <f>COUNTIF([4]participants_89135597456!$A$5:$A$66, "*" &amp; A34 &amp; "*")</f>
        <v>3</v>
      </c>
      <c r="F34" s="8">
        <f>COUNTIF([5]participants_89862146708!$A$5:$A$68, "*" &amp; A34 &amp; "*")</f>
        <v>4</v>
      </c>
      <c r="G34" s="8">
        <f>COUNTIF([6]participants_82511235553!$A$5:$A$63, "*" &amp; A34 &amp; "*")</f>
        <v>2</v>
      </c>
      <c r="H34" s="8">
        <f>COUNTIF([7]participants_84347885374!$A$5:$A$69, "*" &amp; A34 &amp; "*")</f>
        <v>3</v>
      </c>
      <c r="I34" s="8">
        <f>COUNTIF('[8]participants_81557552921 (1)'!$A$5:$A$63, "*" &amp; A34 &amp; "*")</f>
        <v>2</v>
      </c>
      <c r="J34" s="8">
        <f>COUNTIF([9]participants_85990203844!$A$5:$A$65, "*" &amp; A34 &amp; "*")</f>
        <v>2</v>
      </c>
      <c r="K34" s="8">
        <f>COUNTIF([10]participants_89025595192!$A$5:$A$61, "*" &amp; A34 &amp; "*")</f>
        <v>3</v>
      </c>
      <c r="L34" s="8">
        <f>COUNTIF('[11]participants_81892834107 (1)'!$A$5:$A$67, "*" &amp; A34 &amp; "*")</f>
        <v>2</v>
      </c>
      <c r="M34" s="8">
        <f>COUNTIF('[12]participants_89154771385 (1)'!$A$5:$A$57, "*" &amp; A34 &amp; "*")</f>
        <v>2</v>
      </c>
      <c r="N34" s="8">
        <f>COUNTIF([13]participants_89154771385!$A$5:$A$55, "*" &amp; A34 &amp; "*")</f>
        <v>2</v>
      </c>
      <c r="O34" s="8">
        <f>COUNTIF([14]participants_87298141616!$A$5:$A$66, "*" &amp; A34 &amp; "*")</f>
        <v>3</v>
      </c>
      <c r="P34" s="8">
        <f>COUNTIF([15]participants_82544689023!$A$5:$A$62, "*" &amp; A34 &amp; "*")</f>
        <v>2</v>
      </c>
      <c r="Q34" s="8">
        <f>COUNTIF([16]participants_86230635477!$A$5:$A$63, "*" &amp; A34 &amp; "*")</f>
        <v>3</v>
      </c>
      <c r="R34" s="8">
        <f>COUNTIF([17]participants_82568107303!$A$5:$A$67, "*" &amp; A34 &amp; "*")</f>
        <v>2</v>
      </c>
      <c r="S34" s="8">
        <f>COUNTIF([18]participants_87359499683!$A$5:$A$64, "*" &amp; A34 &amp; "*")</f>
        <v>3</v>
      </c>
      <c r="T34" s="8">
        <f>COUNTIF([19]participants_86836508062!$A$5:$A$61, "*" &amp; A34 &amp; "*")</f>
        <v>3</v>
      </c>
      <c r="U34" s="8">
        <f>COUNTIF([20]participants_82917036773!$A$5:$A$62, "*" &amp; A34 &amp; "*")</f>
        <v>3</v>
      </c>
      <c r="V34" s="8">
        <f>COUNTIF([21]participants_82550606539!$A$5:$A$64, "*" &amp; A34 &amp; "*")</f>
        <v>3</v>
      </c>
      <c r="W34" s="8">
        <f>COUNTIF([22]participants_87144786619!$A$5:$A$66, "*" &amp; A34 &amp; "*")</f>
        <v>2</v>
      </c>
      <c r="X34" s="8">
        <f>COUNTIF([23]participants_84183242165!$A$5:$A$65, "*" &amp; A34 &amp; "*")</f>
        <v>3</v>
      </c>
      <c r="Y34" s="8">
        <f>COUNTIF([24]participants_85009956820!$A$5:$A$75, "*" &amp; A34 &amp; "*")</f>
        <v>4</v>
      </c>
      <c r="Z34" s="8">
        <f>COUNTIF([25]participants_89596371980!$A$5:$A$73, "*" &amp; A34 &amp; "*")</f>
        <v>4</v>
      </c>
      <c r="AA34" s="8">
        <f>COUNTIF([26]participants_85462787262!$A$5:$A$70, "*" &amp; A34 &amp; "*")</f>
        <v>3</v>
      </c>
      <c r="AC34" s="8">
        <f>SUMIF('[1]participants_82728877497 (1)'!$A$5:$A$75, "*" &amp; A34 &amp; "*", '[1]participants_82728877497 (1)'!$C$5:$C$75)</f>
        <v>495</v>
      </c>
      <c r="AD34" s="8">
        <f>SUMIF([2]participants_89283412700!$A$5:$A$56, "*" &amp; A34 &amp; "*", [2]participants_89283412700!$C$5:$C$56)</f>
        <v>225</v>
      </c>
      <c r="AE34" s="8">
        <f>SUMIF([3]participants_83829971189!$A$5:$A$64, "*" &amp; A34 &amp; "*", [3]participants_83829971189!$C$5:$C$64)</f>
        <v>786</v>
      </c>
      <c r="AF34" s="8">
        <f>SUMIF([4]participants_89135597456!$A$5:$A$66, "*" &amp; A34 &amp; "*", [4]participants_89135597456!$C$5:$C$66)</f>
        <v>736</v>
      </c>
      <c r="AG34" s="8">
        <f>SUMIF([5]participants_89862146708!$A$5:$A$68, "*" &amp; A34 &amp; "*", [5]participants_89862146708!$C$5:$C$68)</f>
        <v>722</v>
      </c>
      <c r="AH34" s="8">
        <f>SUMIF([6]participants_82511235553!$A$5:$A$63, "*" &amp; A34 &amp; "*", [6]participants_82511235553!$C$5:$C$63)</f>
        <v>772</v>
      </c>
      <c r="AI34" s="8">
        <f>SUMIF([7]participants_84347885374!$A$5:$A$69, "*" &amp; A34 &amp; "*", [7]participants_84347885374!$C$5:$C$69)</f>
        <v>722</v>
      </c>
      <c r="AJ34" s="8">
        <f>SUMIF('[8]participants_81557552921 (1)'!$A$5:$A$63, "*" &amp; A34 &amp; "*", '[8]participants_81557552921 (1)'!$C$5:$C$63)</f>
        <v>635</v>
      </c>
      <c r="AK34" s="8">
        <f>SUMIF([9]participants_85990203844!$A$5:$A$65, "*" &amp; A34 &amp; "*", [9]participants_85990203844!$C$5:$C$65)</f>
        <v>537</v>
      </c>
      <c r="AL34" s="8">
        <f>SUMIF([10]participants_89025595192!$A$5:$A$61, "*" &amp; A34 &amp; "*", [10]participants_89025595192!$C$5:$C$61)</f>
        <v>572</v>
      </c>
      <c r="AM34" s="8">
        <f>SUMIF('[11]participants_81892834107 (1)'!$A$5:$A$67, "*" &amp; A34 &amp; "*", '[11]participants_81892834107 (1)'!$C$5:$C$67)</f>
        <v>520</v>
      </c>
      <c r="AN34" s="8">
        <f>SUMIF('[12]participants_89154771385 (1)'!$A$5:$A$57, "*" &amp; A34 &amp; "*", '[12]participants_89154771385 (1)'!$C$5:$C$57)</f>
        <v>253</v>
      </c>
      <c r="AO34" s="8">
        <f>SUMIF([13]participants_89154771385!$A$5:$A$55, "*" &amp; A34 &amp; "*", [13]participants_89154771385!$C$5:$C$55)</f>
        <v>82</v>
      </c>
      <c r="AP34" s="8">
        <f>SUMIF([14]participants_87298141616!$A$5:$A$66, "*" &amp; A34 &amp; "*", [14]participants_87298141616!$C$5:$C$66)</f>
        <v>595</v>
      </c>
      <c r="AQ34" s="8">
        <f>SUMIF([15]participants_82544689023!$A$5:$A$62, "*" &amp; A34 &amp; "*", [15]participants_82544689023!$C$5:$C$62)</f>
        <v>596</v>
      </c>
      <c r="AR34" s="8">
        <f>SUMIF([16]participants_86230635477!$A$5:$A$63, "*" &amp; A34 &amp; "*", [16]participants_86230635477!$C$5:$C$63)</f>
        <v>610</v>
      </c>
      <c r="AS34" s="8">
        <f>SUMIF([17]participants_82568107303!$A$5:$A$67, "*" &amp; A34 &amp; "*", [17]participants_82568107303!$C$5:$C$67)</f>
        <v>565</v>
      </c>
      <c r="AT34" s="8">
        <f>SUMIF([18]participants_87359499683!$A$5:$A$64, "*" &amp; A34 &amp; "*", [18]participants_87359499683!$C$5:$C$64)</f>
        <v>534</v>
      </c>
      <c r="AU34" s="8">
        <f>SUMIF([19]participants_86836508062!$A$5:$A$61, "*" &amp; A34 &amp; "*", [19]participants_86836508062!$C$5:$C$61)</f>
        <v>739</v>
      </c>
      <c r="AV34" s="8">
        <f>SUMIF([20]participants_82917036773!$A$5:$A$62, "*" &amp; A34 &amp; "*", [20]participants_82917036773!$C$5:$C$62)</f>
        <v>664</v>
      </c>
      <c r="AW34" s="8">
        <f>SUMIF([21]participants_82550606539!$A$5:$A$64, "*" &amp; A34 &amp; "*", [21]participants_82550606539!$C$5:$C$64)</f>
        <v>629</v>
      </c>
      <c r="AX34" s="8">
        <f>SUMIF([22]participants_87144786619!$A$5:$A$66, "*" &amp; A34 &amp; "*", [22]participants_87144786619!$C$5:$C$66)</f>
        <v>673</v>
      </c>
      <c r="AY34" s="8">
        <f>SUMIF([23]participants_84183242165!$A$5:$A$65, "*" &amp; A34 &amp; "*", [23]participants_84183242165!$C$5:$C$65)</f>
        <v>695</v>
      </c>
      <c r="AZ34" s="8">
        <f>SUMIF([24]participants_85009956820!$A$5:$A$75, "*" &amp; A34 &amp; "*", [24]participants_85009956820!$C$5:$C$75)</f>
        <v>544</v>
      </c>
      <c r="BA34" s="8">
        <f>SUMIF([25]participants_89596371980!$A$5:$A$73, "*" &amp; A34 &amp; "*", [25]participants_89596371980!$C$5:$C$73)</f>
        <v>732</v>
      </c>
      <c r="BB34" s="8">
        <f>SUMIF([26]participants_85462787262!$A$5:$A$70, "*" &amp; A34 &amp; "*", [26]participants_85462787262!$C$5:$C$70)</f>
        <v>496</v>
      </c>
      <c r="BD34" s="11" t="s">
        <v>9</v>
      </c>
      <c r="BE34" s="8">
        <f t="shared" si="0"/>
        <v>581.88461538461536</v>
      </c>
    </row>
    <row r="35" spans="1:57" ht="15.6" x14ac:dyDescent="0.3">
      <c r="A35" s="3" t="s">
        <v>24</v>
      </c>
      <c r="B35" s="8">
        <f>COUNTIF('[1]participants_82728877497 (1)'!$A$5:$A$75, "*" &amp; A35 &amp; "*")</f>
        <v>2</v>
      </c>
      <c r="C35" s="8">
        <f>COUNTIF([2]participants_89283412700!$A$5:$A$56, "*" &amp; A35 &amp; "*")</f>
        <v>2</v>
      </c>
      <c r="D35" s="8">
        <f>COUNTIF([3]participants_83829971189!$A$5:$A$64, "*" &amp; A35 &amp; "*")</f>
        <v>3</v>
      </c>
      <c r="E35" s="8">
        <f>COUNTIF([4]participants_89135597456!$A$5:$A$66, "*" &amp; A35 &amp; "*")</f>
        <v>3</v>
      </c>
      <c r="F35" s="8">
        <f>COUNTIF([5]participants_89862146708!$A$5:$A$68, "*" &amp; A35 &amp; "*")</f>
        <v>4</v>
      </c>
      <c r="G35" s="8">
        <f>COUNTIF([6]participants_82511235553!$A$5:$A$63, "*" &amp; A35 &amp; "*")</f>
        <v>2</v>
      </c>
      <c r="H35" s="8">
        <f>COUNTIF([7]participants_84347885374!$A$5:$A$69, "*" &amp; A35 &amp; "*")</f>
        <v>3</v>
      </c>
      <c r="I35" s="8">
        <f>COUNTIF('[8]participants_81557552921 (1)'!$A$5:$A$63, "*" &amp; A35 &amp; "*")</f>
        <v>2</v>
      </c>
      <c r="J35" s="8">
        <f>COUNTIF([9]participants_85990203844!$A$5:$A$65, "*" &amp; A35 &amp; "*")</f>
        <v>2</v>
      </c>
      <c r="K35" s="8">
        <f>COUNTIF([10]participants_89025595192!$A$5:$A$61, "*" &amp; A35 &amp; "*")</f>
        <v>3</v>
      </c>
      <c r="L35" s="8">
        <f>COUNTIF('[11]participants_81892834107 (1)'!$A$5:$A$67, "*" &amp; A35 &amp; "*")</f>
        <v>2</v>
      </c>
      <c r="M35" s="8">
        <f>COUNTIF('[12]participants_89154771385 (1)'!$A$5:$A$57, "*" &amp; A35 &amp; "*")</f>
        <v>2</v>
      </c>
      <c r="N35" s="8">
        <f>COUNTIF([13]participants_89154771385!$A$5:$A$55, "*" &amp; A35 &amp; "*")</f>
        <v>2</v>
      </c>
      <c r="O35" s="8">
        <f>COUNTIF([14]participants_87298141616!$A$5:$A$66, "*" &amp; A35 &amp; "*")</f>
        <v>3</v>
      </c>
      <c r="P35" s="8">
        <f>COUNTIF([15]participants_82544689023!$A$5:$A$62, "*" &amp; A35 &amp; "*")</f>
        <v>2</v>
      </c>
      <c r="Q35" s="8">
        <f>COUNTIF([16]participants_86230635477!$A$5:$A$63, "*" &amp; A35 &amp; "*")</f>
        <v>3</v>
      </c>
      <c r="R35" s="8">
        <f>COUNTIF([17]participants_82568107303!$A$5:$A$67, "*" &amp; A35 &amp; "*")</f>
        <v>2</v>
      </c>
      <c r="S35" s="8">
        <f>COUNTIF([18]participants_87359499683!$A$5:$A$64, "*" &amp; A35 &amp; "*")</f>
        <v>3</v>
      </c>
      <c r="T35" s="8">
        <f>COUNTIF([19]participants_86836508062!$A$5:$A$61, "*" &amp; A35 &amp; "*")</f>
        <v>3</v>
      </c>
      <c r="U35" s="8">
        <f>COUNTIF([20]participants_82917036773!$A$5:$A$62, "*" &amp; A35 &amp; "*")</f>
        <v>3</v>
      </c>
      <c r="V35" s="8">
        <f>COUNTIF([21]participants_82550606539!$A$5:$A$64, "*" &amp; A35 &amp; "*")</f>
        <v>3</v>
      </c>
      <c r="W35" s="8">
        <f>COUNTIF([22]participants_87144786619!$A$5:$A$66, "*" &amp; A35 &amp; "*")</f>
        <v>2</v>
      </c>
      <c r="X35" s="8">
        <f>COUNTIF([23]participants_84183242165!$A$5:$A$65, "*" &amp; A35 &amp; "*")</f>
        <v>3</v>
      </c>
      <c r="Y35" s="8">
        <f>COUNTIF([24]participants_85009956820!$A$5:$A$75, "*" &amp; A35 &amp; "*")</f>
        <v>4</v>
      </c>
      <c r="Z35" s="8">
        <f>COUNTIF([25]participants_89596371980!$A$5:$A$73, "*" &amp; A35 &amp; "*")</f>
        <v>4</v>
      </c>
      <c r="AA35" s="8">
        <f>COUNTIF([26]participants_85462787262!$A$5:$A$70, "*" &amp; A35 &amp; "*")</f>
        <v>3</v>
      </c>
      <c r="AC35" s="8">
        <f>SUMIF('[1]participants_82728877497 (1)'!$A$5:$A$75, "*" &amp; A35 &amp; "*", '[1]participants_82728877497 (1)'!$C$5:$C$75)</f>
        <v>495</v>
      </c>
      <c r="AD35" s="8">
        <f>SUMIF([2]participants_89283412700!$A$5:$A$56, "*" &amp; A35 &amp; "*", [2]participants_89283412700!$C$5:$C$56)</f>
        <v>225</v>
      </c>
      <c r="AE35" s="8">
        <f>SUMIF([3]participants_83829971189!$A$5:$A$64, "*" &amp; A35 &amp; "*", [3]participants_83829971189!$C$5:$C$64)</f>
        <v>786</v>
      </c>
      <c r="AF35" s="8">
        <f>SUMIF([4]participants_89135597456!$A$5:$A$66, "*" &amp; A35 &amp; "*", [4]participants_89135597456!$C$5:$C$66)</f>
        <v>736</v>
      </c>
      <c r="AG35" s="8">
        <f>SUMIF([5]participants_89862146708!$A$5:$A$68, "*" &amp; A35 &amp; "*", [5]participants_89862146708!$C$5:$C$68)</f>
        <v>722</v>
      </c>
      <c r="AH35" s="8">
        <f>SUMIF([6]participants_82511235553!$A$5:$A$63, "*" &amp; A35 &amp; "*", [6]participants_82511235553!$C$5:$C$63)</f>
        <v>772</v>
      </c>
      <c r="AI35" s="8">
        <f>SUMIF([7]participants_84347885374!$A$5:$A$69, "*" &amp; A35 &amp; "*", [7]participants_84347885374!$C$5:$C$69)</f>
        <v>722</v>
      </c>
      <c r="AJ35" s="8">
        <f>SUMIF('[8]participants_81557552921 (1)'!$A$5:$A$63, "*" &amp; A35 &amp; "*", '[8]participants_81557552921 (1)'!$C$5:$C$63)</f>
        <v>635</v>
      </c>
      <c r="AK35" s="8">
        <f>SUMIF([9]participants_85990203844!$A$5:$A$65, "*" &amp; A35 &amp; "*", [9]participants_85990203844!$C$5:$C$65)</f>
        <v>537</v>
      </c>
      <c r="AL35" s="8">
        <f>SUMIF([10]participants_89025595192!$A$5:$A$61, "*" &amp; A35 &amp; "*", [10]participants_89025595192!$C$5:$C$61)</f>
        <v>572</v>
      </c>
      <c r="AM35" s="8">
        <f>SUMIF('[11]participants_81892834107 (1)'!$A$5:$A$67, "*" &amp; A35 &amp; "*", '[11]participants_81892834107 (1)'!$C$5:$C$67)</f>
        <v>520</v>
      </c>
      <c r="AN35" s="8">
        <f>SUMIF('[12]participants_89154771385 (1)'!$A$5:$A$57, "*" &amp; A35 &amp; "*", '[12]participants_89154771385 (1)'!$C$5:$C$57)</f>
        <v>253</v>
      </c>
      <c r="AO35" s="8">
        <f>SUMIF([13]participants_89154771385!$A$5:$A$55, "*" &amp; A35 &amp; "*", [13]participants_89154771385!$C$5:$C$55)</f>
        <v>82</v>
      </c>
      <c r="AP35" s="8">
        <f>SUMIF([14]participants_87298141616!$A$5:$A$66, "*" &amp; A35 &amp; "*", [14]participants_87298141616!$C$5:$C$66)</f>
        <v>595</v>
      </c>
      <c r="AQ35" s="8">
        <f>SUMIF([15]participants_82544689023!$A$5:$A$62, "*" &amp; A35 &amp; "*", [15]participants_82544689023!$C$5:$C$62)</f>
        <v>596</v>
      </c>
      <c r="AR35" s="8">
        <f>SUMIF([16]participants_86230635477!$A$5:$A$63, "*" &amp; A35 &amp; "*", [16]participants_86230635477!$C$5:$C$63)</f>
        <v>610</v>
      </c>
      <c r="AS35" s="8">
        <f>SUMIF([17]participants_82568107303!$A$5:$A$67, "*" &amp; A35 &amp; "*", [17]participants_82568107303!$C$5:$C$67)</f>
        <v>565</v>
      </c>
      <c r="AT35" s="8">
        <f>SUMIF([18]participants_87359499683!$A$5:$A$64, "*" &amp; A35 &amp; "*", [18]participants_87359499683!$C$5:$C$64)</f>
        <v>534</v>
      </c>
      <c r="AU35" s="8">
        <f>SUMIF([19]participants_86836508062!$A$5:$A$61, "*" &amp; A35 &amp; "*", [19]participants_86836508062!$C$5:$C$61)</f>
        <v>739</v>
      </c>
      <c r="AV35" s="8">
        <f>SUMIF([20]participants_82917036773!$A$5:$A$62, "*" &amp; A35 &amp; "*", [20]participants_82917036773!$C$5:$C$62)</f>
        <v>664</v>
      </c>
      <c r="AW35" s="8">
        <f>SUMIF([21]participants_82550606539!$A$5:$A$64, "*" &amp; A35 &amp; "*", [21]participants_82550606539!$C$5:$C$64)</f>
        <v>629</v>
      </c>
      <c r="AX35" s="8">
        <f>SUMIF([22]participants_87144786619!$A$5:$A$66, "*" &amp; A35 &amp; "*", [22]participants_87144786619!$C$5:$C$66)</f>
        <v>673</v>
      </c>
      <c r="AY35" s="8">
        <f>SUMIF([23]participants_84183242165!$A$5:$A$65, "*" &amp; A35 &amp; "*", [23]participants_84183242165!$C$5:$C$65)</f>
        <v>695</v>
      </c>
      <c r="AZ35" s="8">
        <f>SUMIF([24]participants_85009956820!$A$5:$A$75, "*" &amp; A35 &amp; "*", [24]participants_85009956820!$C$5:$C$75)</f>
        <v>544</v>
      </c>
      <c r="BA35" s="8">
        <f>SUMIF([25]participants_89596371980!$A$5:$A$73, "*" &amp; A35 &amp; "*", [25]participants_89596371980!$C$5:$C$73)</f>
        <v>732</v>
      </c>
      <c r="BB35" s="8">
        <f>SUMIF([26]participants_85462787262!$A$5:$A$70, "*" &amp; A35 &amp; "*", [26]participants_85462787262!$C$5:$C$70)</f>
        <v>496</v>
      </c>
      <c r="BD35" s="11" t="s">
        <v>24</v>
      </c>
      <c r="BE35" s="8">
        <f t="shared" si="0"/>
        <v>581.88461538461536</v>
      </c>
    </row>
    <row r="36" spans="1:57" ht="15.6" x14ac:dyDescent="0.3">
      <c r="A36" s="2" t="s">
        <v>49</v>
      </c>
      <c r="B36" s="8">
        <f>COUNTIF('[1]participants_82728877497 (1)'!$A$5:$A$75, "*" &amp; A36 &amp; "*")</f>
        <v>1</v>
      </c>
      <c r="C36" s="8">
        <f>COUNTIF([2]participants_89283412700!$A$5:$A$56, "*" &amp; A36 &amp; "*")</f>
        <v>1</v>
      </c>
      <c r="D36" s="8">
        <f>COUNTIF([3]participants_83829971189!$A$5:$A$64, "*" &amp; A36 &amp; "*")</f>
        <v>1</v>
      </c>
      <c r="E36" s="8">
        <f>COUNTIF([4]participants_89135597456!$A$5:$A$66, "*" &amp; A36 &amp; "*")</f>
        <v>1</v>
      </c>
      <c r="F36" s="8">
        <f>COUNTIF([5]participants_89862146708!$A$5:$A$68, "*" &amp; A36 &amp; "*")</f>
        <v>0</v>
      </c>
      <c r="G36" s="8">
        <f>COUNTIF([6]participants_82511235553!$A$5:$A$63, "*" &amp; A36 &amp; "*")</f>
        <v>1</v>
      </c>
      <c r="H36" s="8">
        <f>COUNTIF([7]participants_84347885374!$A$5:$A$69, "*" &amp; A36 &amp; "*")</f>
        <v>2</v>
      </c>
      <c r="I36" s="8">
        <f>COUNTIF('[8]participants_81557552921 (1)'!$A$5:$A$63, "*" &amp; A36 &amp; "*")</f>
        <v>2</v>
      </c>
      <c r="J36" s="8">
        <f>COUNTIF([9]participants_85990203844!$A$5:$A$65, "*" &amp; A36 &amp; "*")</f>
        <v>2</v>
      </c>
      <c r="K36" s="8">
        <f>COUNTIF([10]participants_89025595192!$A$5:$A$61, "*" &amp; A36 &amp; "*")</f>
        <v>1</v>
      </c>
      <c r="L36" s="8">
        <f>COUNTIF('[11]participants_81892834107 (1)'!$A$5:$A$67, "*" &amp; A36 &amp; "*")</f>
        <v>1</v>
      </c>
      <c r="M36" s="8">
        <f>COUNTIF('[12]participants_89154771385 (1)'!$A$5:$A$57, "*" &amp; A36 &amp; "*")</f>
        <v>1</v>
      </c>
      <c r="N36" s="8">
        <f>COUNTIF([13]participants_89154771385!$A$5:$A$55, "*" &amp; A36 &amp; "*")</f>
        <v>1</v>
      </c>
      <c r="O36" s="8">
        <f>COUNTIF([14]participants_87298141616!$A$5:$A$66, "*" &amp; A36 &amp; "*")</f>
        <v>1</v>
      </c>
      <c r="P36" s="8">
        <f>COUNTIF([15]participants_82544689023!$A$5:$A$62, "*" &amp; A36 &amp; "*")</f>
        <v>1</v>
      </c>
      <c r="Q36" s="8">
        <f>COUNTIF([16]participants_86230635477!$A$5:$A$63, "*" &amp; A36 &amp; "*")</f>
        <v>1</v>
      </c>
      <c r="R36" s="8">
        <f>COUNTIF([17]participants_82568107303!$A$5:$A$67, "*" &amp; A36 &amp; "*")</f>
        <v>1</v>
      </c>
      <c r="S36" s="8">
        <f>COUNTIF([18]participants_87359499683!$A$5:$A$64, "*" &amp; A36 &amp; "*")</f>
        <v>1</v>
      </c>
      <c r="T36" s="8">
        <f>COUNTIF([19]participants_86836508062!$A$5:$A$61, "*" &amp; A36 &amp; "*")</f>
        <v>1</v>
      </c>
      <c r="U36" s="8">
        <f>COUNTIF([20]participants_82917036773!$A$5:$A$62, "*" &amp; A36 &amp; "*")</f>
        <v>1</v>
      </c>
      <c r="V36" s="8">
        <f>COUNTIF([21]participants_82550606539!$A$5:$A$64, "*" &amp; A36 &amp; "*")</f>
        <v>1</v>
      </c>
      <c r="W36" s="8">
        <f>COUNTIF([22]participants_87144786619!$A$5:$A$66, "*" &amp; A36 &amp; "*")</f>
        <v>1</v>
      </c>
      <c r="X36" s="8">
        <f>COUNTIF([23]participants_84183242165!$A$5:$A$65, "*" &amp; A36 &amp; "*")</f>
        <v>1</v>
      </c>
      <c r="Y36" s="8">
        <f>COUNTIF([24]participants_85009956820!$A$5:$A$75, "*" &amp; A36 &amp; "*")</f>
        <v>1</v>
      </c>
      <c r="Z36" s="8">
        <f>COUNTIF([25]participants_89596371980!$A$5:$A$73, "*" &amp; A36 &amp; "*")</f>
        <v>1</v>
      </c>
      <c r="AA36" s="8">
        <f>COUNTIF([26]participants_85462787262!$A$5:$A$70, "*" &amp; A36 &amp; "*")</f>
        <v>2</v>
      </c>
      <c r="AC36" s="8">
        <f>SUMIF('[1]participants_82728877497 (1)'!$A$5:$A$75, "*" &amp; A36 &amp; "*", '[1]participants_82728877497 (1)'!$C$5:$C$75)</f>
        <v>376</v>
      </c>
      <c r="AD36" s="8">
        <f>SUMIF([2]participants_89283412700!$A$5:$A$56, "*" &amp; A36 &amp; "*", [2]participants_89283412700!$C$5:$C$56)</f>
        <v>141</v>
      </c>
      <c r="AE36" s="8">
        <f>SUMIF([3]participants_83829971189!$A$5:$A$64, "*" &amp; A36 &amp; "*", [3]participants_83829971189!$C$5:$C$64)</f>
        <v>397</v>
      </c>
      <c r="AF36" s="8">
        <f>SUMIF([4]participants_89135597456!$A$5:$A$66, "*" &amp; A36 &amp; "*", [4]participants_89135597456!$C$5:$C$66)</f>
        <v>396</v>
      </c>
      <c r="AG36" s="8">
        <f>SUMIF([5]participants_89862146708!$A$5:$A$68, "*" &amp; A36 &amp; "*", [5]participants_89862146708!$C$5:$C$68)</f>
        <v>0</v>
      </c>
      <c r="AH36" s="8">
        <f>SUMIF([6]participants_82511235553!$A$5:$A$63, "*" &amp; A36 &amp; "*", [6]participants_82511235553!$C$5:$C$63)</f>
        <v>386</v>
      </c>
      <c r="AI36" s="8">
        <f>SUMIF([7]participants_84347885374!$A$5:$A$69, "*" &amp; A36 &amp; "*", [7]participants_84347885374!$C$5:$C$69)</f>
        <v>366</v>
      </c>
      <c r="AJ36" s="8">
        <f>SUMIF('[8]participants_81557552921 (1)'!$A$5:$A$63, "*" &amp; A36 &amp; "*", '[8]participants_81557552921 (1)'!$C$5:$C$63)</f>
        <v>380</v>
      </c>
      <c r="AK36" s="8">
        <f>SUMIF([9]participants_85990203844!$A$5:$A$65, "*" &amp; A36 &amp; "*", [9]participants_85990203844!$C$5:$C$65)</f>
        <v>345</v>
      </c>
      <c r="AL36" s="8">
        <f>SUMIF([10]participants_89025595192!$A$5:$A$61, "*" &amp; A36 &amp; "*", [10]participants_89025595192!$C$5:$C$61)</f>
        <v>389</v>
      </c>
      <c r="AM36" s="8">
        <f>SUMIF('[11]participants_81892834107 (1)'!$A$5:$A$67, "*" &amp; A36 &amp; "*", '[11]participants_81892834107 (1)'!$C$5:$C$67)</f>
        <v>385</v>
      </c>
      <c r="AN36" s="8">
        <f>SUMIF('[12]participants_89154771385 (1)'!$A$5:$A$57, "*" &amp; A36 &amp; "*", '[12]participants_89154771385 (1)'!$C$5:$C$57)</f>
        <v>181</v>
      </c>
      <c r="AO36" s="8">
        <f>SUMIF([13]participants_89154771385!$A$5:$A$55, "*" &amp; A36 &amp; "*", [13]participants_89154771385!$C$5:$C$55)</f>
        <v>47</v>
      </c>
      <c r="AP36" s="8">
        <f>SUMIF([14]participants_87298141616!$A$5:$A$66, "*" &amp; A36 &amp; "*", [14]participants_87298141616!$C$5:$C$66)</f>
        <v>345</v>
      </c>
      <c r="AQ36" s="8">
        <f>SUMIF([15]participants_82544689023!$A$5:$A$62, "*" &amp; A36 &amp; "*", [15]participants_82544689023!$C$5:$C$62)</f>
        <v>394</v>
      </c>
      <c r="AR36" s="8">
        <f>SUMIF([16]participants_86230635477!$A$5:$A$63, "*" &amp; A36 &amp; "*", [16]participants_86230635477!$C$5:$C$63)</f>
        <v>276</v>
      </c>
      <c r="AS36" s="8">
        <f>SUMIF([17]participants_82568107303!$A$5:$A$67, "*" &amp; A36 &amp; "*", [17]participants_82568107303!$C$5:$C$67)</f>
        <v>374</v>
      </c>
      <c r="AT36" s="8">
        <f>SUMIF([18]participants_87359499683!$A$5:$A$64, "*" &amp; A36 &amp; "*", [18]participants_87359499683!$C$5:$C$64)</f>
        <v>356</v>
      </c>
      <c r="AU36" s="8">
        <f>SUMIF([19]participants_86836508062!$A$5:$A$61, "*" &amp; A36 &amp; "*", [19]participants_86836508062!$C$5:$C$61)</f>
        <v>359</v>
      </c>
      <c r="AV36" s="8">
        <f>SUMIF([20]participants_82917036773!$A$5:$A$62, "*" &amp; A36 &amp; "*", [20]participants_82917036773!$C$5:$C$62)</f>
        <v>347</v>
      </c>
      <c r="AW36" s="8">
        <f>SUMIF([21]participants_82550606539!$A$5:$A$64, "*" &amp; A36 &amp; "*", [21]participants_82550606539!$C$5:$C$64)</f>
        <v>286</v>
      </c>
      <c r="AX36" s="8">
        <f>SUMIF([22]participants_87144786619!$A$5:$A$66, "*" &amp; A36 &amp; "*", [22]participants_87144786619!$C$5:$C$66)</f>
        <v>376</v>
      </c>
      <c r="AY36" s="8">
        <f>SUMIF([23]participants_84183242165!$A$5:$A$65, "*" &amp; A36 &amp; "*", [23]participants_84183242165!$C$5:$C$65)</f>
        <v>385</v>
      </c>
      <c r="AZ36" s="8">
        <f>SUMIF([24]participants_85009956820!$A$5:$A$75, "*" &amp; A36 &amp; "*", [24]participants_85009956820!$C$5:$C$75)</f>
        <v>300</v>
      </c>
      <c r="BA36" s="8">
        <f>SUMIF([25]participants_89596371980!$A$5:$A$73, "*" &amp; A36 &amp; "*", [25]participants_89596371980!$C$5:$C$73)</f>
        <v>391</v>
      </c>
      <c r="BB36" s="8">
        <f>SUMIF([26]participants_85462787262!$A$5:$A$70, "*" &amp; A36 &amp; "*", [26]participants_85462787262!$C$5:$C$70)</f>
        <v>270</v>
      </c>
      <c r="BD36" s="10" t="s">
        <v>49</v>
      </c>
      <c r="BE36" s="8">
        <f t="shared" si="0"/>
        <v>329.92</v>
      </c>
    </row>
    <row r="37" spans="1:57" ht="15.6" x14ac:dyDescent="0.3">
      <c r="A37" s="2" t="s">
        <v>50</v>
      </c>
      <c r="B37" s="8">
        <f>COUNTIF('[1]participants_82728877497 (1)'!$A$5:$A$75, "*" &amp; A37 &amp; "*")</f>
        <v>1</v>
      </c>
      <c r="C37" s="8">
        <f>COUNTIF([2]participants_89283412700!$A$5:$A$56, "*" &amp; A37 &amp; "*")</f>
        <v>1</v>
      </c>
      <c r="D37" s="8">
        <f>COUNTIF([3]participants_83829971189!$A$5:$A$64, "*" &amp; A37 &amp; "*")</f>
        <v>1</v>
      </c>
      <c r="E37" s="8">
        <f>COUNTIF([4]participants_89135597456!$A$5:$A$66, "*" &amp; A37 &amp; "*")</f>
        <v>1</v>
      </c>
      <c r="F37" s="8">
        <f>COUNTIF([5]participants_89862146708!$A$5:$A$68, "*" &amp; A37 &amp; "*")</f>
        <v>1</v>
      </c>
      <c r="G37" s="8">
        <f>COUNTIF([6]participants_82511235553!$A$5:$A$63, "*" &amp; A37 &amp; "*")</f>
        <v>1</v>
      </c>
      <c r="H37" s="8">
        <f>COUNTIF([7]participants_84347885374!$A$5:$A$69, "*" &amp; A37 &amp; "*")</f>
        <v>2</v>
      </c>
      <c r="I37" s="8">
        <f>COUNTIF('[8]participants_81557552921 (1)'!$A$5:$A$63, "*" &amp; A37 &amp; "*")</f>
        <v>1</v>
      </c>
      <c r="J37" s="8">
        <f>COUNTIF([9]participants_85990203844!$A$5:$A$65, "*" &amp; A37 &amp; "*")</f>
        <v>2</v>
      </c>
      <c r="K37" s="8">
        <f>COUNTIF([10]participants_89025595192!$A$5:$A$61, "*" &amp; A37 &amp; "*")</f>
        <v>2</v>
      </c>
      <c r="L37" s="8">
        <f>COUNTIF('[11]participants_81892834107 (1)'!$A$5:$A$67, "*" &amp; A37 &amp; "*")</f>
        <v>3</v>
      </c>
      <c r="M37" s="8">
        <f>COUNTIF('[12]participants_89154771385 (1)'!$A$5:$A$57, "*" &amp; A37 &amp; "*")</f>
        <v>1</v>
      </c>
      <c r="N37" s="8">
        <f>COUNTIF([13]participants_89154771385!$A$5:$A$55, "*" &amp; A37 &amp; "*")</f>
        <v>1</v>
      </c>
      <c r="O37" s="8">
        <f>COUNTIF([14]participants_87298141616!$A$5:$A$66, "*" &amp; A37 &amp; "*")</f>
        <v>2</v>
      </c>
      <c r="P37" s="8">
        <f>COUNTIF([15]participants_82544689023!$A$5:$A$62, "*" &amp; A37 &amp; "*")</f>
        <v>1</v>
      </c>
      <c r="Q37" s="8">
        <f>COUNTIF([16]participants_86230635477!$A$5:$A$63, "*" &amp; A37 &amp; "*")</f>
        <v>2</v>
      </c>
      <c r="R37" s="8">
        <f>COUNTIF([17]participants_82568107303!$A$5:$A$67, "*" &amp; A37 &amp; "*")</f>
        <v>2</v>
      </c>
      <c r="S37" s="8">
        <f>COUNTIF([18]participants_87359499683!$A$5:$A$64, "*" &amp; A37 &amp; "*")</f>
        <v>2</v>
      </c>
      <c r="T37" s="8">
        <f>COUNTIF([19]participants_86836508062!$A$5:$A$61, "*" &amp; A37 &amp; "*")</f>
        <v>2</v>
      </c>
      <c r="U37" s="8">
        <f>COUNTIF([20]participants_82917036773!$A$5:$A$62, "*" &amp; A37 &amp; "*")</f>
        <v>2</v>
      </c>
      <c r="V37" s="8">
        <f>COUNTIF([21]participants_82550606539!$A$5:$A$64, "*" &amp; A37 &amp; "*")</f>
        <v>2</v>
      </c>
      <c r="W37" s="8">
        <f>COUNTIF([22]participants_87144786619!$A$5:$A$66, "*" &amp; A37 &amp; "*")</f>
        <v>2</v>
      </c>
      <c r="X37" s="8">
        <f>COUNTIF([23]participants_84183242165!$A$5:$A$65, "*" &amp; A37 &amp; "*")</f>
        <v>1</v>
      </c>
      <c r="Y37" s="8">
        <f>COUNTIF([24]participants_85009956820!$A$5:$A$75, "*" &amp; A37 &amp; "*")</f>
        <v>1</v>
      </c>
      <c r="Z37" s="8">
        <f>COUNTIF([25]participants_89596371980!$A$5:$A$73, "*" &amp; A37 &amp; "*")</f>
        <v>1</v>
      </c>
      <c r="AA37" s="8">
        <f>COUNTIF([26]participants_85462787262!$A$5:$A$70, "*" &amp; A37 &amp; "*")</f>
        <v>2</v>
      </c>
      <c r="AC37" s="8">
        <f>SUMIF('[1]participants_82728877497 (1)'!$A$5:$A$75, "*" &amp; A37 &amp; "*", '[1]participants_82728877497 (1)'!$C$5:$C$75)</f>
        <v>237</v>
      </c>
      <c r="AD37" s="8">
        <f>SUMIF([2]participants_89283412700!$A$5:$A$56, "*" &amp; A37 &amp; "*", [2]participants_89283412700!$C$5:$C$56)</f>
        <v>103</v>
      </c>
      <c r="AE37" s="8">
        <f>SUMIF([3]participants_83829971189!$A$5:$A$64, "*" &amp; A37 &amp; "*", [3]participants_83829971189!$C$5:$C$64)</f>
        <v>235</v>
      </c>
      <c r="AF37" s="8">
        <f>SUMIF([4]participants_89135597456!$A$5:$A$66, "*" &amp; A37 &amp; "*", [4]participants_89135597456!$C$5:$C$66)</f>
        <v>227</v>
      </c>
      <c r="AG37" s="8">
        <f>SUMIF([5]participants_89862146708!$A$5:$A$68, "*" &amp; A37 &amp; "*", [5]participants_89862146708!$C$5:$C$68)</f>
        <v>215</v>
      </c>
      <c r="AH37" s="8">
        <f>SUMIF([6]participants_82511235553!$A$5:$A$63, "*" &amp; A37 &amp; "*", [6]participants_82511235553!$C$5:$C$63)</f>
        <v>199</v>
      </c>
      <c r="AI37" s="8">
        <f>SUMIF([7]participants_84347885374!$A$5:$A$69, "*" &amp; A37 &amp; "*", [7]participants_84347885374!$C$5:$C$69)</f>
        <v>189</v>
      </c>
      <c r="AJ37" s="8">
        <f>SUMIF('[8]participants_81557552921 (1)'!$A$5:$A$63, "*" &amp; A37 &amp; "*", '[8]participants_81557552921 (1)'!$C$5:$C$63)</f>
        <v>139</v>
      </c>
      <c r="AK37" s="8">
        <f>SUMIF([9]participants_85990203844!$A$5:$A$65, "*" &amp; A37 &amp; "*", [9]participants_85990203844!$C$5:$C$65)</f>
        <v>234</v>
      </c>
      <c r="AL37" s="8">
        <f>SUMIF([10]participants_89025595192!$A$5:$A$61, "*" &amp; A37 &amp; "*", [10]participants_89025595192!$C$5:$C$61)</f>
        <v>499</v>
      </c>
      <c r="AM37" s="8">
        <f>SUMIF('[11]participants_81892834107 (1)'!$A$5:$A$67, "*" &amp; A37 &amp; "*", '[11]participants_81892834107 (1)'!$C$5:$C$67)</f>
        <v>312</v>
      </c>
      <c r="AN37" s="8">
        <f>SUMIF('[12]participants_89154771385 (1)'!$A$5:$A$57, "*" &amp; A37 &amp; "*", '[12]participants_89154771385 (1)'!$C$5:$C$57)</f>
        <v>150</v>
      </c>
      <c r="AO37" s="8">
        <f>SUMIF([13]participants_89154771385!$A$5:$A$55, "*" &amp; A37 &amp; "*", [13]participants_89154771385!$C$5:$C$55)</f>
        <v>25</v>
      </c>
      <c r="AP37" s="8">
        <f>SUMIF([14]participants_87298141616!$A$5:$A$66, "*" &amp; A37 &amp; "*", [14]participants_87298141616!$C$5:$C$66)</f>
        <v>423</v>
      </c>
      <c r="AQ37" s="8">
        <f>SUMIF([15]participants_82544689023!$A$5:$A$62, "*" &amp; A37 &amp; "*", [15]participants_82544689023!$C$5:$C$62)</f>
        <v>233</v>
      </c>
      <c r="AR37" s="8">
        <f>SUMIF([16]participants_86230635477!$A$5:$A$63, "*" &amp; A37 &amp; "*", [16]participants_86230635477!$C$5:$C$63)</f>
        <v>275</v>
      </c>
      <c r="AS37" s="8">
        <f>SUMIF([17]participants_82568107303!$A$5:$A$67, "*" &amp; A37 &amp; "*", [17]participants_82568107303!$C$5:$C$67)</f>
        <v>249</v>
      </c>
      <c r="AT37" s="8">
        <f>SUMIF([18]participants_87359499683!$A$5:$A$64, "*" &amp; A37 &amp; "*", [18]participants_87359499683!$C$5:$C$64)</f>
        <v>178</v>
      </c>
      <c r="AU37" s="8">
        <f>SUMIF([19]participants_86836508062!$A$5:$A$61, "*" &amp; A37 &amp; "*", [19]participants_86836508062!$C$5:$C$61)</f>
        <v>165</v>
      </c>
      <c r="AV37" s="8">
        <f>SUMIF([20]participants_82917036773!$A$5:$A$62, "*" &amp; A37 &amp; "*", [20]participants_82917036773!$C$5:$C$62)</f>
        <v>139</v>
      </c>
      <c r="AW37" s="8">
        <f>SUMIF([21]participants_82550606539!$A$5:$A$64, "*" &amp; A37 &amp; "*", [21]participants_82550606539!$C$5:$C$64)</f>
        <v>189</v>
      </c>
      <c r="AX37" s="8">
        <f>SUMIF([22]participants_87144786619!$A$5:$A$66, "*" &amp; A37 &amp; "*", [22]participants_87144786619!$C$5:$C$66)</f>
        <v>124</v>
      </c>
      <c r="AY37" s="8">
        <f>SUMIF([23]participants_84183242165!$A$5:$A$65, "*" &amp; A37 &amp; "*", [23]participants_84183242165!$C$5:$C$65)</f>
        <v>114</v>
      </c>
      <c r="AZ37" s="8">
        <f>SUMIF([24]participants_85009956820!$A$5:$A$75, "*" &amp; A37 &amp; "*", [24]participants_85009956820!$C$5:$C$75)</f>
        <v>102</v>
      </c>
      <c r="BA37" s="8">
        <f>SUMIF([25]participants_89596371980!$A$5:$A$73, "*" &amp; A37 &amp; "*", [25]participants_89596371980!$C$5:$C$73)</f>
        <v>257</v>
      </c>
      <c r="BB37" s="8">
        <f>SUMIF([26]participants_85462787262!$A$5:$A$70, "*" &amp; A37 &amp; "*", [26]participants_85462787262!$C$5:$C$70)</f>
        <v>314</v>
      </c>
      <c r="BD37" s="10" t="s">
        <v>50</v>
      </c>
      <c r="BE37" s="8">
        <f t="shared" si="0"/>
        <v>212.53846153846155</v>
      </c>
    </row>
    <row r="38" spans="1:57" ht="15.6" x14ac:dyDescent="0.3">
      <c r="A38" s="2" t="s">
        <v>51</v>
      </c>
      <c r="B38" s="8">
        <f>COUNTIF('[1]participants_82728877497 (1)'!$A$5:$A$75, "*" &amp; A38 &amp; "*")</f>
        <v>0</v>
      </c>
      <c r="C38" s="8">
        <f>COUNTIF([2]participants_89283412700!$A$5:$A$56, "*" &amp; A38 &amp; "*")</f>
        <v>0</v>
      </c>
      <c r="D38" s="8">
        <f>COUNTIF([3]participants_83829971189!$A$5:$A$64, "*" &amp; A38 &amp; "*")</f>
        <v>0</v>
      </c>
      <c r="E38" s="8">
        <f>COUNTIF([4]participants_89135597456!$A$5:$A$66, "*" &amp; A38 &amp; "*")</f>
        <v>0</v>
      </c>
      <c r="F38" s="8">
        <f>COUNTIF([5]participants_89862146708!$A$5:$A$68, "*" &amp; A38 &amp; "*")</f>
        <v>0</v>
      </c>
      <c r="G38" s="8">
        <f>COUNTIF([6]participants_82511235553!$A$5:$A$63, "*" &amp; A38 &amp; "*")</f>
        <v>0</v>
      </c>
      <c r="H38" s="8">
        <f>COUNTIF([7]participants_84347885374!$A$5:$A$69, "*" &amp; A38 &amp; "*")</f>
        <v>0</v>
      </c>
      <c r="I38" s="8">
        <f>COUNTIF('[8]participants_81557552921 (1)'!$A$5:$A$63, "*" &amp; A38 &amp; "*")</f>
        <v>0</v>
      </c>
      <c r="J38" s="8">
        <f>COUNTIF([9]participants_85990203844!$A$5:$A$65, "*" &amp; A38 &amp; "*")</f>
        <v>0</v>
      </c>
      <c r="K38" s="8">
        <f>COUNTIF([10]participants_89025595192!$A$5:$A$61, "*" &amp; A38 &amp; "*")</f>
        <v>0</v>
      </c>
      <c r="L38" s="8">
        <f>COUNTIF('[11]participants_81892834107 (1)'!$A$5:$A$67, "*" &amp; A38 &amp; "*")</f>
        <v>0</v>
      </c>
      <c r="M38" s="8">
        <f>COUNTIF('[12]participants_89154771385 (1)'!$A$5:$A$57, "*" &amp; A38 &amp; "*")</f>
        <v>0</v>
      </c>
      <c r="N38" s="8">
        <f>COUNTIF([13]participants_89154771385!$A$5:$A$55, "*" &amp; A38 &amp; "*")</f>
        <v>0</v>
      </c>
      <c r="O38" s="8">
        <f>COUNTIF([14]participants_87298141616!$A$5:$A$66, "*" &amp; A38 &amp; "*")</f>
        <v>0</v>
      </c>
      <c r="P38" s="8">
        <f>COUNTIF([15]participants_82544689023!$A$5:$A$62, "*" &amp; A38 &amp; "*")</f>
        <v>0</v>
      </c>
      <c r="Q38" s="8">
        <f>COUNTIF([16]participants_86230635477!$A$5:$A$63, "*" &amp; A38 &amp; "*")</f>
        <v>0</v>
      </c>
      <c r="R38" s="8">
        <f>COUNTIF([17]participants_82568107303!$A$5:$A$67, "*" &amp; A38 &amp; "*")</f>
        <v>0</v>
      </c>
      <c r="S38" s="8">
        <f>COUNTIF([18]participants_87359499683!$A$5:$A$64, "*" &amp; A38 &amp; "*")</f>
        <v>0</v>
      </c>
      <c r="T38" s="8">
        <f>COUNTIF([19]participants_86836508062!$A$5:$A$61, "*" &amp; A38 &amp; "*")</f>
        <v>0</v>
      </c>
      <c r="U38" s="8">
        <f>COUNTIF([20]participants_82917036773!$A$5:$A$62, "*" &amp; A38 &amp; "*")</f>
        <v>0</v>
      </c>
      <c r="V38" s="8">
        <f>COUNTIF([21]participants_82550606539!$A$5:$A$64, "*" &amp; A38 &amp; "*")</f>
        <v>0</v>
      </c>
      <c r="W38" s="8">
        <f>COUNTIF([22]participants_87144786619!$A$5:$A$66, "*" &amp; A38 &amp; "*")</f>
        <v>0</v>
      </c>
      <c r="X38" s="8">
        <f>COUNTIF([23]participants_84183242165!$A$5:$A$65, "*" &amp; A38 &amp; "*")</f>
        <v>0</v>
      </c>
      <c r="Y38" s="8">
        <f>COUNTIF([24]participants_85009956820!$A$5:$A$75, "*" &amp; A38 &amp; "*")</f>
        <v>0</v>
      </c>
      <c r="Z38" s="8">
        <f>COUNTIF([25]participants_89596371980!$A$5:$A$73, "*" &amp; A38 &amp; "*")</f>
        <v>0</v>
      </c>
      <c r="AA38" s="8">
        <f>COUNTIF([26]participants_85462787262!$A$5:$A$70, "*" &amp; A38 &amp; "*")</f>
        <v>0</v>
      </c>
      <c r="AC38" s="8">
        <f>SUMIF('[1]participants_82728877497 (1)'!$A$5:$A$75, "*" &amp; A38 &amp; "*", '[1]participants_82728877497 (1)'!$C$5:$C$75)</f>
        <v>0</v>
      </c>
      <c r="AD38" s="8">
        <f>SUMIF([2]participants_89283412700!$A$5:$A$56, "*" &amp; A38 &amp; "*", [2]participants_89283412700!$C$5:$C$56)</f>
        <v>0</v>
      </c>
      <c r="AE38" s="8">
        <f>SUMIF([3]participants_83829971189!$A$5:$A$64, "*" &amp; A38 &amp; "*", [3]participants_83829971189!$C$5:$C$64)</f>
        <v>0</v>
      </c>
      <c r="AF38" s="8">
        <f>SUMIF([4]participants_89135597456!$A$5:$A$66, "*" &amp; A38 &amp; "*", [4]participants_89135597456!$C$5:$C$66)</f>
        <v>0</v>
      </c>
      <c r="AG38" s="8">
        <f>SUMIF([5]participants_89862146708!$A$5:$A$68, "*" &amp; A38 &amp; "*", [5]participants_89862146708!$C$5:$C$68)</f>
        <v>0</v>
      </c>
      <c r="AH38" s="8">
        <f>SUMIF([6]participants_82511235553!$A$5:$A$63, "*" &amp; A38 &amp; "*", [6]participants_82511235553!$C$5:$C$63)</f>
        <v>0</v>
      </c>
      <c r="AI38" s="8">
        <f>SUMIF([7]participants_84347885374!$A$5:$A$69, "*" &amp; A38 &amp; "*", [7]participants_84347885374!$C$5:$C$69)</f>
        <v>0</v>
      </c>
      <c r="AJ38" s="8">
        <f>SUMIF('[8]participants_81557552921 (1)'!$A$5:$A$63, "*" &amp; A38 &amp; "*", '[8]participants_81557552921 (1)'!$C$5:$C$63)</f>
        <v>0</v>
      </c>
      <c r="AK38" s="8">
        <f>SUMIF([9]participants_85990203844!$A$5:$A$65, "*" &amp; A38 &amp; "*", [9]participants_85990203844!$C$5:$C$65)</f>
        <v>0</v>
      </c>
      <c r="AL38" s="8">
        <f>SUMIF([10]participants_89025595192!$A$5:$A$61, "*" &amp; A38 &amp; "*", [10]participants_89025595192!$C$5:$C$61)</f>
        <v>0</v>
      </c>
      <c r="AM38" s="8">
        <f>SUMIF('[11]participants_81892834107 (1)'!$A$5:$A$67, "*" &amp; A38 &amp; "*", '[11]participants_81892834107 (1)'!$C$5:$C$67)</f>
        <v>0</v>
      </c>
      <c r="AN38" s="8">
        <f>SUMIF('[12]participants_89154771385 (1)'!$A$5:$A$57, "*" &amp; A38 &amp; "*", '[12]participants_89154771385 (1)'!$C$5:$C$57)</f>
        <v>0</v>
      </c>
      <c r="AO38" s="8">
        <f>SUMIF([13]participants_89154771385!$A$5:$A$55, "*" &amp; A38 &amp; "*", [13]participants_89154771385!$C$5:$C$55)</f>
        <v>0</v>
      </c>
      <c r="AP38" s="8">
        <f>SUMIF([14]participants_87298141616!$A$5:$A$66, "*" &amp; A38 &amp; "*", [14]participants_87298141616!$C$5:$C$66)</f>
        <v>0</v>
      </c>
      <c r="AQ38" s="8">
        <f>SUMIF([15]participants_82544689023!$A$5:$A$62, "*" &amp; A38 &amp; "*", [15]participants_82544689023!$C$5:$C$62)</f>
        <v>0</v>
      </c>
      <c r="AR38" s="8">
        <f>SUMIF([16]participants_86230635477!$A$5:$A$63, "*" &amp; A38 &amp; "*", [16]participants_86230635477!$C$5:$C$63)</f>
        <v>0</v>
      </c>
      <c r="AS38" s="8">
        <f>SUMIF([17]participants_82568107303!$A$5:$A$67, "*" &amp; A38 &amp; "*", [17]participants_82568107303!$C$5:$C$67)</f>
        <v>0</v>
      </c>
      <c r="AT38" s="8">
        <f>SUMIF([18]participants_87359499683!$A$5:$A$64, "*" &amp; A38 &amp; "*", [18]participants_87359499683!$C$5:$C$64)</f>
        <v>0</v>
      </c>
      <c r="AU38" s="8">
        <f>SUMIF([19]participants_86836508062!$A$5:$A$61, "*" &amp; A38 &amp; "*", [19]participants_86836508062!$C$5:$C$61)</f>
        <v>0</v>
      </c>
      <c r="AV38" s="8">
        <f>SUMIF([20]participants_82917036773!$A$5:$A$62, "*" &amp; A38 &amp; "*", [20]participants_82917036773!$C$5:$C$62)</f>
        <v>0</v>
      </c>
      <c r="AW38" s="8">
        <f>SUMIF([21]participants_82550606539!$A$5:$A$64, "*" &amp; A38 &amp; "*", [21]participants_82550606539!$C$5:$C$64)</f>
        <v>0</v>
      </c>
      <c r="AX38" s="8">
        <f>SUMIF([22]participants_87144786619!$A$5:$A$66, "*" &amp; A38 &amp; "*", [22]participants_87144786619!$C$5:$C$66)</f>
        <v>0</v>
      </c>
      <c r="AY38" s="8">
        <f>SUMIF([23]participants_84183242165!$A$5:$A$65, "*" &amp; A38 &amp; "*", [23]participants_84183242165!$C$5:$C$65)</f>
        <v>0</v>
      </c>
      <c r="AZ38" s="8">
        <f>SUMIF([24]participants_85009956820!$A$5:$A$75, "*" &amp; A38 &amp; "*", [24]participants_85009956820!$C$5:$C$75)</f>
        <v>0</v>
      </c>
      <c r="BA38" s="8">
        <f>SUMIF([25]participants_89596371980!$A$5:$A$73, "*" &amp; A38 &amp; "*", [25]participants_89596371980!$C$5:$C$73)</f>
        <v>0</v>
      </c>
      <c r="BB38" s="8">
        <f>SUMIF([26]participants_85462787262!$A$5:$A$70, "*" &amp; A38 &amp; "*", [26]participants_85462787262!$C$5:$C$70)</f>
        <v>0</v>
      </c>
      <c r="BD38" s="10" t="s">
        <v>51</v>
      </c>
      <c r="BE38" s="8">
        <v>0</v>
      </c>
    </row>
    <row r="39" spans="1:57" ht="15.6" x14ac:dyDescent="0.3">
      <c r="A39" s="3" t="s">
        <v>10</v>
      </c>
      <c r="B39" s="8">
        <f>COUNTIF('[1]participants_82728877497 (1)'!$A$5:$A$75, "*" &amp; A39 &amp; "*")</f>
        <v>3</v>
      </c>
      <c r="C39" s="8">
        <f>COUNTIF([2]participants_89283412700!$A$5:$A$56, "*" &amp; A39 &amp; "*")</f>
        <v>2</v>
      </c>
      <c r="D39" s="8">
        <f>COUNTIF([3]participants_83829971189!$A$5:$A$64, "*" &amp; A39 &amp; "*")</f>
        <v>1</v>
      </c>
      <c r="E39" s="8">
        <f>COUNTIF([4]participants_89135597456!$A$5:$A$66, "*" &amp; A39 &amp; "*")</f>
        <v>1</v>
      </c>
      <c r="F39" s="8">
        <f>COUNTIF([5]participants_89862146708!$A$5:$A$68, "*" &amp; A39 &amp; "*")</f>
        <v>1</v>
      </c>
      <c r="G39" s="8">
        <f>COUNTIF([6]participants_82511235553!$A$5:$A$63, "*" &amp; A39 &amp; "*")</f>
        <v>1</v>
      </c>
      <c r="H39" s="8">
        <f>COUNTIF([7]participants_84347885374!$A$5:$A$69, "*" &amp; A39 &amp; "*")</f>
        <v>1</v>
      </c>
      <c r="I39" s="8">
        <f>COUNTIF('[8]participants_81557552921 (1)'!$A$5:$A$63, "*" &amp; A39 &amp; "*")</f>
        <v>1</v>
      </c>
      <c r="J39" s="8">
        <f>COUNTIF([9]participants_85990203844!$A$5:$A$65, "*" &amp; A39 &amp; "*")</f>
        <v>1</v>
      </c>
      <c r="K39" s="8">
        <f>COUNTIF([10]participants_89025595192!$A$5:$A$61, "*" &amp; A39 &amp; "*")</f>
        <v>1</v>
      </c>
      <c r="L39" s="8">
        <f>COUNTIF('[11]participants_81892834107 (1)'!$A$5:$A$67, "*" &amp; A39 &amp; "*")</f>
        <v>1</v>
      </c>
      <c r="M39" s="8">
        <f>COUNTIF('[12]participants_89154771385 (1)'!$A$5:$A$57, "*" &amp; A39 &amp; "*")</f>
        <v>1</v>
      </c>
      <c r="N39" s="8">
        <f>COUNTIF([13]participants_89154771385!$A$5:$A$55, "*" &amp; A39 &amp; "*")</f>
        <v>1</v>
      </c>
      <c r="O39" s="8">
        <f>COUNTIF([14]participants_87298141616!$A$5:$A$66, "*" &amp; A39 &amp; "*")</f>
        <v>1</v>
      </c>
      <c r="P39" s="8">
        <f>COUNTIF([15]participants_82544689023!$A$5:$A$62, "*" &amp; A39 &amp; "*")</f>
        <v>1</v>
      </c>
      <c r="Q39" s="8">
        <f>COUNTIF([16]participants_86230635477!$A$5:$A$63, "*" &amp; A39 &amp; "*")</f>
        <v>1</v>
      </c>
      <c r="R39" s="8">
        <f>COUNTIF([17]participants_82568107303!$A$5:$A$67, "*" &amp; A39 &amp; "*")</f>
        <v>1</v>
      </c>
      <c r="S39" s="8">
        <f>COUNTIF([18]participants_87359499683!$A$5:$A$64, "*" &amp; A39 &amp; "*")</f>
        <v>1</v>
      </c>
      <c r="T39" s="8">
        <f>COUNTIF([19]participants_86836508062!$A$5:$A$61, "*" &amp; A39 &amp; "*")</f>
        <v>1</v>
      </c>
      <c r="U39" s="8">
        <f>COUNTIF([20]participants_82917036773!$A$5:$A$62, "*" &amp; A39 &amp; "*")</f>
        <v>1</v>
      </c>
      <c r="V39" s="8">
        <f>COUNTIF([21]participants_82550606539!$A$5:$A$64, "*" &amp; A39 &amp; "*")</f>
        <v>1</v>
      </c>
      <c r="W39" s="8">
        <f>COUNTIF([22]participants_87144786619!$A$5:$A$66, "*" &amp; A39 &amp; "*")</f>
        <v>1</v>
      </c>
      <c r="X39" s="8">
        <f>COUNTIF([23]participants_84183242165!$A$5:$A$65, "*" &amp; A39 &amp; "*")</f>
        <v>1</v>
      </c>
      <c r="Y39" s="8">
        <f>COUNTIF([24]participants_85009956820!$A$5:$A$75, "*" &amp; A39 &amp; "*")</f>
        <v>1</v>
      </c>
      <c r="Z39" s="8">
        <f>COUNTIF([25]participants_89596371980!$A$5:$A$73, "*" &amp; A39 &amp; "*")</f>
        <v>1</v>
      </c>
      <c r="AA39" s="8">
        <f>COUNTIF([26]participants_85462787262!$A$5:$A$70, "*" &amp; A39 &amp; "*")</f>
        <v>1</v>
      </c>
      <c r="AC39" s="8">
        <f>SUMIF('[1]participants_82728877497 (1)'!$A$5:$A$75, "*" &amp; A39 &amp; "*", '[1]participants_82728877497 (1)'!$C$5:$C$75)</f>
        <v>384</v>
      </c>
      <c r="AD39" s="8">
        <f>SUMIF([2]participants_89283412700!$A$5:$A$56, "*" &amp; A39 &amp; "*", [2]participants_89283412700!$C$5:$C$56)</f>
        <v>147</v>
      </c>
      <c r="AE39" s="8">
        <f>SUMIF([3]participants_83829971189!$A$5:$A$64, "*" &amp; A39 &amp; "*", [3]participants_83829971189!$C$5:$C$64)</f>
        <v>409</v>
      </c>
      <c r="AF39" s="8">
        <f>SUMIF([4]participants_89135597456!$A$5:$A$66, "*" &amp; A39 &amp; "*", [4]participants_89135597456!$C$5:$C$66)</f>
        <v>338</v>
      </c>
      <c r="AG39" s="8">
        <f>SUMIF([5]participants_89862146708!$A$5:$A$68, "*" &amp; A39 &amp; "*", [5]participants_89862146708!$C$5:$C$68)</f>
        <v>285</v>
      </c>
      <c r="AH39" s="8">
        <f>SUMIF([6]participants_82511235553!$A$5:$A$63, "*" &amp; A39 &amp; "*", [6]participants_82511235553!$C$5:$C$63)</f>
        <v>251</v>
      </c>
      <c r="AI39" s="8">
        <f>SUMIF([7]participants_84347885374!$A$5:$A$69, "*" &amp; A39 &amp; "*", [7]participants_84347885374!$C$5:$C$69)</f>
        <v>300</v>
      </c>
      <c r="AJ39" s="8">
        <f>SUMIF('[8]participants_81557552921 (1)'!$A$5:$A$63, "*" &amp; A39 &amp; "*", '[8]participants_81557552921 (1)'!$C$5:$C$63)</f>
        <v>368</v>
      </c>
      <c r="AK39" s="8">
        <f>SUMIF([9]participants_85990203844!$A$5:$A$65, "*" &amp; A39 &amp; "*", [9]participants_85990203844!$C$5:$C$65)</f>
        <v>324</v>
      </c>
      <c r="AL39" s="8">
        <f>SUMIF([10]participants_89025595192!$A$5:$A$61, "*" &amp; A39 &amp; "*", [10]participants_89025595192!$C$5:$C$61)</f>
        <v>377</v>
      </c>
      <c r="AM39" s="8">
        <f>SUMIF('[11]participants_81892834107 (1)'!$A$5:$A$67, "*" &amp; A39 &amp; "*", '[11]participants_81892834107 (1)'!$C$5:$C$67)</f>
        <v>388</v>
      </c>
      <c r="AN39" s="8">
        <f>SUMIF('[12]participants_89154771385 (1)'!$A$5:$A$57, "*" &amp; A39 &amp; "*", '[12]participants_89154771385 (1)'!$C$5:$C$57)</f>
        <v>182</v>
      </c>
      <c r="AO39" s="8">
        <f>SUMIF([13]participants_89154771385!$A$5:$A$55, "*" &amp; A39 &amp; "*", [13]participants_89154771385!$C$5:$C$55)</f>
        <v>52</v>
      </c>
      <c r="AP39" s="8">
        <f>SUMIF([14]participants_87298141616!$A$5:$A$66, "*" &amp; A39 &amp; "*", [14]participants_87298141616!$C$5:$C$66)</f>
        <v>386</v>
      </c>
      <c r="AQ39" s="8">
        <f>SUMIF([15]participants_82544689023!$A$5:$A$62, "*" &amp; A39 &amp; "*", [15]participants_82544689023!$C$5:$C$62)</f>
        <v>411</v>
      </c>
      <c r="AR39" s="8">
        <f>SUMIF([16]participants_86230635477!$A$5:$A$63, "*" &amp; A39 &amp; "*", [16]participants_86230635477!$C$5:$C$63)</f>
        <v>310</v>
      </c>
      <c r="AS39" s="8">
        <f>SUMIF([17]participants_82568107303!$A$5:$A$67, "*" &amp; A39 &amp; "*", [17]participants_82568107303!$C$5:$C$67)</f>
        <v>402</v>
      </c>
      <c r="AT39" s="8">
        <f>SUMIF([18]participants_87359499683!$A$5:$A$64, "*" &amp; A39 &amp; "*", [18]participants_87359499683!$C$5:$C$64)</f>
        <v>348</v>
      </c>
      <c r="AU39" s="8">
        <f>SUMIF([19]participants_86836508062!$A$5:$A$61, "*" &amp; A39 &amp; "*", [19]participants_86836508062!$C$5:$C$61)</f>
        <v>351</v>
      </c>
      <c r="AV39" s="8">
        <f>SUMIF([20]participants_82917036773!$A$5:$A$62, "*" &amp; A39 &amp; "*", [20]participants_82917036773!$C$5:$C$62)</f>
        <v>333</v>
      </c>
      <c r="AW39" s="8">
        <f>SUMIF([21]participants_82550606539!$A$5:$A$64, "*" &amp; A39 &amp; "*", [21]participants_82550606539!$C$5:$C$64)</f>
        <v>377</v>
      </c>
      <c r="AX39" s="8">
        <f>SUMIF([22]participants_87144786619!$A$5:$A$66, "*" &amp; A39 &amp; "*", [22]participants_87144786619!$C$5:$C$66)</f>
        <v>375</v>
      </c>
      <c r="AY39" s="8">
        <f>SUMIF([23]participants_84183242165!$A$5:$A$65, "*" &amp; A39 &amp; "*", [23]participants_84183242165!$C$5:$C$65)</f>
        <v>336</v>
      </c>
      <c r="AZ39" s="8">
        <f>SUMIF([24]participants_85009956820!$A$5:$A$75, "*" &amp; A39 &amp; "*", [24]participants_85009956820!$C$5:$C$75)</f>
        <v>313</v>
      </c>
      <c r="BA39" s="8">
        <f>SUMIF([25]participants_89596371980!$A$5:$A$73, "*" &amp; A39 &amp; "*", [25]participants_89596371980!$C$5:$C$73)</f>
        <v>385</v>
      </c>
      <c r="BB39" s="8">
        <f>SUMIF([26]participants_85462787262!$A$5:$A$70, "*" &amp; A39 &amp; "*", [26]participants_85462787262!$C$5:$C$70)</f>
        <v>260</v>
      </c>
      <c r="BD39" s="11" t="s">
        <v>10</v>
      </c>
      <c r="BE39" s="8">
        <f t="shared" si="0"/>
        <v>322.76923076923077</v>
      </c>
    </row>
    <row r="40" spans="1:57" ht="15.6" x14ac:dyDescent="0.3">
      <c r="A40" s="2" t="s">
        <v>52</v>
      </c>
      <c r="B40" s="8">
        <f>COUNTIF('[1]participants_82728877497 (1)'!$A$5:$A$75, "*" &amp; A40 &amp; "*")</f>
        <v>0</v>
      </c>
      <c r="C40" s="8">
        <f>COUNTIF([2]participants_89283412700!$A$5:$A$56, "*" &amp; A40 &amp; "*")</f>
        <v>0</v>
      </c>
      <c r="D40" s="8">
        <f>COUNTIF([3]participants_83829971189!$A$5:$A$64, "*" &amp; A40 &amp; "*")</f>
        <v>0</v>
      </c>
      <c r="E40" s="8">
        <f>COUNTIF([4]participants_89135597456!$A$5:$A$66, "*" &amp; A40 &amp; "*")</f>
        <v>0</v>
      </c>
      <c r="F40" s="8">
        <f>COUNTIF([5]participants_89862146708!$A$5:$A$68, "*" &amp; A40 &amp; "*")</f>
        <v>0</v>
      </c>
      <c r="G40" s="8">
        <f>COUNTIF([6]participants_82511235553!$A$5:$A$63, "*" &amp; A40 &amp; "*")</f>
        <v>0</v>
      </c>
      <c r="H40" s="8">
        <f>COUNTIF([7]participants_84347885374!$A$5:$A$69, "*" &amp; A40 &amp; "*")</f>
        <v>0</v>
      </c>
      <c r="I40" s="8">
        <f>COUNTIF('[8]participants_81557552921 (1)'!$A$5:$A$63, "*" &amp; A40 &amp; "*")</f>
        <v>0</v>
      </c>
      <c r="J40" s="8">
        <f>COUNTIF([9]participants_85990203844!$A$5:$A$65, "*" &amp; A40 &amp; "*")</f>
        <v>0</v>
      </c>
      <c r="K40" s="8">
        <f>COUNTIF([10]participants_89025595192!$A$5:$A$61, "*" &amp; A40 &amp; "*")</f>
        <v>0</v>
      </c>
      <c r="L40" s="8">
        <f>COUNTIF('[11]participants_81892834107 (1)'!$A$5:$A$67, "*" &amp; A40 &amp; "*")</f>
        <v>0</v>
      </c>
      <c r="M40" s="8">
        <f>COUNTIF('[12]participants_89154771385 (1)'!$A$5:$A$57, "*" &amp; A40 &amp; "*")</f>
        <v>0</v>
      </c>
      <c r="N40" s="8">
        <f>COUNTIF([13]participants_89154771385!$A$5:$A$55, "*" &amp; A40 &amp; "*")</f>
        <v>0</v>
      </c>
      <c r="O40" s="8">
        <f>COUNTIF([14]participants_87298141616!$A$5:$A$66, "*" &amp; A40 &amp; "*")</f>
        <v>0</v>
      </c>
      <c r="P40" s="8">
        <f>COUNTIF([15]participants_82544689023!$A$5:$A$62, "*" &amp; A40 &amp; "*")</f>
        <v>0</v>
      </c>
      <c r="Q40" s="8">
        <f>COUNTIF([16]participants_86230635477!$A$5:$A$63, "*" &amp; A40 &amp; "*")</f>
        <v>0</v>
      </c>
      <c r="R40" s="8">
        <f>COUNTIF([17]participants_82568107303!$A$5:$A$67, "*" &amp; A40 &amp; "*")</f>
        <v>0</v>
      </c>
      <c r="S40" s="8">
        <f>COUNTIF([18]participants_87359499683!$A$5:$A$64, "*" &amp; A40 &amp; "*")</f>
        <v>0</v>
      </c>
      <c r="T40" s="8">
        <f>COUNTIF([19]participants_86836508062!$A$5:$A$61, "*" &amp; A40 &amp; "*")</f>
        <v>0</v>
      </c>
      <c r="U40" s="8">
        <f>COUNTIF([20]participants_82917036773!$A$5:$A$62, "*" &amp; A40 &amp; "*")</f>
        <v>0</v>
      </c>
      <c r="V40" s="8">
        <f>COUNTIF([21]participants_82550606539!$A$5:$A$64, "*" &amp; A40 &amp; "*")</f>
        <v>0</v>
      </c>
      <c r="W40" s="8">
        <f>COUNTIF([22]participants_87144786619!$A$5:$A$66, "*" &amp; A40 &amp; "*")</f>
        <v>0</v>
      </c>
      <c r="X40" s="8">
        <f>COUNTIF([23]participants_84183242165!$A$5:$A$65, "*" &amp; A40 &amp; "*")</f>
        <v>0</v>
      </c>
      <c r="Y40" s="8">
        <f>COUNTIF([24]participants_85009956820!$A$5:$A$75, "*" &amp; A40 &amp; "*")</f>
        <v>0</v>
      </c>
      <c r="Z40" s="8">
        <f>COUNTIF([25]participants_89596371980!$A$5:$A$73, "*" &amp; A40 &amp; "*")</f>
        <v>0</v>
      </c>
      <c r="AA40" s="8">
        <f>COUNTIF([26]participants_85462787262!$A$5:$A$70, "*" &amp; A40 &amp; "*")</f>
        <v>0</v>
      </c>
      <c r="AC40" s="8">
        <f>SUMIF('[1]participants_82728877497 (1)'!$A$5:$A$75, "*" &amp; A40 &amp; "*", '[1]participants_82728877497 (1)'!$C$5:$C$75)</f>
        <v>0</v>
      </c>
      <c r="AD40" s="8">
        <f>SUMIF([2]participants_89283412700!$A$5:$A$56, "*" &amp; A40 &amp; "*", [2]participants_89283412700!$C$5:$C$56)</f>
        <v>0</v>
      </c>
      <c r="AE40" s="8">
        <f>SUMIF([3]participants_83829971189!$A$5:$A$64, "*" &amp; A40 &amp; "*", [3]participants_83829971189!$C$5:$C$64)</f>
        <v>0</v>
      </c>
      <c r="AF40" s="8">
        <f>SUMIF([4]participants_89135597456!$A$5:$A$66, "*" &amp; A40 &amp; "*", [4]participants_89135597456!$C$5:$C$66)</f>
        <v>0</v>
      </c>
      <c r="AG40" s="8">
        <f>SUMIF([5]participants_89862146708!$A$5:$A$68, "*" &amp; A40 &amp; "*", [5]participants_89862146708!$C$5:$C$68)</f>
        <v>0</v>
      </c>
      <c r="AH40" s="8">
        <f>SUMIF([6]participants_82511235553!$A$5:$A$63, "*" &amp; A40 &amp; "*", [6]participants_82511235553!$C$5:$C$63)</f>
        <v>0</v>
      </c>
      <c r="AI40" s="8">
        <f>SUMIF([7]participants_84347885374!$A$5:$A$69, "*" &amp; A40 &amp; "*", [7]participants_84347885374!$C$5:$C$69)</f>
        <v>0</v>
      </c>
      <c r="AJ40" s="8">
        <f>SUMIF('[8]participants_81557552921 (1)'!$A$5:$A$63, "*" &amp; A40 &amp; "*", '[8]participants_81557552921 (1)'!$C$5:$C$63)</f>
        <v>0</v>
      </c>
      <c r="AK40" s="8">
        <f>SUMIF([9]participants_85990203844!$A$5:$A$65, "*" &amp; A40 &amp; "*", [9]participants_85990203844!$C$5:$C$65)</f>
        <v>0</v>
      </c>
      <c r="AL40" s="8">
        <f>SUMIF([10]participants_89025595192!$A$5:$A$61, "*" &amp; A40 &amp; "*", [10]participants_89025595192!$C$5:$C$61)</f>
        <v>0</v>
      </c>
      <c r="AM40" s="8">
        <f>SUMIF('[11]participants_81892834107 (1)'!$A$5:$A$67, "*" &amp; A40 &amp; "*", '[11]participants_81892834107 (1)'!$C$5:$C$67)</f>
        <v>0</v>
      </c>
      <c r="AN40" s="8">
        <f>SUMIF('[12]participants_89154771385 (1)'!$A$5:$A$57, "*" &amp; A40 &amp; "*", '[12]participants_89154771385 (1)'!$C$5:$C$57)</f>
        <v>0</v>
      </c>
      <c r="AO40" s="8">
        <f>SUMIF([13]participants_89154771385!$A$5:$A$55, "*" &amp; A40 &amp; "*", [13]participants_89154771385!$C$5:$C$55)</f>
        <v>0</v>
      </c>
      <c r="AP40" s="8">
        <f>SUMIF([14]participants_87298141616!$A$5:$A$66, "*" &amp; A40 &amp; "*", [14]participants_87298141616!$C$5:$C$66)</f>
        <v>0</v>
      </c>
      <c r="AQ40" s="8">
        <f>SUMIF([15]participants_82544689023!$A$5:$A$62, "*" &amp; A40 &amp; "*", [15]participants_82544689023!$C$5:$C$62)</f>
        <v>0</v>
      </c>
      <c r="AR40" s="8">
        <f>SUMIF([16]participants_86230635477!$A$5:$A$63, "*" &amp; A40 &amp; "*", [16]participants_86230635477!$C$5:$C$63)</f>
        <v>0</v>
      </c>
      <c r="AS40" s="8">
        <f>SUMIF([17]participants_82568107303!$A$5:$A$67, "*" &amp; A40 &amp; "*", [17]participants_82568107303!$C$5:$C$67)</f>
        <v>0</v>
      </c>
      <c r="AT40" s="8">
        <f>SUMIF([18]participants_87359499683!$A$5:$A$64, "*" &amp; A40 &amp; "*", [18]participants_87359499683!$C$5:$C$64)</f>
        <v>0</v>
      </c>
      <c r="AU40" s="8">
        <f>SUMIF([19]participants_86836508062!$A$5:$A$61, "*" &amp; A40 &amp; "*", [19]participants_86836508062!$C$5:$C$61)</f>
        <v>0</v>
      </c>
      <c r="AV40" s="8">
        <f>SUMIF([20]participants_82917036773!$A$5:$A$62, "*" &amp; A40 &amp; "*", [20]participants_82917036773!$C$5:$C$62)</f>
        <v>0</v>
      </c>
      <c r="AW40" s="8">
        <f>SUMIF([21]participants_82550606539!$A$5:$A$64, "*" &amp; A40 &amp; "*", [21]participants_82550606539!$C$5:$C$64)</f>
        <v>0</v>
      </c>
      <c r="AX40" s="8">
        <f>SUMIF([22]participants_87144786619!$A$5:$A$66, "*" &amp; A40 &amp; "*", [22]participants_87144786619!$C$5:$C$66)</f>
        <v>0</v>
      </c>
      <c r="AY40" s="8">
        <f>SUMIF([23]participants_84183242165!$A$5:$A$65, "*" &amp; A40 &amp; "*", [23]participants_84183242165!$C$5:$C$65)</f>
        <v>0</v>
      </c>
      <c r="AZ40" s="8">
        <f>SUMIF([24]participants_85009956820!$A$5:$A$75, "*" &amp; A40 &amp; "*", [24]participants_85009956820!$C$5:$C$75)</f>
        <v>0</v>
      </c>
      <c r="BA40" s="8">
        <f>SUMIF([25]participants_89596371980!$A$5:$A$73, "*" &amp; A40 &amp; "*", [25]participants_89596371980!$C$5:$C$73)</f>
        <v>0</v>
      </c>
      <c r="BB40" s="8">
        <f>SUMIF([26]participants_85462787262!$A$5:$A$70, "*" &amp; A40 &amp; "*", [26]participants_85462787262!$C$5:$C$70)</f>
        <v>0</v>
      </c>
      <c r="BD40" s="10" t="s">
        <v>52</v>
      </c>
      <c r="BE40" s="8">
        <v>0</v>
      </c>
    </row>
    <row r="41" spans="1:57" ht="15.6" x14ac:dyDescent="0.3">
      <c r="A41" s="3" t="s">
        <v>14</v>
      </c>
      <c r="B41" s="8">
        <f>COUNTIF('[1]participants_82728877497 (1)'!$A$5:$A$75, "*" &amp; A41 &amp; "*")</f>
        <v>1</v>
      </c>
      <c r="C41" s="8">
        <f>COUNTIF([2]participants_89283412700!$A$5:$A$56, "*" &amp; A41 &amp; "*")</f>
        <v>1</v>
      </c>
      <c r="D41" s="8">
        <f>COUNTIF([3]participants_83829971189!$A$5:$A$64, "*" &amp; A41 &amp; "*")</f>
        <v>1</v>
      </c>
      <c r="E41" s="8">
        <f>COUNTIF([4]participants_89135597456!$A$5:$A$66, "*" &amp; A41 &amp; "*")</f>
        <v>1</v>
      </c>
      <c r="F41" s="8">
        <f>COUNTIF([5]participants_89862146708!$A$5:$A$68, "*" &amp; A41 &amp; "*")</f>
        <v>1</v>
      </c>
      <c r="G41" s="8">
        <f>COUNTIF([6]participants_82511235553!$A$5:$A$63, "*" &amp; A41 &amp; "*")</f>
        <v>1</v>
      </c>
      <c r="H41" s="8">
        <f>COUNTIF([7]participants_84347885374!$A$5:$A$69, "*" &amp; A41 &amp; "*")</f>
        <v>1</v>
      </c>
      <c r="I41" s="8">
        <f>COUNTIF('[8]participants_81557552921 (1)'!$A$5:$A$63, "*" &amp; A41 &amp; "*")</f>
        <v>1</v>
      </c>
      <c r="J41" s="8">
        <f>COUNTIF([9]participants_85990203844!$A$5:$A$65, "*" &amp; A41 &amp; "*")</f>
        <v>1</v>
      </c>
      <c r="K41" s="8">
        <f>COUNTIF([10]participants_89025595192!$A$5:$A$61, "*" &amp; A41 &amp; "*")</f>
        <v>1</v>
      </c>
      <c r="L41" s="8">
        <f>COUNTIF('[11]participants_81892834107 (1)'!$A$5:$A$67, "*" &amp; A41 &amp; "*")</f>
        <v>1</v>
      </c>
      <c r="M41" s="8">
        <f>COUNTIF('[12]participants_89154771385 (1)'!$A$5:$A$57, "*" &amp; A41 &amp; "*")</f>
        <v>1</v>
      </c>
      <c r="N41" s="8">
        <f>COUNTIF([13]participants_89154771385!$A$5:$A$55, "*" &amp; A41 &amp; "*")</f>
        <v>1</v>
      </c>
      <c r="O41" s="8">
        <f>COUNTIF([14]participants_87298141616!$A$5:$A$66, "*" &amp; A41 &amp; "*")</f>
        <v>2</v>
      </c>
      <c r="P41" s="8">
        <f>COUNTIF([15]participants_82544689023!$A$5:$A$62, "*" &amp; A41 &amp; "*")</f>
        <v>3</v>
      </c>
      <c r="Q41" s="8">
        <f>COUNTIF([16]participants_86230635477!$A$5:$A$63, "*" &amp; A41 &amp; "*")</f>
        <v>1</v>
      </c>
      <c r="R41" s="8">
        <f>COUNTIF([17]participants_82568107303!$A$5:$A$67, "*" &amp; A41 &amp; "*")</f>
        <v>2</v>
      </c>
      <c r="S41" s="8">
        <f>COUNTIF([18]participants_87359499683!$A$5:$A$64, "*" &amp; A41 &amp; "*")</f>
        <v>1</v>
      </c>
      <c r="T41" s="8">
        <f>COUNTIF([19]participants_86836508062!$A$5:$A$61, "*" &amp; A41 &amp; "*")</f>
        <v>1</v>
      </c>
      <c r="U41" s="8">
        <f>COUNTIF([20]participants_82917036773!$A$5:$A$62, "*" &amp; A41 &amp; "*")</f>
        <v>1</v>
      </c>
      <c r="V41" s="8">
        <f>COUNTIF([21]participants_82550606539!$A$5:$A$64, "*" &amp; A41 &amp; "*")</f>
        <v>1</v>
      </c>
      <c r="W41" s="8">
        <f>COUNTIF([22]participants_87144786619!$A$5:$A$66, "*" &amp; A41 &amp; "*")</f>
        <v>1</v>
      </c>
      <c r="X41" s="8">
        <f>COUNTIF([23]participants_84183242165!$A$5:$A$65, "*" &amp; A41 &amp; "*")</f>
        <v>1</v>
      </c>
      <c r="Y41" s="8">
        <f>COUNTIF([24]participants_85009956820!$A$5:$A$75, "*" &amp; A41 &amp; "*")</f>
        <v>2</v>
      </c>
      <c r="Z41" s="8">
        <f>COUNTIF([25]participants_89596371980!$A$5:$A$73, "*" &amp; A41 &amp; "*")</f>
        <v>1</v>
      </c>
      <c r="AA41" s="8">
        <f>COUNTIF([26]participants_85462787262!$A$5:$A$70, "*" &amp; A41 &amp; "*")</f>
        <v>1</v>
      </c>
      <c r="AC41" s="8">
        <f>SUMIF('[1]participants_82728877497 (1)'!$A$5:$A$75, "*" &amp; A41 &amp; "*", '[1]participants_82728877497 (1)'!$C$5:$C$75)</f>
        <v>268</v>
      </c>
      <c r="AD41" s="8">
        <f>SUMIF([2]participants_89283412700!$A$5:$A$56, "*" &amp; A41 &amp; "*", [2]participants_89283412700!$C$5:$C$56)</f>
        <v>122</v>
      </c>
      <c r="AE41" s="8">
        <f>SUMIF([3]participants_83829971189!$A$5:$A$64, "*" &amp; A41 &amp; "*", [3]participants_83829971189!$C$5:$C$64)</f>
        <v>175</v>
      </c>
      <c r="AF41" s="8">
        <f>SUMIF([4]participants_89135597456!$A$5:$A$66, "*" &amp; A41 &amp; "*", [4]participants_89135597456!$C$5:$C$66)</f>
        <v>359</v>
      </c>
      <c r="AG41" s="8">
        <f>SUMIF([5]participants_89862146708!$A$5:$A$68, "*" &amp; A41 &amp; "*", [5]participants_89862146708!$C$5:$C$68)</f>
        <v>341</v>
      </c>
      <c r="AH41" s="8">
        <f>SUMIF([6]participants_82511235553!$A$5:$A$63, "*" &amp; A41 &amp; "*", [6]participants_82511235553!$C$5:$C$63)</f>
        <v>246</v>
      </c>
      <c r="AI41" s="8">
        <f>SUMIF([7]participants_84347885374!$A$5:$A$69, "*" &amp; A41 &amp; "*", [7]participants_84347885374!$C$5:$C$69)</f>
        <v>325</v>
      </c>
      <c r="AJ41" s="8">
        <f>SUMIF('[8]participants_81557552921 (1)'!$A$5:$A$63, "*" &amp; A41 &amp; "*", '[8]participants_81557552921 (1)'!$C$5:$C$63)</f>
        <v>220</v>
      </c>
      <c r="AK41" s="8">
        <f>SUMIF([9]participants_85990203844!$A$5:$A$65, "*" &amp; A41 &amp; "*", [9]participants_85990203844!$C$5:$C$65)</f>
        <v>216</v>
      </c>
      <c r="AL41" s="8">
        <f>SUMIF([10]participants_89025595192!$A$5:$A$61, "*" &amp; A41 &amp; "*", [10]participants_89025595192!$C$5:$C$61)</f>
        <v>363</v>
      </c>
      <c r="AM41" s="8">
        <f>SUMIF('[11]participants_81892834107 (1)'!$A$5:$A$67, "*" &amp; A41 &amp; "*", '[11]participants_81892834107 (1)'!$C$5:$C$67)</f>
        <v>318</v>
      </c>
      <c r="AN41" s="8">
        <f>SUMIF('[12]participants_89154771385 (1)'!$A$5:$A$57, "*" &amp; A41 &amp; "*", '[12]participants_89154771385 (1)'!$C$5:$C$57)</f>
        <v>172</v>
      </c>
      <c r="AO41" s="8">
        <f>SUMIF([13]participants_89154771385!$A$5:$A$55, "*" &amp; A41 &amp; "*", [13]participants_89154771385!$C$5:$C$55)</f>
        <v>11</v>
      </c>
      <c r="AP41" s="8">
        <f>SUMIF([14]participants_87298141616!$A$5:$A$66, "*" &amp; A41 &amp; "*", [14]participants_87298141616!$C$5:$C$66)</f>
        <v>279</v>
      </c>
      <c r="AQ41" s="8">
        <f>SUMIF([15]participants_82544689023!$A$5:$A$62, "*" &amp; A41 &amp; "*", [15]participants_82544689023!$C$5:$C$62)</f>
        <v>364</v>
      </c>
      <c r="AR41" s="8">
        <f>SUMIF([16]participants_86230635477!$A$5:$A$63, "*" &amp; A41 &amp; "*", [16]participants_86230635477!$C$5:$C$63)</f>
        <v>88</v>
      </c>
      <c r="AS41" s="8">
        <f>SUMIF([17]participants_82568107303!$A$5:$A$67, "*" &amp; A41 &amp; "*", [17]participants_82568107303!$C$5:$C$67)</f>
        <v>317</v>
      </c>
      <c r="AT41" s="8">
        <f>SUMIF([18]participants_87359499683!$A$5:$A$64, "*" &amp; A41 &amp; "*", [18]participants_87359499683!$C$5:$C$64)</f>
        <v>259</v>
      </c>
      <c r="AU41" s="8">
        <f>SUMIF([19]participants_86836508062!$A$5:$A$61, "*" &amp; A41 &amp; "*", [19]participants_86836508062!$C$5:$C$61)</f>
        <v>229</v>
      </c>
      <c r="AV41" s="8">
        <f>SUMIF([20]participants_82917036773!$A$5:$A$62, "*" &amp; A41 &amp; "*", [20]participants_82917036773!$C$5:$C$62)</f>
        <v>179</v>
      </c>
      <c r="AW41" s="8">
        <f>SUMIF([21]participants_82550606539!$A$5:$A$64, "*" &amp; A41 &amp; "*", [21]participants_82550606539!$C$5:$C$64)</f>
        <v>153</v>
      </c>
      <c r="AX41" s="8">
        <f>SUMIF([22]participants_87144786619!$A$5:$A$66, "*" &amp; A41 &amp; "*", [22]participants_87144786619!$C$5:$C$66)</f>
        <v>218</v>
      </c>
      <c r="AY41" s="8">
        <f>SUMIF([23]participants_84183242165!$A$5:$A$65, "*" &amp; A41 &amp; "*", [23]participants_84183242165!$C$5:$C$65)</f>
        <v>288</v>
      </c>
      <c r="AZ41" s="8">
        <f>SUMIF([24]participants_85009956820!$A$5:$A$75, "*" &amp; A41 &amp; "*", [24]participants_85009956820!$C$5:$C$75)</f>
        <v>286</v>
      </c>
      <c r="BA41" s="8">
        <f>SUMIF([25]participants_89596371980!$A$5:$A$73, "*" &amp; A41 &amp; "*", [25]participants_89596371980!$C$5:$C$73)</f>
        <v>90</v>
      </c>
      <c r="BB41" s="8">
        <f>SUMIF([26]participants_85462787262!$A$5:$A$70, "*" &amp; A41 &amp; "*", [26]participants_85462787262!$C$5:$C$70)</f>
        <v>196</v>
      </c>
      <c r="BD41" s="11" t="s">
        <v>14</v>
      </c>
      <c r="BE41" s="8">
        <f t="shared" si="0"/>
        <v>233.92307692307693</v>
      </c>
    </row>
    <row r="42" spans="1:57" ht="15.6" x14ac:dyDescent="0.3">
      <c r="A42" s="6" t="s">
        <v>8</v>
      </c>
      <c r="B42" s="8">
        <f>COUNTIF('[1]participants_82728877497 (1)'!$A$5:$A$75, "*" &amp; A42 &amp; "*")</f>
        <v>1</v>
      </c>
      <c r="C42" s="8">
        <f>COUNTIF([2]participants_89283412700!$A$5:$A$56, "*" &amp; A42 &amp; "*")</f>
        <v>1</v>
      </c>
      <c r="D42" s="8">
        <f>COUNTIF([3]participants_83829971189!$A$5:$A$64, "*" &amp; A42 &amp; "*")</f>
        <v>2</v>
      </c>
      <c r="E42" s="8">
        <f>COUNTIF([4]participants_89135597456!$A$5:$A$66, "*" &amp; A42 &amp; "*")</f>
        <v>2</v>
      </c>
      <c r="F42" s="8">
        <f>COUNTIF([5]participants_89862146708!$A$5:$A$68, "*" &amp; A42 &amp; "*")</f>
        <v>2</v>
      </c>
      <c r="G42" s="8">
        <f>COUNTIF([6]participants_82511235553!$A$5:$A$63, "*" &amp; A42 &amp; "*")</f>
        <v>2</v>
      </c>
      <c r="H42" s="8">
        <f>COUNTIF([7]participants_84347885374!$A$5:$A$69, "*" &amp; A42 &amp; "*")</f>
        <v>2</v>
      </c>
      <c r="I42" s="8">
        <f>COUNTIF('[8]participants_81557552921 (1)'!$A$5:$A$63, "*" &amp; A42 &amp; "*")</f>
        <v>1</v>
      </c>
      <c r="J42" s="8">
        <f>COUNTIF([9]participants_85990203844!$A$5:$A$65, "*" &amp; A42 &amp; "*")</f>
        <v>1</v>
      </c>
      <c r="K42" s="8">
        <f>COUNTIF([10]participants_89025595192!$A$5:$A$61, "*" &amp; A42 &amp; "*")</f>
        <v>1</v>
      </c>
      <c r="L42" s="8">
        <f>COUNTIF('[11]participants_81892834107 (1)'!$A$5:$A$67, "*" &amp; A42 &amp; "*")</f>
        <v>1</v>
      </c>
      <c r="M42" s="8">
        <f>COUNTIF('[12]participants_89154771385 (1)'!$A$5:$A$57, "*" &amp; A42 &amp; "*")</f>
        <v>0</v>
      </c>
      <c r="N42" s="8">
        <f>COUNTIF([13]participants_89154771385!$A$5:$A$55, "*" &amp; A42 &amp; "*")</f>
        <v>1</v>
      </c>
      <c r="O42" s="8">
        <f>COUNTIF([14]participants_87298141616!$A$5:$A$66, "*" &amp; A42 &amp; "*")</f>
        <v>1</v>
      </c>
      <c r="P42" s="8">
        <f>COUNTIF([15]participants_82544689023!$A$5:$A$62, "*" &amp; A42 &amp; "*")</f>
        <v>1</v>
      </c>
      <c r="Q42" s="8">
        <f>COUNTIF([16]participants_86230635477!$A$5:$A$63, "*" &amp; A42 &amp; "*")</f>
        <v>1</v>
      </c>
      <c r="R42" s="8">
        <f>COUNTIF([17]participants_82568107303!$A$5:$A$67, "*" &amp; A42 &amp; "*")</f>
        <v>1</v>
      </c>
      <c r="S42" s="8">
        <f>COUNTIF([18]participants_87359499683!$A$5:$A$64, "*" &amp; A42 &amp; "*")</f>
        <v>1</v>
      </c>
      <c r="T42" s="8">
        <f>COUNTIF([19]participants_86836508062!$A$5:$A$61, "*" &amp; A42 &amp; "*")</f>
        <v>1</v>
      </c>
      <c r="U42" s="8">
        <f>COUNTIF([20]participants_82917036773!$A$5:$A$62, "*" &amp; A42 &amp; "*")</f>
        <v>1</v>
      </c>
      <c r="V42" s="8">
        <f>COUNTIF([21]participants_82550606539!$A$5:$A$64, "*" &amp; A42 &amp; "*")</f>
        <v>1</v>
      </c>
      <c r="W42" s="8">
        <f>COUNTIF([22]participants_87144786619!$A$5:$A$66, "*" &amp; A42 &amp; "*")</f>
        <v>2</v>
      </c>
      <c r="X42" s="8">
        <f>COUNTIF([23]participants_84183242165!$A$5:$A$65, "*" &amp; A42 &amp; "*")</f>
        <v>1</v>
      </c>
      <c r="Y42" s="8">
        <f>COUNTIF([24]participants_85009956820!$A$5:$A$75, "*" &amp; A42 &amp; "*")</f>
        <v>3</v>
      </c>
      <c r="Z42" s="8">
        <f>COUNTIF([25]participants_89596371980!$A$5:$A$73, "*" &amp; A42 &amp; "*")</f>
        <v>2</v>
      </c>
      <c r="AA42" s="8">
        <f>COUNTIF([26]participants_85462787262!$A$5:$A$70, "*" &amp; A42 &amp; "*")</f>
        <v>2</v>
      </c>
      <c r="AC42" s="8">
        <f>SUMIF('[1]participants_82728877497 (1)'!$A$5:$A$75, "*" &amp; A42 &amp; "*", '[1]participants_82728877497 (1)'!$C$5:$C$75)</f>
        <v>354</v>
      </c>
      <c r="AD42" s="8">
        <f>SUMIF([2]participants_89283412700!$A$5:$A$56, "*" &amp; A42 &amp; "*", [2]participants_89283412700!$C$5:$C$56)</f>
        <v>109</v>
      </c>
      <c r="AE42" s="8">
        <f>SUMIF([3]participants_83829971189!$A$5:$A$64, "*" &amp; A42 &amp; "*", [3]participants_83829971189!$C$5:$C$64)</f>
        <v>457</v>
      </c>
      <c r="AF42" s="8">
        <f>SUMIF([4]participants_89135597456!$A$5:$A$66, "*" &amp; A42 &amp; "*", [4]participants_89135597456!$C$5:$C$66)</f>
        <v>539</v>
      </c>
      <c r="AG42" s="8">
        <f>SUMIF([5]participants_89862146708!$A$5:$A$68, "*" &amp; A42 &amp; "*", [5]participants_89862146708!$C$5:$C$68)</f>
        <v>599</v>
      </c>
      <c r="AH42" s="8">
        <f>SUMIF([6]participants_82511235553!$A$5:$A$63, "*" &amp; A42 &amp; "*", [6]participants_82511235553!$C$5:$C$63)</f>
        <v>478</v>
      </c>
      <c r="AI42" s="8">
        <f>SUMIF([7]participants_84347885374!$A$5:$A$69, "*" &amp; A42 &amp; "*", [7]participants_84347885374!$C$5:$C$69)</f>
        <v>345</v>
      </c>
      <c r="AJ42" s="8">
        <f>SUMIF('[8]participants_81557552921 (1)'!$A$5:$A$63, "*" &amp; A42 &amp; "*", '[8]participants_81557552921 (1)'!$C$5:$C$63)</f>
        <v>191</v>
      </c>
      <c r="AK42" s="8">
        <f>SUMIF([9]participants_85990203844!$A$5:$A$65, "*" &amp; A42 &amp; "*", [9]participants_85990203844!$C$5:$C$65)</f>
        <v>171</v>
      </c>
      <c r="AL42" s="8">
        <f>SUMIF([10]participants_89025595192!$A$5:$A$61, "*" &amp; A42 &amp; "*", [10]participants_89025595192!$C$5:$C$61)</f>
        <v>322</v>
      </c>
      <c r="AM42" s="8">
        <f>SUMIF('[11]participants_81892834107 (1)'!$A$5:$A$67, "*" &amp; A42 &amp; "*", '[11]participants_81892834107 (1)'!$C$5:$C$67)</f>
        <v>313</v>
      </c>
      <c r="AN42" s="8">
        <f>SUMIF('[12]participants_89154771385 (1)'!$A$5:$A$57, "*" &amp; A42 &amp; "*", '[12]participants_89154771385 (1)'!$C$5:$C$57)</f>
        <v>0</v>
      </c>
      <c r="AO42" s="8">
        <f>SUMIF([13]participants_89154771385!$A$5:$A$55, "*" &amp; A42 &amp; "*", [13]participants_89154771385!$C$5:$C$55)</f>
        <v>38</v>
      </c>
      <c r="AP42" s="8">
        <f>SUMIF([14]participants_87298141616!$A$5:$A$66, "*" &amp; A42 &amp; "*", [14]participants_87298141616!$C$5:$C$66)</f>
        <v>282</v>
      </c>
      <c r="AQ42" s="8">
        <f>SUMIF([15]participants_82544689023!$A$5:$A$62, "*" &amp; A42 &amp; "*", [15]participants_82544689023!$C$5:$C$62)</f>
        <v>238</v>
      </c>
      <c r="AR42" s="8">
        <f>SUMIF([16]participants_86230635477!$A$5:$A$63, "*" &amp; A42 &amp; "*", [16]participants_86230635477!$C$5:$C$63)</f>
        <v>229</v>
      </c>
      <c r="AS42" s="8">
        <f>SUMIF([17]participants_82568107303!$A$5:$A$67, "*" &amp; A42 &amp; "*", [17]participants_82568107303!$C$5:$C$67)</f>
        <v>251</v>
      </c>
      <c r="AT42" s="8">
        <f>SUMIF([18]participants_87359499683!$A$5:$A$64, "*" &amp; A42 &amp; "*", [18]participants_87359499683!$C$5:$C$64)</f>
        <v>197</v>
      </c>
      <c r="AU42" s="8">
        <f>SUMIF([19]participants_86836508062!$A$5:$A$61, "*" &amp; A42 &amp; "*", [19]participants_86836508062!$C$5:$C$61)</f>
        <v>212</v>
      </c>
      <c r="AV42" s="8">
        <f>SUMIF([20]participants_82917036773!$A$5:$A$62, "*" &amp; A42 &amp; "*", [20]participants_82917036773!$C$5:$C$62)</f>
        <v>271</v>
      </c>
      <c r="AW42" s="8">
        <f>SUMIF([21]participants_82550606539!$A$5:$A$64, "*" &amp; A42 &amp; "*", [21]participants_82550606539!$C$5:$C$64)</f>
        <v>367</v>
      </c>
      <c r="AX42" s="8">
        <f>SUMIF([22]participants_87144786619!$A$5:$A$66, "*" &amp; A42 &amp; "*", [22]participants_87144786619!$C$5:$C$66)</f>
        <v>429</v>
      </c>
      <c r="AY42" s="8">
        <f>SUMIF([23]participants_84183242165!$A$5:$A$65, "*" &amp; A42 &amp; "*", [23]participants_84183242165!$C$5:$C$65)</f>
        <v>265</v>
      </c>
      <c r="AZ42" s="8">
        <f>SUMIF([24]participants_85009956820!$A$5:$A$75, "*" &amp; A42 &amp; "*", [24]participants_85009956820!$C$5:$C$75)</f>
        <v>332</v>
      </c>
      <c r="BA42" s="8">
        <f>SUMIF([25]participants_89596371980!$A$5:$A$73, "*" &amp; A42 &amp; "*", [25]participants_89596371980!$C$5:$C$73)</f>
        <v>265</v>
      </c>
      <c r="BB42" s="8">
        <f>SUMIF([26]participants_85462787262!$A$5:$A$70, "*" &amp; A42 &amp; "*", [26]participants_85462787262!$C$5:$C$70)</f>
        <v>234</v>
      </c>
      <c r="BD42" s="14" t="s">
        <v>8</v>
      </c>
      <c r="BE42" s="8">
        <f t="shared" si="0"/>
        <v>299.52</v>
      </c>
    </row>
    <row r="43" spans="1:57" ht="15.6" x14ac:dyDescent="0.3">
      <c r="A43" s="3" t="s">
        <v>7</v>
      </c>
      <c r="B43" s="8">
        <f>COUNTIF('[1]participants_82728877497 (1)'!$A$5:$A$75, "*" &amp; A43 &amp; "*")</f>
        <v>1</v>
      </c>
      <c r="C43" s="8">
        <f>COUNTIF([2]participants_89283412700!$A$5:$A$56, "*" &amp; A43 &amp; "*")</f>
        <v>1</v>
      </c>
      <c r="D43" s="8">
        <f>COUNTIF([3]participants_83829971189!$A$5:$A$64, "*" &amp; A43 &amp; "*")</f>
        <v>2</v>
      </c>
      <c r="E43" s="8">
        <f>COUNTIF([4]participants_89135597456!$A$5:$A$66, "*" &amp; A43 &amp; "*")</f>
        <v>1</v>
      </c>
      <c r="F43" s="8">
        <f>COUNTIF([5]participants_89862146708!$A$5:$A$68, "*" &amp; A43 &amp; "*")</f>
        <v>2</v>
      </c>
      <c r="G43" s="8">
        <f>COUNTIF([6]participants_82511235553!$A$5:$A$63, "*" &amp; A43 &amp; "*")</f>
        <v>1</v>
      </c>
      <c r="H43" s="8">
        <f>COUNTIF([7]participants_84347885374!$A$5:$A$69, "*" &amp; A43 &amp; "*")</f>
        <v>1</v>
      </c>
      <c r="I43" s="8">
        <f>COUNTIF('[8]participants_81557552921 (1)'!$A$5:$A$63, "*" &amp; A43 &amp; "*")</f>
        <v>1</v>
      </c>
      <c r="J43" s="8">
        <f>COUNTIF([9]participants_85990203844!$A$5:$A$65, "*" &amp; A43 &amp; "*")</f>
        <v>2</v>
      </c>
      <c r="K43" s="8">
        <f>COUNTIF([10]participants_89025595192!$A$5:$A$61, "*" &amp; A43 &amp; "*")</f>
        <v>1</v>
      </c>
      <c r="L43" s="8">
        <f>COUNTIF('[11]participants_81892834107 (1)'!$A$5:$A$67, "*" &amp; A43 &amp; "*")</f>
        <v>2</v>
      </c>
      <c r="M43" s="8">
        <f>COUNTIF('[12]participants_89154771385 (1)'!$A$5:$A$57, "*" &amp; A43 &amp; "*")</f>
        <v>1</v>
      </c>
      <c r="N43" s="8">
        <f>COUNTIF([13]participants_89154771385!$A$5:$A$55, "*" &amp; A43 &amp; "*")</f>
        <v>2</v>
      </c>
      <c r="O43" s="8">
        <f>COUNTIF([14]participants_87298141616!$A$5:$A$66, "*" &amp; A43 &amp; "*")</f>
        <v>2</v>
      </c>
      <c r="P43" s="8">
        <f>COUNTIF([15]participants_82544689023!$A$5:$A$62, "*" &amp; A43 &amp; "*")</f>
        <v>2</v>
      </c>
      <c r="Q43" s="8">
        <f>COUNTIF([16]participants_86230635477!$A$5:$A$63, "*" &amp; A43 &amp; "*")</f>
        <v>1</v>
      </c>
      <c r="R43" s="8">
        <f>COUNTIF([17]participants_82568107303!$A$5:$A$67, "*" &amp; A43 &amp; "*")</f>
        <v>2</v>
      </c>
      <c r="S43" s="8">
        <f>COUNTIF([18]participants_87359499683!$A$5:$A$64, "*" &amp; A43 &amp; "*")</f>
        <v>2</v>
      </c>
      <c r="T43" s="8">
        <f>COUNTIF([19]participants_86836508062!$A$5:$A$61, "*" &amp; A43 &amp; "*")</f>
        <v>2</v>
      </c>
      <c r="U43" s="8">
        <f>COUNTIF([20]participants_82917036773!$A$5:$A$62, "*" &amp; A43 &amp; "*")</f>
        <v>1</v>
      </c>
      <c r="V43" s="8">
        <f>COUNTIF([21]participants_82550606539!$A$5:$A$64, "*" &amp; A43 &amp; "*")</f>
        <v>2</v>
      </c>
      <c r="W43" s="8">
        <f>COUNTIF([22]participants_87144786619!$A$5:$A$66, "*" &amp; A43 &amp; "*")</f>
        <v>3</v>
      </c>
      <c r="X43" s="8">
        <f>COUNTIF([23]participants_84183242165!$A$5:$A$65, "*" &amp; A43 &amp; "*")</f>
        <v>1</v>
      </c>
      <c r="Y43" s="8">
        <f>COUNTIF([24]participants_85009956820!$A$5:$A$75, "*" &amp; A43 &amp; "*")</f>
        <v>2</v>
      </c>
      <c r="Z43" s="8">
        <f>COUNTIF([25]participants_89596371980!$A$5:$A$73, "*" &amp; A43 &amp; "*")</f>
        <v>1</v>
      </c>
      <c r="AA43" s="8">
        <f>COUNTIF([26]participants_85462787262!$A$5:$A$70, "*" &amp; A43 &amp; "*")</f>
        <v>1</v>
      </c>
      <c r="AC43" s="8">
        <f>SUMIF('[1]participants_82728877497 (1)'!$A$5:$A$75, "*" &amp; A43 &amp; "*", '[1]participants_82728877497 (1)'!$C$5:$C$75)</f>
        <v>368</v>
      </c>
      <c r="AD43" s="8">
        <f>SUMIF([2]participants_89283412700!$A$5:$A$56, "*" &amp; A43 &amp; "*", [2]participants_89283412700!$C$5:$C$56)</f>
        <v>130</v>
      </c>
      <c r="AE43" s="8">
        <f>SUMIF([3]participants_83829971189!$A$5:$A$64, "*" &amp; A43 &amp; "*", [3]participants_83829971189!$C$5:$C$64)</f>
        <v>380</v>
      </c>
      <c r="AF43" s="8">
        <f>SUMIF([4]participants_89135597456!$A$5:$A$66, "*" &amp; A43 &amp; "*", [4]participants_89135597456!$C$5:$C$66)</f>
        <v>394</v>
      </c>
      <c r="AG43" s="8">
        <f>SUMIF([5]participants_89862146708!$A$5:$A$68, "*" &amp; A43 &amp; "*", [5]participants_89862146708!$C$5:$C$68)</f>
        <v>362</v>
      </c>
      <c r="AH43" s="8">
        <f>SUMIF([6]participants_82511235553!$A$5:$A$63, "*" &amp; A43 &amp; "*", [6]participants_82511235553!$C$5:$C$63)</f>
        <v>375</v>
      </c>
      <c r="AI43" s="8">
        <f>SUMIF([7]participants_84347885374!$A$5:$A$69, "*" &amp; A43 &amp; "*", [7]participants_84347885374!$C$5:$C$69)</f>
        <v>357</v>
      </c>
      <c r="AJ43" s="8">
        <f>SUMIF('[8]participants_81557552921 (1)'!$A$5:$A$63, "*" &amp; A43 &amp; "*", '[8]participants_81557552921 (1)'!$C$5:$C$63)</f>
        <v>336</v>
      </c>
      <c r="AK43" s="8">
        <f>SUMIF([9]participants_85990203844!$A$5:$A$65, "*" &amp; A43 &amp; "*", [9]participants_85990203844!$C$5:$C$65)</f>
        <v>325</v>
      </c>
      <c r="AL43" s="8">
        <f>SUMIF([10]participants_89025595192!$A$5:$A$61, "*" &amp; A43 &amp; "*", [10]participants_89025595192!$C$5:$C$61)</f>
        <v>379</v>
      </c>
      <c r="AM43" s="8">
        <f>SUMIF('[11]participants_81892834107 (1)'!$A$5:$A$67, "*" &amp; A43 &amp; "*", '[11]participants_81892834107 (1)'!$C$5:$C$67)</f>
        <v>374</v>
      </c>
      <c r="AN43" s="8">
        <f>SUMIF('[12]participants_89154771385 (1)'!$A$5:$A$57, "*" &amp; A43 &amp; "*", '[12]participants_89154771385 (1)'!$C$5:$C$57)</f>
        <v>180</v>
      </c>
      <c r="AO43" s="8">
        <f>SUMIF([13]participants_89154771385!$A$5:$A$55, "*" &amp; A43 &amp; "*", [13]participants_89154771385!$C$5:$C$55)</f>
        <v>38</v>
      </c>
      <c r="AP43" s="8">
        <f>SUMIF([14]participants_87298141616!$A$5:$A$66, "*" &amp; A43 &amp; "*", [14]participants_87298141616!$C$5:$C$66)</f>
        <v>320</v>
      </c>
      <c r="AQ43" s="8">
        <f>SUMIF([15]participants_82544689023!$A$5:$A$62, "*" &amp; A43 &amp; "*", [15]participants_82544689023!$C$5:$C$62)</f>
        <v>378</v>
      </c>
      <c r="AR43" s="8">
        <f>SUMIF([16]participants_86230635477!$A$5:$A$63, "*" &amp; A43 &amp; "*", [16]participants_86230635477!$C$5:$C$63)</f>
        <v>268</v>
      </c>
      <c r="AS43" s="8">
        <f>SUMIF([17]participants_82568107303!$A$5:$A$67, "*" &amp; A43 &amp; "*", [17]participants_82568107303!$C$5:$C$67)</f>
        <v>357</v>
      </c>
      <c r="AT43" s="8">
        <f>SUMIF([18]participants_87359499683!$A$5:$A$64, "*" &amp; A43 &amp; "*", [18]participants_87359499683!$C$5:$C$64)</f>
        <v>347</v>
      </c>
      <c r="AU43" s="8">
        <f>SUMIF([19]participants_86836508062!$A$5:$A$61, "*" &amp; A43 &amp; "*", [19]participants_86836508062!$C$5:$C$61)</f>
        <v>403</v>
      </c>
      <c r="AV43" s="8">
        <f>SUMIF([20]participants_82917036773!$A$5:$A$62, "*" &amp; A43 &amp; "*", [20]participants_82917036773!$C$5:$C$62)</f>
        <v>344</v>
      </c>
      <c r="AW43" s="8">
        <f>SUMIF([21]participants_82550606539!$A$5:$A$64, "*" &amp; A43 &amp; "*", [21]participants_82550606539!$C$5:$C$64)</f>
        <v>344</v>
      </c>
      <c r="AX43" s="8">
        <f>SUMIF([22]participants_87144786619!$A$5:$A$66, "*" &amp; A43 &amp; "*", [22]participants_87144786619!$C$5:$C$66)</f>
        <v>338</v>
      </c>
      <c r="AY43" s="8">
        <f>SUMIF([23]participants_84183242165!$A$5:$A$65, "*" &amp; A43 &amp; "*", [23]participants_84183242165!$C$5:$C$65)</f>
        <v>405</v>
      </c>
      <c r="AZ43" s="8">
        <f>SUMIF([24]participants_85009956820!$A$5:$A$75, "*" &amp; A43 &amp; "*", [24]participants_85009956820!$C$5:$C$75)</f>
        <v>293</v>
      </c>
      <c r="BA43" s="8">
        <f>SUMIF([25]participants_89596371980!$A$5:$A$73, "*" &amp; A43 &amp; "*", [25]participants_89596371980!$C$5:$C$73)</f>
        <v>338</v>
      </c>
      <c r="BB43" s="8">
        <f>SUMIF([26]participants_85462787262!$A$5:$A$70, "*" &amp; A43 &amp; "*", [26]participants_85462787262!$C$5:$C$70)</f>
        <v>234</v>
      </c>
      <c r="BD43" s="11" t="s">
        <v>7</v>
      </c>
      <c r="BE43" s="8">
        <f t="shared" si="0"/>
        <v>321.80769230769232</v>
      </c>
    </row>
    <row r="44" spans="1:57" ht="15.6" x14ac:dyDescent="0.3">
      <c r="A44" s="3" t="s">
        <v>28</v>
      </c>
      <c r="B44" s="8">
        <f>COUNTIF('[1]participants_82728877497 (1)'!$A$5:$A$75, "*" &amp; A44 &amp; "*")</f>
        <v>1</v>
      </c>
      <c r="C44" s="8">
        <f>COUNTIF([2]participants_89283412700!$A$5:$A$56, "*" &amp; A44 &amp; "*")</f>
        <v>1</v>
      </c>
      <c r="D44" s="8">
        <f>COUNTIF([3]participants_83829971189!$A$5:$A$64, "*" &amp; A44 &amp; "*")</f>
        <v>1</v>
      </c>
      <c r="E44" s="8">
        <f>COUNTIF([4]participants_89135597456!$A$5:$A$66, "*" &amp; A44 &amp; "*")</f>
        <v>1</v>
      </c>
      <c r="F44" s="8">
        <f>COUNTIF([5]participants_89862146708!$A$5:$A$68, "*" &amp; A44 &amp; "*")</f>
        <v>1</v>
      </c>
      <c r="G44" s="8">
        <f>COUNTIF([6]participants_82511235553!$A$5:$A$63, "*" &amp; A44 &amp; "*")</f>
        <v>1</v>
      </c>
      <c r="H44" s="8">
        <f>COUNTIF([7]participants_84347885374!$A$5:$A$69, "*" &amp; A44 &amp; "*")</f>
        <v>1</v>
      </c>
      <c r="I44" s="8">
        <f>COUNTIF('[8]participants_81557552921 (1)'!$A$5:$A$63, "*" &amp; A44 &amp; "*")</f>
        <v>1</v>
      </c>
      <c r="J44" s="8">
        <f>COUNTIF([9]participants_85990203844!$A$5:$A$65, "*" &amp; A44 &amp; "*")</f>
        <v>1</v>
      </c>
      <c r="K44" s="8">
        <f>COUNTIF([10]participants_89025595192!$A$5:$A$61, "*" &amp; A44 &amp; "*")</f>
        <v>1</v>
      </c>
      <c r="L44" s="8">
        <f>COUNTIF('[11]participants_81892834107 (1)'!$A$5:$A$67, "*" &amp; A44 &amp; "*")</f>
        <v>1</v>
      </c>
      <c r="M44" s="8">
        <f>COUNTIF('[12]participants_89154771385 (1)'!$A$5:$A$57, "*" &amp; A44 &amp; "*")</f>
        <v>1</v>
      </c>
      <c r="N44" s="8">
        <f>COUNTIF([13]participants_89154771385!$A$5:$A$55, "*" &amp; A44 &amp; "*")</f>
        <v>1</v>
      </c>
      <c r="O44" s="8">
        <f>COUNTIF([14]participants_87298141616!$A$5:$A$66, "*" &amp; A44 &amp; "*")</f>
        <v>1</v>
      </c>
      <c r="P44" s="8">
        <f>COUNTIF([15]participants_82544689023!$A$5:$A$62, "*" &amp; A44 &amp; "*")</f>
        <v>1</v>
      </c>
      <c r="Q44" s="8">
        <f>COUNTIF([16]participants_86230635477!$A$5:$A$63, "*" &amp; A44 &amp; "*")</f>
        <v>1</v>
      </c>
      <c r="R44" s="8">
        <f>COUNTIF([17]participants_82568107303!$A$5:$A$67, "*" &amp; A44 &amp; "*")</f>
        <v>1</v>
      </c>
      <c r="S44" s="8">
        <f>COUNTIF([18]participants_87359499683!$A$5:$A$64, "*" &amp; A44 &amp; "*")</f>
        <v>1</v>
      </c>
      <c r="T44" s="8">
        <f>COUNTIF([19]participants_86836508062!$A$5:$A$61, "*" &amp; A44 &amp; "*")</f>
        <v>1</v>
      </c>
      <c r="U44" s="8">
        <f>COUNTIF([20]participants_82917036773!$A$5:$A$62, "*" &amp; A44 &amp; "*")</f>
        <v>1</v>
      </c>
      <c r="V44" s="8">
        <f>COUNTIF([21]participants_82550606539!$A$5:$A$64, "*" &amp; A44 &amp; "*")</f>
        <v>1</v>
      </c>
      <c r="W44" s="8">
        <f>COUNTIF([22]participants_87144786619!$A$5:$A$66, "*" &amp; A44 &amp; "*")</f>
        <v>2</v>
      </c>
      <c r="X44" s="8">
        <f>COUNTIF([23]participants_84183242165!$A$5:$A$65, "*" &amp; A44 &amp; "*")</f>
        <v>1</v>
      </c>
      <c r="Y44" s="8">
        <f>COUNTIF([24]participants_85009956820!$A$5:$A$75, "*" &amp; A44 &amp; "*")</f>
        <v>2</v>
      </c>
      <c r="Z44" s="8">
        <f>COUNTIF([25]participants_89596371980!$A$5:$A$73, "*" &amp; A44 &amp; "*")</f>
        <v>2</v>
      </c>
      <c r="AA44" s="8">
        <f>COUNTIF([26]participants_85462787262!$A$5:$A$70, "*" &amp; A44 &amp; "*")</f>
        <v>1</v>
      </c>
      <c r="AC44" s="8">
        <f>SUMIF('[1]participants_82728877497 (1)'!$A$5:$A$75, "*" &amp; A44 &amp; "*", '[1]participants_82728877497 (1)'!$C$5:$C$75)</f>
        <v>169</v>
      </c>
      <c r="AD44" s="8">
        <f>SUMIF([2]participants_89283412700!$A$5:$A$56, "*" &amp; A44 &amp; "*", [2]participants_89283412700!$C$5:$C$56)</f>
        <v>103</v>
      </c>
      <c r="AE44" s="8">
        <f>SUMIF([3]participants_83829971189!$A$5:$A$64, "*" &amp; A44 &amp; "*", [3]participants_83829971189!$C$5:$C$64)</f>
        <v>273</v>
      </c>
      <c r="AF44" s="8">
        <f>SUMIF([4]participants_89135597456!$A$5:$A$66, "*" &amp; A44 &amp; "*", [4]participants_89135597456!$C$5:$C$66)</f>
        <v>205</v>
      </c>
      <c r="AG44" s="8">
        <f>SUMIF([5]participants_89862146708!$A$5:$A$68, "*" &amp; A44 &amp; "*", [5]participants_89862146708!$C$5:$C$68)</f>
        <v>277</v>
      </c>
      <c r="AH44" s="8">
        <f>SUMIF([6]participants_82511235553!$A$5:$A$63, "*" &amp; A44 &amp; "*", [6]participants_82511235553!$C$5:$C$63)</f>
        <v>227</v>
      </c>
      <c r="AI44" s="8">
        <f>SUMIF([7]participants_84347885374!$A$5:$A$69, "*" &amp; A44 &amp; "*", [7]participants_84347885374!$C$5:$C$69)</f>
        <v>188</v>
      </c>
      <c r="AJ44" s="8">
        <f>SUMIF('[8]participants_81557552921 (1)'!$A$5:$A$63, "*" &amp; A44 &amp; "*", '[8]participants_81557552921 (1)'!$C$5:$C$63)</f>
        <v>320</v>
      </c>
      <c r="AK44" s="8">
        <f>SUMIF([9]participants_85990203844!$A$5:$A$65, "*" &amp; A44 &amp; "*", [9]participants_85990203844!$C$5:$C$65)</f>
        <v>181</v>
      </c>
      <c r="AL44" s="8">
        <f>SUMIF([10]participants_89025595192!$A$5:$A$61, "*" &amp; A44 &amp; "*", [10]participants_89025595192!$C$5:$C$61)</f>
        <v>252</v>
      </c>
      <c r="AM44" s="8">
        <f>SUMIF('[11]participants_81892834107 (1)'!$A$5:$A$67, "*" &amp; A44 &amp; "*", '[11]participants_81892834107 (1)'!$C$5:$C$67)</f>
        <v>298</v>
      </c>
      <c r="AN44" s="8">
        <f>SUMIF('[12]participants_89154771385 (1)'!$A$5:$A$57, "*" &amp; A44 &amp; "*", '[12]participants_89154771385 (1)'!$C$5:$C$57)</f>
        <v>114</v>
      </c>
      <c r="AO44" s="8">
        <f>SUMIF([13]participants_89154771385!$A$5:$A$55, "*" &amp; A44 &amp; "*", [13]participants_89154771385!$C$5:$C$55)</f>
        <v>19</v>
      </c>
      <c r="AP44" s="8">
        <f>SUMIF([14]participants_87298141616!$A$5:$A$66, "*" &amp; A44 &amp; "*", [14]participants_87298141616!$C$5:$C$66)</f>
        <v>158</v>
      </c>
      <c r="AQ44" s="8">
        <f>SUMIF([15]participants_82544689023!$A$5:$A$62, "*" &amp; A44 &amp; "*", [15]participants_82544689023!$C$5:$C$62)</f>
        <v>187</v>
      </c>
      <c r="AR44" s="8">
        <f>SUMIF([16]participants_86230635477!$A$5:$A$63, "*" &amp; A44 &amp; "*", [16]participants_86230635477!$C$5:$C$63)</f>
        <v>177</v>
      </c>
      <c r="AS44" s="8">
        <f>SUMIF([17]participants_82568107303!$A$5:$A$67, "*" &amp; A44 &amp; "*", [17]participants_82568107303!$C$5:$C$67)</f>
        <v>219</v>
      </c>
      <c r="AT44" s="8">
        <f>SUMIF([18]participants_87359499683!$A$5:$A$64, "*" &amp; A44 &amp; "*", [18]participants_87359499683!$C$5:$C$64)</f>
        <v>173</v>
      </c>
      <c r="AU44" s="8">
        <f>SUMIF([19]participants_86836508062!$A$5:$A$61, "*" &amp; A44 &amp; "*", [19]participants_86836508062!$C$5:$C$61)</f>
        <v>161</v>
      </c>
      <c r="AV44" s="8">
        <f>SUMIF([20]participants_82917036773!$A$5:$A$62, "*" &amp; A44 &amp; "*", [20]participants_82917036773!$C$5:$C$62)</f>
        <v>100</v>
      </c>
      <c r="AW44" s="8">
        <f>SUMIF([21]participants_82550606539!$A$5:$A$64, "*" &amp; A44 &amp; "*", [21]participants_82550606539!$C$5:$C$64)</f>
        <v>138</v>
      </c>
      <c r="AX44" s="8">
        <f>SUMIF([22]participants_87144786619!$A$5:$A$66, "*" &amp; A44 &amp; "*", [22]participants_87144786619!$C$5:$C$66)</f>
        <v>302</v>
      </c>
      <c r="AY44" s="8">
        <f>SUMIF([23]participants_84183242165!$A$5:$A$65, "*" &amp; A44 &amp; "*", [23]participants_84183242165!$C$5:$C$65)</f>
        <v>207</v>
      </c>
      <c r="AZ44" s="8">
        <f>SUMIF([24]participants_85009956820!$A$5:$A$75, "*" &amp; A44 &amp; "*", [24]participants_85009956820!$C$5:$C$75)</f>
        <v>299</v>
      </c>
      <c r="BA44" s="8">
        <f>SUMIF([25]participants_89596371980!$A$5:$A$73, "*" &amp; A44 &amp; "*", [25]participants_89596371980!$C$5:$C$73)</f>
        <v>268</v>
      </c>
      <c r="BB44" s="8">
        <f>SUMIF([26]participants_85462787262!$A$5:$A$70, "*" &amp; A44 &amp; "*", [26]participants_85462787262!$C$5:$C$70)</f>
        <v>137</v>
      </c>
      <c r="BD44" s="11" t="s">
        <v>28</v>
      </c>
      <c r="BE44" s="8">
        <f t="shared" si="0"/>
        <v>198.15384615384616</v>
      </c>
    </row>
    <row r="45" spans="1:57" ht="15.6" x14ac:dyDescent="0.3">
      <c r="A45" s="3" t="s">
        <v>6</v>
      </c>
      <c r="B45" s="8">
        <f>COUNTIF('[1]participants_82728877497 (1)'!$A$5:$A$75, "*" &amp; A45 &amp; "*")</f>
        <v>2</v>
      </c>
      <c r="C45" s="8">
        <f>COUNTIF([2]participants_89283412700!$A$5:$A$56, "*" &amp; A45 &amp; "*")</f>
        <v>1</v>
      </c>
      <c r="D45" s="8">
        <f>COUNTIF([3]participants_83829971189!$A$5:$A$64, "*" &amp; A45 &amp; "*")</f>
        <v>1</v>
      </c>
      <c r="E45" s="8">
        <f>COUNTIF([4]participants_89135597456!$A$5:$A$66, "*" &amp; A45 &amp; "*")</f>
        <v>1</v>
      </c>
      <c r="F45" s="8">
        <f>COUNTIF([5]participants_89862146708!$A$5:$A$68, "*" &amp; A45 &amp; "*")</f>
        <v>1</v>
      </c>
      <c r="G45" s="8">
        <f>COUNTIF([6]participants_82511235553!$A$5:$A$63, "*" &amp; A45 &amp; "*")</f>
        <v>1</v>
      </c>
      <c r="H45" s="8">
        <f>COUNTIF([7]participants_84347885374!$A$5:$A$69, "*" &amp; A45 &amp; "*")</f>
        <v>1</v>
      </c>
      <c r="I45" s="8">
        <f>COUNTIF('[8]participants_81557552921 (1)'!$A$5:$A$63, "*" &amp; A45 &amp; "*")</f>
        <v>1</v>
      </c>
      <c r="J45" s="8">
        <f>COUNTIF([9]participants_85990203844!$A$5:$A$65, "*" &amp; A45 &amp; "*")</f>
        <v>1</v>
      </c>
      <c r="K45" s="8">
        <f>COUNTIF([10]participants_89025595192!$A$5:$A$61, "*" &amp; A45 &amp; "*")</f>
        <v>1</v>
      </c>
      <c r="L45" s="8">
        <f>COUNTIF('[11]participants_81892834107 (1)'!$A$5:$A$67, "*" &amp; A45 &amp; "*")</f>
        <v>1</v>
      </c>
      <c r="M45" s="8">
        <f>COUNTIF('[12]participants_89154771385 (1)'!$A$5:$A$57, "*" &amp; A45 &amp; "*")</f>
        <v>1</v>
      </c>
      <c r="N45" s="8">
        <f>COUNTIF([13]participants_89154771385!$A$5:$A$55, "*" &amp; A45 &amp; "*")</f>
        <v>1</v>
      </c>
      <c r="O45" s="8">
        <f>COUNTIF([14]participants_87298141616!$A$5:$A$66, "*" &amp; A45 &amp; "*")</f>
        <v>1</v>
      </c>
      <c r="P45" s="8">
        <f>COUNTIF([15]participants_82544689023!$A$5:$A$62, "*" &amp; A45 &amp; "*")</f>
        <v>1</v>
      </c>
      <c r="Q45" s="8">
        <f>COUNTIF([16]participants_86230635477!$A$5:$A$63, "*" &amp; A45 &amp; "*")</f>
        <v>1</v>
      </c>
      <c r="R45" s="8">
        <f>COUNTIF([17]participants_82568107303!$A$5:$A$67, "*" &amp; A45 &amp; "*")</f>
        <v>1</v>
      </c>
      <c r="S45" s="8">
        <f>COUNTIF([18]participants_87359499683!$A$5:$A$64, "*" &amp; A45 &amp; "*")</f>
        <v>1</v>
      </c>
      <c r="T45" s="8">
        <f>COUNTIF([19]participants_86836508062!$A$5:$A$61, "*" &amp; A45 &amp; "*")</f>
        <v>1</v>
      </c>
      <c r="U45" s="8">
        <f>COUNTIF([20]participants_82917036773!$A$5:$A$62, "*" &amp; A45 &amp; "*")</f>
        <v>1</v>
      </c>
      <c r="V45" s="8">
        <f>COUNTIF([21]participants_82550606539!$A$5:$A$64, "*" &amp; A45 &amp; "*")</f>
        <v>1</v>
      </c>
      <c r="W45" s="8">
        <f>COUNTIF([22]participants_87144786619!$A$5:$A$66, "*" &amp; A45 &amp; "*")</f>
        <v>1</v>
      </c>
      <c r="X45" s="8">
        <f>COUNTIF([23]participants_84183242165!$A$5:$A$65, "*" &amp; A45 &amp; "*")</f>
        <v>1</v>
      </c>
      <c r="Y45" s="8">
        <f>COUNTIF([24]participants_85009956820!$A$5:$A$75, "*" &amp; A45 &amp; "*")</f>
        <v>1</v>
      </c>
      <c r="Z45" s="8">
        <f>COUNTIF([25]participants_89596371980!$A$5:$A$73, "*" &amp; A45 &amp; "*")</f>
        <v>3</v>
      </c>
      <c r="AA45" s="8">
        <f>COUNTIF([26]participants_85462787262!$A$5:$A$70, "*" &amp; A45 &amp; "*")</f>
        <v>1</v>
      </c>
      <c r="AC45" s="8">
        <f>SUMIF('[1]participants_82728877497 (1)'!$A$5:$A$75, "*" &amp; A45 &amp; "*", '[1]participants_82728877497 (1)'!$C$5:$C$75)</f>
        <v>362</v>
      </c>
      <c r="AD45" s="8">
        <f>SUMIF([2]participants_89283412700!$A$5:$A$56, "*" &amp; A45 &amp; "*", [2]participants_89283412700!$C$5:$C$56)</f>
        <v>137</v>
      </c>
      <c r="AE45" s="8">
        <f>SUMIF([3]participants_83829971189!$A$5:$A$64, "*" &amp; A45 &amp; "*", [3]participants_83829971189!$C$5:$C$64)</f>
        <v>424</v>
      </c>
      <c r="AF45" s="8">
        <f>SUMIF([4]participants_89135597456!$A$5:$A$66, "*" &amp; A45 &amp; "*", [4]participants_89135597456!$C$5:$C$66)</f>
        <v>382</v>
      </c>
      <c r="AG45" s="8">
        <f>SUMIF([5]participants_89862146708!$A$5:$A$68, "*" &amp; A45 &amp; "*", [5]participants_89862146708!$C$5:$C$68)</f>
        <v>413</v>
      </c>
      <c r="AH45" s="8">
        <f>SUMIF([6]participants_82511235553!$A$5:$A$63, "*" &amp; A45 &amp; "*", [6]participants_82511235553!$C$5:$C$63)</f>
        <v>387</v>
      </c>
      <c r="AI45" s="8">
        <f>SUMIF([7]participants_84347885374!$A$5:$A$69, "*" &amp; A45 &amp; "*", [7]participants_84347885374!$C$5:$C$69)</f>
        <v>357</v>
      </c>
      <c r="AJ45" s="8">
        <f>SUMIF('[8]participants_81557552921 (1)'!$A$5:$A$63, "*" &amp; A45 &amp; "*", '[8]participants_81557552921 (1)'!$C$5:$C$63)</f>
        <v>359</v>
      </c>
      <c r="AK45" s="8">
        <f>SUMIF([9]participants_85990203844!$A$5:$A$65, "*" &amp; A45 &amp; "*", [9]participants_85990203844!$C$5:$C$65)</f>
        <v>331</v>
      </c>
      <c r="AL45" s="8">
        <f>SUMIF([10]participants_89025595192!$A$5:$A$61, "*" &amp; A45 &amp; "*", [10]participants_89025595192!$C$5:$C$61)</f>
        <v>380</v>
      </c>
      <c r="AM45" s="8">
        <f>SUMIF('[11]participants_81892834107 (1)'!$A$5:$A$67, "*" &amp; A45 &amp; "*", '[11]participants_81892834107 (1)'!$C$5:$C$67)</f>
        <v>383</v>
      </c>
      <c r="AN45" s="8">
        <f>SUMIF('[12]participants_89154771385 (1)'!$A$5:$A$57, "*" &amp; A45 &amp; "*", '[12]participants_89154771385 (1)'!$C$5:$C$57)</f>
        <v>179</v>
      </c>
      <c r="AO45" s="8">
        <f>SUMIF([13]participants_89154771385!$A$5:$A$55, "*" &amp; A45 &amp; "*", [13]participants_89154771385!$C$5:$C$55)</f>
        <v>42</v>
      </c>
      <c r="AP45" s="8">
        <f>SUMIF([14]participants_87298141616!$A$5:$A$66, "*" &amp; A45 &amp; "*", [14]participants_87298141616!$C$5:$C$66)</f>
        <v>306</v>
      </c>
      <c r="AQ45" s="8">
        <f>SUMIF([15]participants_82544689023!$A$5:$A$62, "*" &amp; A45 &amp; "*", [15]participants_82544689023!$C$5:$C$62)</f>
        <v>381</v>
      </c>
      <c r="AR45" s="8">
        <f>SUMIF([16]participants_86230635477!$A$5:$A$63, "*" &amp; A45 &amp; "*", [16]participants_86230635477!$C$5:$C$63)</f>
        <v>272</v>
      </c>
      <c r="AS45" s="8">
        <f>SUMIF([17]participants_82568107303!$A$5:$A$67, "*" &amp; A45 &amp; "*", [17]participants_82568107303!$C$5:$C$67)</f>
        <v>371</v>
      </c>
      <c r="AT45" s="8">
        <f>SUMIF([18]participants_87359499683!$A$5:$A$64, "*" &amp; A45 &amp; "*", [18]participants_87359499683!$C$5:$C$64)</f>
        <v>328</v>
      </c>
      <c r="AU45" s="8">
        <f>SUMIF([19]participants_86836508062!$A$5:$A$61, "*" &amp; A45 &amp; "*", [19]participants_86836508062!$C$5:$C$61)</f>
        <v>337</v>
      </c>
      <c r="AV45" s="8">
        <f>SUMIF([20]participants_82917036773!$A$5:$A$62, "*" &amp; A45 &amp; "*", [20]participants_82917036773!$C$5:$C$62)</f>
        <v>371</v>
      </c>
      <c r="AW45" s="8">
        <f>SUMIF([21]participants_82550606539!$A$5:$A$64, "*" &amp; A45 &amp; "*", [21]participants_82550606539!$C$5:$C$64)</f>
        <v>384</v>
      </c>
      <c r="AX45" s="8">
        <f>SUMIF([22]participants_87144786619!$A$5:$A$66, "*" &amp; A45 &amp; "*", [22]participants_87144786619!$C$5:$C$66)</f>
        <v>414</v>
      </c>
      <c r="AY45" s="8">
        <f>SUMIF([23]participants_84183242165!$A$5:$A$65, "*" &amp; A45 &amp; "*", [23]participants_84183242165!$C$5:$C$65)</f>
        <v>367</v>
      </c>
      <c r="AZ45" s="8">
        <f>SUMIF([24]participants_85009956820!$A$5:$A$75, "*" &amp; A45 &amp; "*", [24]participants_85009956820!$C$5:$C$75)</f>
        <v>315</v>
      </c>
      <c r="BA45" s="8">
        <f>SUMIF([25]participants_89596371980!$A$5:$A$73, "*" &amp; A45 &amp; "*", [25]participants_89596371980!$C$5:$C$73)</f>
        <v>572</v>
      </c>
      <c r="BB45" s="8">
        <f>SUMIF([26]participants_85462787262!$A$5:$A$70, "*" &amp; A45 &amp; "*", [26]participants_85462787262!$C$5:$C$70)</f>
        <v>254</v>
      </c>
      <c r="BD45" s="11" t="s">
        <v>6</v>
      </c>
      <c r="BE45" s="8">
        <f t="shared" si="0"/>
        <v>338.76923076923077</v>
      </c>
    </row>
    <row r="46" spans="1:57" ht="15.6" x14ac:dyDescent="0.3">
      <c r="A46" s="2" t="s">
        <v>6</v>
      </c>
      <c r="B46" s="8">
        <f>COUNTIF('[1]participants_82728877497 (1)'!$A$5:$A$75, "*" &amp; A46 &amp; "*")</f>
        <v>2</v>
      </c>
      <c r="C46" s="8">
        <f>COUNTIF([2]participants_89283412700!$A$5:$A$56, "*" &amp; A46 &amp; "*")</f>
        <v>1</v>
      </c>
      <c r="D46" s="8">
        <f>COUNTIF([3]participants_83829971189!$A$5:$A$64, "*" &amp; A46 &amp; "*")</f>
        <v>1</v>
      </c>
      <c r="E46" s="8">
        <f>COUNTIF([4]participants_89135597456!$A$5:$A$66, "*" &amp; A46 &amp; "*")</f>
        <v>1</v>
      </c>
      <c r="F46" s="8">
        <f>COUNTIF([5]participants_89862146708!$A$5:$A$68, "*" &amp; A46 &amp; "*")</f>
        <v>1</v>
      </c>
      <c r="G46" s="8">
        <f>COUNTIF([6]participants_82511235553!$A$5:$A$63, "*" &amp; A46 &amp; "*")</f>
        <v>1</v>
      </c>
      <c r="H46" s="8">
        <f>COUNTIF([7]participants_84347885374!$A$5:$A$69, "*" &amp; A46 &amp; "*")</f>
        <v>1</v>
      </c>
      <c r="I46" s="8">
        <f>COUNTIF('[8]participants_81557552921 (1)'!$A$5:$A$63, "*" &amp; A46 &amp; "*")</f>
        <v>1</v>
      </c>
      <c r="J46" s="8">
        <f>COUNTIF([9]participants_85990203844!$A$5:$A$65, "*" &amp; A46 &amp; "*")</f>
        <v>1</v>
      </c>
      <c r="K46" s="8">
        <f>COUNTIF([10]participants_89025595192!$A$5:$A$61, "*" &amp; A46 &amp; "*")</f>
        <v>1</v>
      </c>
      <c r="L46" s="8">
        <f>COUNTIF('[11]participants_81892834107 (1)'!$A$5:$A$67, "*" &amp; A46 &amp; "*")</f>
        <v>1</v>
      </c>
      <c r="M46" s="8">
        <f>COUNTIF('[12]participants_89154771385 (1)'!$A$5:$A$57, "*" &amp; A46 &amp; "*")</f>
        <v>1</v>
      </c>
      <c r="N46" s="8">
        <f>COUNTIF([13]participants_89154771385!$A$5:$A$55, "*" &amp; A46 &amp; "*")</f>
        <v>1</v>
      </c>
      <c r="O46" s="8">
        <f>COUNTIF([14]participants_87298141616!$A$5:$A$66, "*" &amp; A46 &amp; "*")</f>
        <v>1</v>
      </c>
      <c r="P46" s="8">
        <f>COUNTIF([15]participants_82544689023!$A$5:$A$62, "*" &amp; A46 &amp; "*")</f>
        <v>1</v>
      </c>
      <c r="Q46" s="8">
        <f>COUNTIF([16]participants_86230635477!$A$5:$A$63, "*" &amp; A46 &amp; "*")</f>
        <v>1</v>
      </c>
      <c r="R46" s="8">
        <f>COUNTIF([17]participants_82568107303!$A$5:$A$67, "*" &amp; A46 &amp; "*")</f>
        <v>1</v>
      </c>
      <c r="S46" s="8">
        <f>COUNTIF([18]participants_87359499683!$A$5:$A$64, "*" &amp; A46 &amp; "*")</f>
        <v>1</v>
      </c>
      <c r="T46" s="8">
        <f>COUNTIF([19]participants_86836508062!$A$5:$A$61, "*" &amp; A46 &amp; "*")</f>
        <v>1</v>
      </c>
      <c r="U46" s="8">
        <f>COUNTIF([20]participants_82917036773!$A$5:$A$62, "*" &amp; A46 &amp; "*")</f>
        <v>1</v>
      </c>
      <c r="V46" s="8">
        <f>COUNTIF([21]participants_82550606539!$A$5:$A$64, "*" &amp; A46 &amp; "*")</f>
        <v>1</v>
      </c>
      <c r="W46" s="8">
        <f>COUNTIF([22]participants_87144786619!$A$5:$A$66, "*" &amp; A46 &amp; "*")</f>
        <v>1</v>
      </c>
      <c r="X46" s="8">
        <f>COUNTIF([23]participants_84183242165!$A$5:$A$65, "*" &amp; A46 &amp; "*")</f>
        <v>1</v>
      </c>
      <c r="Y46" s="8">
        <f>COUNTIF([24]participants_85009956820!$A$5:$A$75, "*" &amp; A46 &amp; "*")</f>
        <v>1</v>
      </c>
      <c r="Z46" s="8">
        <f>COUNTIF([25]participants_89596371980!$A$5:$A$73, "*" &amp; A46 &amp; "*")</f>
        <v>3</v>
      </c>
      <c r="AA46" s="8">
        <f>COUNTIF([26]participants_85462787262!$A$5:$A$70, "*" &amp; A46 &amp; "*")</f>
        <v>1</v>
      </c>
      <c r="AC46" s="8">
        <f>SUMIF('[1]participants_82728877497 (1)'!$A$5:$A$75, "*" &amp; A46 &amp; "*", '[1]participants_82728877497 (1)'!$C$5:$C$75)</f>
        <v>362</v>
      </c>
      <c r="AD46" s="8">
        <f>SUMIF([2]participants_89283412700!$A$5:$A$56, "*" &amp; A46 &amp; "*", [2]participants_89283412700!$C$5:$C$56)</f>
        <v>137</v>
      </c>
      <c r="AE46" s="8">
        <f>SUMIF([3]participants_83829971189!$A$5:$A$64, "*" &amp; A46 &amp; "*", [3]participants_83829971189!$C$5:$C$64)</f>
        <v>424</v>
      </c>
      <c r="AF46" s="8">
        <f>SUMIF([4]participants_89135597456!$A$5:$A$66, "*" &amp; A46 &amp; "*", [4]participants_89135597456!$C$5:$C$66)</f>
        <v>382</v>
      </c>
      <c r="AG46" s="8">
        <f>SUMIF([5]participants_89862146708!$A$5:$A$68, "*" &amp; A46 &amp; "*", [5]participants_89862146708!$C$5:$C$68)</f>
        <v>413</v>
      </c>
      <c r="AH46" s="8">
        <f>SUMIF([6]participants_82511235553!$A$5:$A$63, "*" &amp; A46 &amp; "*", [6]participants_82511235553!$C$5:$C$63)</f>
        <v>387</v>
      </c>
      <c r="AI46" s="8">
        <f>SUMIF([7]participants_84347885374!$A$5:$A$69, "*" &amp; A46 &amp; "*", [7]participants_84347885374!$C$5:$C$69)</f>
        <v>357</v>
      </c>
      <c r="AJ46" s="8">
        <f>SUMIF('[8]participants_81557552921 (1)'!$A$5:$A$63, "*" &amp; A46 &amp; "*", '[8]participants_81557552921 (1)'!$C$5:$C$63)</f>
        <v>359</v>
      </c>
      <c r="AK46" s="8">
        <f>SUMIF([9]participants_85990203844!$A$5:$A$65, "*" &amp; A46 &amp; "*", [9]participants_85990203844!$C$5:$C$65)</f>
        <v>331</v>
      </c>
      <c r="AL46" s="8">
        <f>SUMIF([10]participants_89025595192!$A$5:$A$61, "*" &amp; A46 &amp; "*", [10]participants_89025595192!$C$5:$C$61)</f>
        <v>380</v>
      </c>
      <c r="AM46" s="8">
        <f>SUMIF('[11]participants_81892834107 (1)'!$A$5:$A$67, "*" &amp; A46 &amp; "*", '[11]participants_81892834107 (1)'!$C$5:$C$67)</f>
        <v>383</v>
      </c>
      <c r="AN46" s="8">
        <f>SUMIF('[12]participants_89154771385 (1)'!$A$5:$A$57, "*" &amp; A46 &amp; "*", '[12]participants_89154771385 (1)'!$C$5:$C$57)</f>
        <v>179</v>
      </c>
      <c r="AO46" s="8">
        <f>SUMIF([13]participants_89154771385!$A$5:$A$55, "*" &amp; A46 &amp; "*", [13]participants_89154771385!$C$5:$C$55)</f>
        <v>42</v>
      </c>
      <c r="AP46" s="8">
        <f>SUMIF([14]participants_87298141616!$A$5:$A$66, "*" &amp; A46 &amp; "*", [14]participants_87298141616!$C$5:$C$66)</f>
        <v>306</v>
      </c>
      <c r="AQ46" s="8">
        <f>SUMIF([15]participants_82544689023!$A$5:$A$62, "*" &amp; A46 &amp; "*", [15]participants_82544689023!$C$5:$C$62)</f>
        <v>381</v>
      </c>
      <c r="AR46" s="8">
        <f>SUMIF([16]participants_86230635477!$A$5:$A$63, "*" &amp; A46 &amp; "*", [16]participants_86230635477!$C$5:$C$63)</f>
        <v>272</v>
      </c>
      <c r="AS46" s="8">
        <f>SUMIF([17]participants_82568107303!$A$5:$A$67, "*" &amp; A46 &amp; "*", [17]participants_82568107303!$C$5:$C$67)</f>
        <v>371</v>
      </c>
      <c r="AT46" s="8">
        <f>SUMIF([18]participants_87359499683!$A$5:$A$64, "*" &amp; A46 &amp; "*", [18]participants_87359499683!$C$5:$C$64)</f>
        <v>328</v>
      </c>
      <c r="AU46" s="8">
        <f>SUMIF([19]participants_86836508062!$A$5:$A$61, "*" &amp; A46 &amp; "*", [19]participants_86836508062!$C$5:$C$61)</f>
        <v>337</v>
      </c>
      <c r="AV46" s="8">
        <f>SUMIF([20]participants_82917036773!$A$5:$A$62, "*" &amp; A46 &amp; "*", [20]participants_82917036773!$C$5:$C$62)</f>
        <v>371</v>
      </c>
      <c r="AW46" s="8">
        <f>SUMIF([21]participants_82550606539!$A$5:$A$64, "*" &amp; A46 &amp; "*", [21]participants_82550606539!$C$5:$C$64)</f>
        <v>384</v>
      </c>
      <c r="AX46" s="8">
        <f>SUMIF([22]participants_87144786619!$A$5:$A$66, "*" &amp; A46 &amp; "*", [22]participants_87144786619!$C$5:$C$66)</f>
        <v>414</v>
      </c>
      <c r="AY46" s="8">
        <f>SUMIF([23]participants_84183242165!$A$5:$A$65, "*" &amp; A46 &amp; "*", [23]participants_84183242165!$C$5:$C$65)</f>
        <v>367</v>
      </c>
      <c r="AZ46" s="8">
        <f>SUMIF([24]participants_85009956820!$A$5:$A$75, "*" &amp; A46 &amp; "*", [24]participants_85009956820!$C$5:$C$75)</f>
        <v>315</v>
      </c>
      <c r="BA46" s="8">
        <f>SUMIF([25]participants_89596371980!$A$5:$A$73, "*" &amp; A46 &amp; "*", [25]participants_89596371980!$C$5:$C$73)</f>
        <v>572</v>
      </c>
      <c r="BB46" s="8">
        <f>SUMIF([26]participants_85462787262!$A$5:$A$70, "*" &amp; A46 &amp; "*", [26]participants_85462787262!$C$5:$C$70)</f>
        <v>254</v>
      </c>
      <c r="BD46" s="10" t="s">
        <v>6</v>
      </c>
      <c r="BE46" s="8">
        <f t="shared" si="0"/>
        <v>338.76923076923077</v>
      </c>
    </row>
    <row r="47" spans="1:57" ht="15.6" x14ac:dyDescent="0.3">
      <c r="A47" s="3" t="s">
        <v>11</v>
      </c>
      <c r="B47" s="8">
        <f>COUNTIF('[1]participants_82728877497 (1)'!$A$5:$A$75, "*" &amp; A47 &amp; "*")</f>
        <v>2</v>
      </c>
      <c r="C47" s="8">
        <f>COUNTIF([2]participants_89283412700!$A$5:$A$56, "*" &amp; A47 &amp; "*")</f>
        <v>2</v>
      </c>
      <c r="D47" s="8">
        <f>COUNTIF([3]participants_83829971189!$A$5:$A$64, "*" &amp; A47 &amp; "*")</f>
        <v>2</v>
      </c>
      <c r="E47" s="8">
        <f>COUNTIF([4]participants_89135597456!$A$5:$A$66, "*" &amp; A47 &amp; "*")</f>
        <v>3</v>
      </c>
      <c r="F47" s="8">
        <f>COUNTIF([5]participants_89862146708!$A$5:$A$68, "*" &amp; A47 &amp; "*")</f>
        <v>2</v>
      </c>
      <c r="G47" s="8">
        <f>COUNTIF([6]participants_82511235553!$A$5:$A$63, "*" &amp; A47 &amp; "*")</f>
        <v>2</v>
      </c>
      <c r="H47" s="8">
        <f>COUNTIF([7]participants_84347885374!$A$5:$A$69, "*" &amp; A47 &amp; "*")</f>
        <v>3</v>
      </c>
      <c r="I47" s="8">
        <f>COUNTIF('[8]participants_81557552921 (1)'!$A$5:$A$63, "*" &amp; A47 &amp; "*")</f>
        <v>3</v>
      </c>
      <c r="J47" s="8">
        <f>COUNTIF([9]participants_85990203844!$A$5:$A$65, "*" &amp; A47 &amp; "*")</f>
        <v>3</v>
      </c>
      <c r="K47" s="8">
        <f>COUNTIF([10]participants_89025595192!$A$5:$A$61, "*" &amp; A47 &amp; "*")</f>
        <v>3</v>
      </c>
      <c r="L47" s="8">
        <f>COUNTIF('[11]participants_81892834107 (1)'!$A$5:$A$67, "*" &amp; A47 &amp; "*")</f>
        <v>4</v>
      </c>
      <c r="M47" s="8">
        <f>COUNTIF('[12]participants_89154771385 (1)'!$A$5:$A$57, "*" &amp; A47 &amp; "*")</f>
        <v>3</v>
      </c>
      <c r="N47" s="8">
        <f>COUNTIF([13]participants_89154771385!$A$5:$A$55, "*" &amp; A47 &amp; "*")</f>
        <v>3</v>
      </c>
      <c r="O47" s="8">
        <f>COUNTIF([14]participants_87298141616!$A$5:$A$66, "*" &amp; A47 &amp; "*")</f>
        <v>3</v>
      </c>
      <c r="P47" s="8">
        <f>COUNTIF([15]participants_82544689023!$A$5:$A$62, "*" &amp; A47 &amp; "*")</f>
        <v>3</v>
      </c>
      <c r="Q47" s="8">
        <f>COUNTIF([16]participants_86230635477!$A$5:$A$63, "*" &amp; A47 &amp; "*")</f>
        <v>2</v>
      </c>
      <c r="R47" s="8">
        <f>COUNTIF([17]participants_82568107303!$A$5:$A$67, "*" &amp; A47 &amp; "*")</f>
        <v>2</v>
      </c>
      <c r="S47" s="8">
        <f>COUNTIF([18]participants_87359499683!$A$5:$A$64, "*" &amp; A47 &amp; "*")</f>
        <v>2</v>
      </c>
      <c r="T47" s="8">
        <f>COUNTIF([19]participants_86836508062!$A$5:$A$61, "*" &amp; A47 &amp; "*")</f>
        <v>2</v>
      </c>
      <c r="U47" s="8">
        <f>COUNTIF([20]participants_82917036773!$A$5:$A$62, "*" &amp; A47 &amp; "*")</f>
        <v>2</v>
      </c>
      <c r="V47" s="8">
        <f>COUNTIF([21]participants_82550606539!$A$5:$A$64, "*" &amp; A47 &amp; "*")</f>
        <v>2</v>
      </c>
      <c r="W47" s="8">
        <f>COUNTIF([22]participants_87144786619!$A$5:$A$66, "*" &amp; A47 &amp; "*")</f>
        <v>3</v>
      </c>
      <c r="X47" s="8">
        <f>COUNTIF([23]participants_84183242165!$A$5:$A$65, "*" &amp; A47 &amp; "*")</f>
        <v>3</v>
      </c>
      <c r="Y47" s="8">
        <f>COUNTIF([24]participants_85009956820!$A$5:$A$75, "*" &amp; A47 &amp; "*")</f>
        <v>4</v>
      </c>
      <c r="Z47" s="8">
        <f>COUNTIF([25]participants_89596371980!$A$5:$A$73, "*" &amp; A47 &amp; "*")</f>
        <v>2</v>
      </c>
      <c r="AA47" s="8">
        <f>COUNTIF([26]participants_85462787262!$A$5:$A$70, "*" &amp; A47 &amp; "*")</f>
        <v>2</v>
      </c>
      <c r="AC47" s="8">
        <f>SUMIF('[1]participants_82728877497 (1)'!$A$5:$A$75, "*" &amp; A47 &amp; "*", '[1]participants_82728877497 (1)'!$C$5:$C$75)</f>
        <v>775</v>
      </c>
      <c r="AD47" s="8">
        <f>SUMIF([2]participants_89283412700!$A$5:$A$56, "*" &amp; A47 &amp; "*", [2]participants_89283412700!$C$5:$C$56)</f>
        <v>226</v>
      </c>
      <c r="AE47" s="8">
        <f>SUMIF([3]participants_83829971189!$A$5:$A$64, "*" &amp; A47 &amp; "*", [3]participants_83829971189!$C$5:$C$64)</f>
        <v>731</v>
      </c>
      <c r="AF47" s="8">
        <f>SUMIF([4]participants_89135597456!$A$5:$A$66, "*" &amp; A47 &amp; "*", [4]participants_89135597456!$C$5:$C$66)</f>
        <v>668</v>
      </c>
      <c r="AG47" s="8">
        <f>SUMIF([5]participants_89862146708!$A$5:$A$68, "*" &amp; A47 &amp; "*", [5]participants_89862146708!$C$5:$C$68)</f>
        <v>703</v>
      </c>
      <c r="AH47" s="8">
        <f>SUMIF([6]participants_82511235553!$A$5:$A$63, "*" &amp; A47 &amp; "*", [6]participants_82511235553!$C$5:$C$63)</f>
        <v>573</v>
      </c>
      <c r="AI47" s="8">
        <f>SUMIF([7]participants_84347885374!$A$5:$A$69, "*" &amp; A47 &amp; "*", [7]participants_84347885374!$C$5:$C$69)</f>
        <v>1052</v>
      </c>
      <c r="AJ47" s="8">
        <f>SUMIF('[8]participants_81557552921 (1)'!$A$5:$A$63, "*" &amp; A47 &amp; "*", '[8]participants_81557552921 (1)'!$C$5:$C$63)</f>
        <v>908</v>
      </c>
      <c r="AK47" s="8">
        <f>SUMIF([9]participants_85990203844!$A$5:$A$65, "*" &amp; A47 &amp; "*", [9]participants_85990203844!$C$5:$C$65)</f>
        <v>675</v>
      </c>
      <c r="AL47" s="8">
        <f>SUMIF([10]participants_89025595192!$A$5:$A$61, "*" &amp; A47 &amp; "*", [10]participants_89025595192!$C$5:$C$61)</f>
        <v>791</v>
      </c>
      <c r="AM47" s="8">
        <f>SUMIF('[11]participants_81892834107 (1)'!$A$5:$A$67, "*" &amp; A47 &amp; "*", '[11]participants_81892834107 (1)'!$C$5:$C$67)</f>
        <v>889</v>
      </c>
      <c r="AN47" s="8">
        <f>SUMIF('[12]participants_89154771385 (1)'!$A$5:$A$57, "*" &amp; A47 &amp; "*", '[12]participants_89154771385 (1)'!$C$5:$C$57)</f>
        <v>503</v>
      </c>
      <c r="AO47" s="8">
        <f>SUMIF([13]participants_89154771385!$A$5:$A$55, "*" &amp; A47 &amp; "*", [13]participants_89154771385!$C$5:$C$55)</f>
        <v>75</v>
      </c>
      <c r="AP47" s="8">
        <f>SUMIF([14]participants_87298141616!$A$5:$A$66, "*" &amp; A47 &amp; "*", [14]participants_87298141616!$C$5:$C$66)</f>
        <v>775</v>
      </c>
      <c r="AQ47" s="8">
        <f>SUMIF([15]participants_82544689023!$A$5:$A$62, "*" &amp; A47 &amp; "*", [15]participants_82544689023!$C$5:$C$62)</f>
        <v>775</v>
      </c>
      <c r="AR47" s="8">
        <f>SUMIF([16]participants_86230635477!$A$5:$A$63, "*" &amp; A47 &amp; "*", [16]participants_86230635477!$C$5:$C$63)</f>
        <v>569</v>
      </c>
      <c r="AS47" s="8">
        <f>SUMIF([17]participants_82568107303!$A$5:$A$67, "*" &amp; A47 &amp; "*", [17]participants_82568107303!$C$5:$C$67)</f>
        <v>737</v>
      </c>
      <c r="AT47" s="8">
        <f>SUMIF([18]participants_87359499683!$A$5:$A$64, "*" &amp; A47 &amp; "*", [18]participants_87359499683!$C$5:$C$64)</f>
        <v>719</v>
      </c>
      <c r="AU47" s="8">
        <f>SUMIF([19]participants_86836508062!$A$5:$A$61, "*" &amp; A47 &amp; "*", [19]participants_86836508062!$C$5:$C$61)</f>
        <v>690</v>
      </c>
      <c r="AV47" s="8">
        <f>SUMIF([20]participants_82917036773!$A$5:$A$62, "*" &amp; A47 &amp; "*", [20]participants_82917036773!$C$5:$C$62)</f>
        <v>679</v>
      </c>
      <c r="AW47" s="8">
        <f>SUMIF([21]participants_82550606539!$A$5:$A$64, "*" &amp; A47 &amp; "*", [21]participants_82550606539!$C$5:$C$64)</f>
        <v>696</v>
      </c>
      <c r="AX47" s="8">
        <f>SUMIF([22]participants_87144786619!$A$5:$A$66, "*" &amp; A47 &amp; "*", [22]participants_87144786619!$C$5:$C$66)</f>
        <v>762</v>
      </c>
      <c r="AY47" s="8">
        <f>SUMIF([23]participants_84183242165!$A$5:$A$65, "*" &amp; A47 &amp; "*", [23]participants_84183242165!$C$5:$C$65)</f>
        <v>569</v>
      </c>
      <c r="AZ47" s="8">
        <f>SUMIF([24]participants_85009956820!$A$5:$A$75, "*" &amp; A47 &amp; "*", [24]participants_85009956820!$C$5:$C$75)</f>
        <v>929</v>
      </c>
      <c r="BA47" s="8">
        <f>SUMIF([25]participants_89596371980!$A$5:$A$73, "*" &amp; A47 &amp; "*", [25]participants_89596371980!$C$5:$C$73)</f>
        <v>805</v>
      </c>
      <c r="BB47" s="8">
        <f>SUMIF([26]participants_85462787262!$A$5:$A$70, "*" &amp; A47 &amp; "*", [26]participants_85462787262!$C$5:$C$70)</f>
        <v>515</v>
      </c>
      <c r="BD47" s="11" t="s">
        <v>11</v>
      </c>
      <c r="BE47" s="8">
        <f t="shared" si="0"/>
        <v>684.19230769230774</v>
      </c>
    </row>
    <row r="48" spans="1:57" ht="15.6" x14ac:dyDescent="0.3">
      <c r="A48" s="2" t="s">
        <v>11</v>
      </c>
      <c r="B48" s="8">
        <f>COUNTIF('[1]participants_82728877497 (1)'!$A$5:$A$75, "*" &amp; A48 &amp; "*")</f>
        <v>2</v>
      </c>
      <c r="C48" s="8">
        <f>COUNTIF([2]participants_89283412700!$A$5:$A$56, "*" &amp; A48 &amp; "*")</f>
        <v>2</v>
      </c>
      <c r="D48" s="8">
        <f>COUNTIF([3]participants_83829971189!$A$5:$A$64, "*" &amp; A48 &amp; "*")</f>
        <v>2</v>
      </c>
      <c r="E48" s="8">
        <f>COUNTIF([4]participants_89135597456!$A$5:$A$66, "*" &amp; A48 &amp; "*")</f>
        <v>3</v>
      </c>
      <c r="F48" s="8">
        <f>COUNTIF([5]participants_89862146708!$A$5:$A$68, "*" &amp; A48 &amp; "*")</f>
        <v>2</v>
      </c>
      <c r="G48" s="8">
        <f>COUNTIF([6]participants_82511235553!$A$5:$A$63, "*" &amp; A48 &amp; "*")</f>
        <v>2</v>
      </c>
      <c r="H48" s="8">
        <f>COUNTIF([7]participants_84347885374!$A$5:$A$69, "*" &amp; A48 &amp; "*")</f>
        <v>3</v>
      </c>
      <c r="I48" s="8">
        <f>COUNTIF('[8]participants_81557552921 (1)'!$A$5:$A$63, "*" &amp; A48 &amp; "*")</f>
        <v>3</v>
      </c>
      <c r="J48" s="8">
        <f>COUNTIF([9]participants_85990203844!$A$5:$A$65, "*" &amp; A48 &amp; "*")</f>
        <v>3</v>
      </c>
      <c r="K48" s="8">
        <f>COUNTIF([10]participants_89025595192!$A$5:$A$61, "*" &amp; A48 &amp; "*")</f>
        <v>3</v>
      </c>
      <c r="L48" s="8">
        <f>COUNTIF('[11]participants_81892834107 (1)'!$A$5:$A$67, "*" &amp; A48 &amp; "*")</f>
        <v>4</v>
      </c>
      <c r="M48" s="8">
        <f>COUNTIF('[12]participants_89154771385 (1)'!$A$5:$A$57, "*" &amp; A48 &amp; "*")</f>
        <v>3</v>
      </c>
      <c r="N48" s="8">
        <f>COUNTIF([13]participants_89154771385!$A$5:$A$55, "*" &amp; A48 &amp; "*")</f>
        <v>3</v>
      </c>
      <c r="O48" s="8">
        <f>COUNTIF([14]participants_87298141616!$A$5:$A$66, "*" &amp; A48 &amp; "*")</f>
        <v>3</v>
      </c>
      <c r="P48" s="8">
        <f>COUNTIF([15]participants_82544689023!$A$5:$A$62, "*" &amp; A48 &amp; "*")</f>
        <v>3</v>
      </c>
      <c r="Q48" s="8">
        <f>COUNTIF([16]participants_86230635477!$A$5:$A$63, "*" &amp; A48 &amp; "*")</f>
        <v>2</v>
      </c>
      <c r="R48" s="8">
        <f>COUNTIF([17]participants_82568107303!$A$5:$A$67, "*" &amp; A48 &amp; "*")</f>
        <v>2</v>
      </c>
      <c r="S48" s="8">
        <f>COUNTIF([18]participants_87359499683!$A$5:$A$64, "*" &amp; A48 &amp; "*")</f>
        <v>2</v>
      </c>
      <c r="T48" s="8">
        <f>COUNTIF([19]participants_86836508062!$A$5:$A$61, "*" &amp; A48 &amp; "*")</f>
        <v>2</v>
      </c>
      <c r="U48" s="8">
        <f>COUNTIF([20]participants_82917036773!$A$5:$A$62, "*" &amp; A48 &amp; "*")</f>
        <v>2</v>
      </c>
      <c r="V48" s="8">
        <f>COUNTIF([21]participants_82550606539!$A$5:$A$64, "*" &amp; A48 &amp; "*")</f>
        <v>2</v>
      </c>
      <c r="W48" s="8">
        <f>COUNTIF([22]participants_87144786619!$A$5:$A$66, "*" &amp; A48 &amp; "*")</f>
        <v>3</v>
      </c>
      <c r="X48" s="8">
        <f>COUNTIF([23]participants_84183242165!$A$5:$A$65, "*" &amp; A48 &amp; "*")</f>
        <v>3</v>
      </c>
      <c r="Y48" s="8">
        <f>COUNTIF([24]participants_85009956820!$A$5:$A$75, "*" &amp; A48 &amp; "*")</f>
        <v>4</v>
      </c>
      <c r="Z48" s="8">
        <f>COUNTIF([25]participants_89596371980!$A$5:$A$73, "*" &amp; A48 &amp; "*")</f>
        <v>2</v>
      </c>
      <c r="AA48" s="8">
        <f>COUNTIF([26]participants_85462787262!$A$5:$A$70, "*" &amp; A48 &amp; "*")</f>
        <v>2</v>
      </c>
      <c r="AC48" s="8">
        <f>SUMIF('[1]participants_82728877497 (1)'!$A$5:$A$75, "*" &amp; A48 &amp; "*", '[1]participants_82728877497 (1)'!$C$5:$C$75)</f>
        <v>775</v>
      </c>
      <c r="AD48" s="8">
        <f>SUMIF([2]participants_89283412700!$A$5:$A$56, "*" &amp; A48 &amp; "*", [2]participants_89283412700!$C$5:$C$56)</f>
        <v>226</v>
      </c>
      <c r="AE48" s="8">
        <f>SUMIF([3]participants_83829971189!$A$5:$A$64, "*" &amp; A48 &amp; "*", [3]participants_83829971189!$C$5:$C$64)</f>
        <v>731</v>
      </c>
      <c r="AF48" s="8">
        <f>SUMIF([4]participants_89135597456!$A$5:$A$66, "*" &amp; A48 &amp; "*", [4]participants_89135597456!$C$5:$C$66)</f>
        <v>668</v>
      </c>
      <c r="AG48" s="8">
        <f>SUMIF([5]participants_89862146708!$A$5:$A$68, "*" &amp; A48 &amp; "*", [5]participants_89862146708!$C$5:$C$68)</f>
        <v>703</v>
      </c>
      <c r="AH48" s="8">
        <f>SUMIF([6]participants_82511235553!$A$5:$A$63, "*" &amp; A48 &amp; "*", [6]participants_82511235553!$C$5:$C$63)</f>
        <v>573</v>
      </c>
      <c r="AI48" s="8">
        <f>SUMIF([7]participants_84347885374!$A$5:$A$69, "*" &amp; A48 &amp; "*", [7]participants_84347885374!$C$5:$C$69)</f>
        <v>1052</v>
      </c>
      <c r="AJ48" s="8">
        <f>SUMIF('[8]participants_81557552921 (1)'!$A$5:$A$63, "*" &amp; A48 &amp; "*", '[8]participants_81557552921 (1)'!$C$5:$C$63)</f>
        <v>908</v>
      </c>
      <c r="AK48" s="8">
        <f>SUMIF([9]participants_85990203844!$A$5:$A$65, "*" &amp; A48 &amp; "*", [9]participants_85990203844!$C$5:$C$65)</f>
        <v>675</v>
      </c>
      <c r="AL48" s="8">
        <f>SUMIF([10]participants_89025595192!$A$5:$A$61, "*" &amp; A48 &amp; "*", [10]participants_89025595192!$C$5:$C$61)</f>
        <v>791</v>
      </c>
      <c r="AM48" s="8">
        <f>SUMIF('[11]participants_81892834107 (1)'!$A$5:$A$67, "*" &amp; A48 &amp; "*", '[11]participants_81892834107 (1)'!$C$5:$C$67)</f>
        <v>889</v>
      </c>
      <c r="AN48" s="8">
        <f>SUMIF('[12]participants_89154771385 (1)'!$A$5:$A$57, "*" &amp; A48 &amp; "*", '[12]participants_89154771385 (1)'!$C$5:$C$57)</f>
        <v>503</v>
      </c>
      <c r="AO48" s="8">
        <f>SUMIF([13]participants_89154771385!$A$5:$A$55, "*" &amp; A48 &amp; "*", [13]participants_89154771385!$C$5:$C$55)</f>
        <v>75</v>
      </c>
      <c r="AP48" s="8">
        <f>SUMIF([14]participants_87298141616!$A$5:$A$66, "*" &amp; A48 &amp; "*", [14]participants_87298141616!$C$5:$C$66)</f>
        <v>775</v>
      </c>
      <c r="AQ48" s="8">
        <f>SUMIF([15]participants_82544689023!$A$5:$A$62, "*" &amp; A48 &amp; "*", [15]participants_82544689023!$C$5:$C$62)</f>
        <v>775</v>
      </c>
      <c r="AR48" s="8">
        <f>SUMIF([16]participants_86230635477!$A$5:$A$63, "*" &amp; A48 &amp; "*", [16]participants_86230635477!$C$5:$C$63)</f>
        <v>569</v>
      </c>
      <c r="AS48" s="8">
        <f>SUMIF([17]participants_82568107303!$A$5:$A$67, "*" &amp; A48 &amp; "*", [17]participants_82568107303!$C$5:$C$67)</f>
        <v>737</v>
      </c>
      <c r="AT48" s="8">
        <f>SUMIF([18]participants_87359499683!$A$5:$A$64, "*" &amp; A48 &amp; "*", [18]participants_87359499683!$C$5:$C$64)</f>
        <v>719</v>
      </c>
      <c r="AU48" s="8">
        <f>SUMIF([19]participants_86836508062!$A$5:$A$61, "*" &amp; A48 &amp; "*", [19]participants_86836508062!$C$5:$C$61)</f>
        <v>690</v>
      </c>
      <c r="AV48" s="8">
        <f>SUMIF([20]participants_82917036773!$A$5:$A$62, "*" &amp; A48 &amp; "*", [20]participants_82917036773!$C$5:$C$62)</f>
        <v>679</v>
      </c>
      <c r="AW48" s="8">
        <f>SUMIF([21]participants_82550606539!$A$5:$A$64, "*" &amp; A48 &amp; "*", [21]participants_82550606539!$C$5:$C$64)</f>
        <v>696</v>
      </c>
      <c r="AX48" s="8">
        <f>SUMIF([22]participants_87144786619!$A$5:$A$66, "*" &amp; A48 &amp; "*", [22]participants_87144786619!$C$5:$C$66)</f>
        <v>762</v>
      </c>
      <c r="AY48" s="8">
        <f>SUMIF([23]participants_84183242165!$A$5:$A$65, "*" &amp; A48 &amp; "*", [23]participants_84183242165!$C$5:$C$65)</f>
        <v>569</v>
      </c>
      <c r="AZ48" s="8">
        <f>SUMIF([24]participants_85009956820!$A$5:$A$75, "*" &amp; A48 &amp; "*", [24]participants_85009956820!$C$5:$C$75)</f>
        <v>929</v>
      </c>
      <c r="BA48" s="8">
        <f>SUMIF([25]participants_89596371980!$A$5:$A$73, "*" &amp; A48 &amp; "*", [25]participants_89596371980!$C$5:$C$73)</f>
        <v>805</v>
      </c>
      <c r="BB48" s="8">
        <f>SUMIF([26]participants_85462787262!$A$5:$A$70, "*" &amp; A48 &amp; "*", [26]participants_85462787262!$C$5:$C$70)</f>
        <v>515</v>
      </c>
      <c r="BD48" s="10" t="s">
        <v>11</v>
      </c>
      <c r="BE48" s="8">
        <f t="shared" si="0"/>
        <v>684.19230769230774</v>
      </c>
    </row>
    <row r="49" spans="1:57" ht="15.6" x14ac:dyDescent="0.3">
      <c r="A49" s="3" t="s">
        <v>30</v>
      </c>
      <c r="B49" s="8">
        <f>COUNTIF('[1]participants_82728877497 (1)'!$A$5:$A$75, "*" &amp; A49 &amp; "*")</f>
        <v>1</v>
      </c>
      <c r="C49" s="8">
        <f>COUNTIF([2]participants_89283412700!$A$5:$A$56, "*" &amp; A49 &amp; "*")</f>
        <v>1</v>
      </c>
      <c r="D49" s="8">
        <f>COUNTIF([3]participants_83829971189!$A$5:$A$64, "*" &amp; A49 &amp; "*")</f>
        <v>2</v>
      </c>
      <c r="E49" s="8">
        <f>COUNTIF([4]participants_89135597456!$A$5:$A$66, "*" &amp; A49 &amp; "*")</f>
        <v>1</v>
      </c>
      <c r="F49" s="8">
        <f>COUNTIF([5]participants_89862146708!$A$5:$A$68, "*" &amp; A49 &amp; "*")</f>
        <v>3</v>
      </c>
      <c r="G49" s="8">
        <f>COUNTIF([6]participants_82511235553!$A$5:$A$63, "*" &amp; A49 &amp; "*")</f>
        <v>2</v>
      </c>
      <c r="H49" s="8">
        <f>COUNTIF([7]participants_84347885374!$A$5:$A$69, "*" &amp; A49 &amp; "*")</f>
        <v>2</v>
      </c>
      <c r="I49" s="8">
        <f>COUNTIF('[8]participants_81557552921 (1)'!$A$5:$A$63, "*" &amp; A49 &amp; "*")</f>
        <v>1</v>
      </c>
      <c r="J49" s="8">
        <f>COUNTIF([9]participants_85990203844!$A$5:$A$65, "*" &amp; A49 &amp; "*")</f>
        <v>1</v>
      </c>
      <c r="K49" s="8">
        <f>COUNTIF([10]participants_89025595192!$A$5:$A$61, "*" &amp; A49 &amp; "*")</f>
        <v>0</v>
      </c>
      <c r="L49" s="8">
        <f>COUNTIF('[11]participants_81892834107 (1)'!$A$5:$A$67, "*" &amp; A49 &amp; "*")</f>
        <v>2</v>
      </c>
      <c r="M49" s="8">
        <f>COUNTIF('[12]participants_89154771385 (1)'!$A$5:$A$57, "*" &amp; A49 &amp; "*")</f>
        <v>1</v>
      </c>
      <c r="N49" s="8">
        <f>COUNTIF([13]participants_89154771385!$A$5:$A$55, "*" &amp; A49 &amp; "*")</f>
        <v>1</v>
      </c>
      <c r="O49" s="8">
        <f>COUNTIF([14]participants_87298141616!$A$5:$A$66, "*" &amp; A49 &amp; "*")</f>
        <v>1</v>
      </c>
      <c r="P49" s="8">
        <f>COUNTIF([15]participants_82544689023!$A$5:$A$62, "*" &amp; A49 &amp; "*")</f>
        <v>1</v>
      </c>
      <c r="Q49" s="8">
        <f>COUNTIF([16]participants_86230635477!$A$5:$A$63, "*" &amp; A49 &amp; "*")</f>
        <v>2</v>
      </c>
      <c r="R49" s="8">
        <f>COUNTIF([17]participants_82568107303!$A$5:$A$67, "*" &amp; A49 &amp; "*")</f>
        <v>2</v>
      </c>
      <c r="S49" s="8">
        <f>COUNTIF([18]participants_87359499683!$A$5:$A$64, "*" &amp; A49 &amp; "*")</f>
        <v>1</v>
      </c>
      <c r="T49" s="8">
        <f>COUNTIF([19]participants_86836508062!$A$5:$A$61, "*" &amp; A49 &amp; "*")</f>
        <v>1</v>
      </c>
      <c r="U49" s="8">
        <f>COUNTIF([20]participants_82917036773!$A$5:$A$62, "*" &amp; A49 &amp; "*")</f>
        <v>2</v>
      </c>
      <c r="V49" s="8">
        <f>COUNTIF([21]participants_82550606539!$A$5:$A$64, "*" &amp; A49 &amp; "*")</f>
        <v>2</v>
      </c>
      <c r="W49" s="8">
        <f>COUNTIF([22]participants_87144786619!$A$5:$A$66, "*" &amp; A49 &amp; "*")</f>
        <v>1</v>
      </c>
      <c r="X49" s="8">
        <f>COUNTIF([23]participants_84183242165!$A$5:$A$65, "*" &amp; A49 &amp; "*")</f>
        <v>2</v>
      </c>
      <c r="Y49" s="8">
        <f>COUNTIF([24]participants_85009956820!$A$5:$A$75, "*" &amp; A49 &amp; "*")</f>
        <v>2</v>
      </c>
      <c r="Z49" s="8">
        <f>COUNTIF([25]participants_89596371980!$A$5:$A$73, "*" &amp; A49 &amp; "*")</f>
        <v>2</v>
      </c>
      <c r="AA49" s="8">
        <f>COUNTIF([26]participants_85462787262!$A$5:$A$70, "*" &amp; A49 &amp; "*")</f>
        <v>1</v>
      </c>
      <c r="AC49" s="8">
        <f>SUMIF('[1]participants_82728877497 (1)'!$A$5:$A$75, "*" &amp; A49 &amp; "*", '[1]participants_82728877497 (1)'!$C$5:$C$75)</f>
        <v>349</v>
      </c>
      <c r="AD49" s="8">
        <f>SUMIF([2]participants_89283412700!$A$5:$A$56, "*" &amp; A49 &amp; "*", [2]participants_89283412700!$C$5:$C$56)</f>
        <v>113</v>
      </c>
      <c r="AE49" s="8">
        <f>SUMIF([3]participants_83829971189!$A$5:$A$64, "*" &amp; A49 &amp; "*", [3]participants_83829971189!$C$5:$C$64)</f>
        <v>354</v>
      </c>
      <c r="AF49" s="8">
        <f>SUMIF([4]participants_89135597456!$A$5:$A$66, "*" &amp; A49 &amp; "*", [4]participants_89135597456!$C$5:$C$66)</f>
        <v>265</v>
      </c>
      <c r="AG49" s="8">
        <f>SUMIF([5]participants_89862146708!$A$5:$A$68, "*" &amp; A49 &amp; "*", [5]participants_89862146708!$C$5:$C$68)</f>
        <v>357</v>
      </c>
      <c r="AH49" s="8">
        <f>SUMIF([6]participants_82511235553!$A$5:$A$63, "*" &amp; A49 &amp; "*", [6]participants_82511235553!$C$5:$C$63)</f>
        <v>376</v>
      </c>
      <c r="AI49" s="8">
        <f>SUMIF([7]participants_84347885374!$A$5:$A$69, "*" &amp; A49 &amp; "*", [7]participants_84347885374!$C$5:$C$69)</f>
        <v>337</v>
      </c>
      <c r="AJ49" s="8">
        <f>SUMIF('[8]participants_81557552921 (1)'!$A$5:$A$63, "*" &amp; A49 &amp; "*", '[8]participants_81557552921 (1)'!$C$5:$C$63)</f>
        <v>225</v>
      </c>
      <c r="AK49" s="8">
        <f>SUMIF([9]participants_85990203844!$A$5:$A$65, "*" &amp; A49 &amp; "*", [9]participants_85990203844!$C$5:$C$65)</f>
        <v>229</v>
      </c>
      <c r="AL49" s="8">
        <f>SUMIF([10]participants_89025595192!$A$5:$A$61, "*" &amp; A49 &amp; "*", [10]participants_89025595192!$C$5:$C$61)</f>
        <v>0</v>
      </c>
      <c r="AM49" s="8">
        <f>SUMIF('[11]participants_81892834107 (1)'!$A$5:$A$67, "*" &amp; A49 &amp; "*", '[11]participants_81892834107 (1)'!$C$5:$C$67)</f>
        <v>367</v>
      </c>
      <c r="AN49" s="8">
        <f>SUMIF('[12]participants_89154771385 (1)'!$A$5:$A$57, "*" &amp; A49 &amp; "*", '[12]participants_89154771385 (1)'!$C$5:$C$57)</f>
        <v>154</v>
      </c>
      <c r="AO49" s="8">
        <f>SUMIF([13]participants_89154771385!$A$5:$A$55, "*" &amp; A49 &amp; "*", [13]participants_89154771385!$C$5:$C$55)</f>
        <v>27</v>
      </c>
      <c r="AP49" s="8">
        <f>SUMIF([14]participants_87298141616!$A$5:$A$66, "*" &amp; A49 &amp; "*", [14]participants_87298141616!$C$5:$C$66)</f>
        <v>303</v>
      </c>
      <c r="AQ49" s="8">
        <f>SUMIF([15]participants_82544689023!$A$5:$A$62, "*" &amp; A49 &amp; "*", [15]participants_82544689023!$C$5:$C$62)</f>
        <v>1</v>
      </c>
      <c r="AR49" s="8">
        <f>SUMIF([16]participants_86230635477!$A$5:$A$63, "*" &amp; A49 &amp; "*", [16]participants_86230635477!$C$5:$C$63)</f>
        <v>213</v>
      </c>
      <c r="AS49" s="8">
        <f>SUMIF([17]participants_82568107303!$A$5:$A$67, "*" &amp; A49 &amp; "*", [17]participants_82568107303!$C$5:$C$67)</f>
        <v>329</v>
      </c>
      <c r="AT49" s="8">
        <f>SUMIF([18]participants_87359499683!$A$5:$A$64, "*" &amp; A49 &amp; "*", [18]participants_87359499683!$C$5:$C$64)</f>
        <v>282</v>
      </c>
      <c r="AU49" s="8">
        <f>SUMIF([19]participants_86836508062!$A$5:$A$61, "*" &amp; A49 &amp; "*", [19]participants_86836508062!$C$5:$C$61)</f>
        <v>346</v>
      </c>
      <c r="AV49" s="8">
        <f>SUMIF([20]participants_82917036773!$A$5:$A$62, "*" &amp; A49 &amp; "*", [20]participants_82917036773!$C$5:$C$62)</f>
        <v>263</v>
      </c>
      <c r="AW49" s="8">
        <f>SUMIF([21]participants_82550606539!$A$5:$A$64, "*" &amp; A49 &amp; "*", [21]participants_82550606539!$C$5:$C$64)</f>
        <v>211</v>
      </c>
      <c r="AX49" s="8">
        <f>SUMIF([22]participants_87144786619!$A$5:$A$66, "*" &amp; A49 &amp; "*", [22]participants_87144786619!$C$5:$C$66)</f>
        <v>166</v>
      </c>
      <c r="AY49" s="8">
        <f>SUMIF([23]participants_84183242165!$A$5:$A$65, "*" &amp; A49 &amp; "*", [23]participants_84183242165!$C$5:$C$65)</f>
        <v>281</v>
      </c>
      <c r="AZ49" s="8">
        <f>SUMIF([24]participants_85009956820!$A$5:$A$75, "*" &amp; A49 &amp; "*", [24]participants_85009956820!$C$5:$C$75)</f>
        <v>109</v>
      </c>
      <c r="BA49" s="8">
        <f>SUMIF([25]participants_89596371980!$A$5:$A$73, "*" &amp; A49 &amp; "*", [25]participants_89596371980!$C$5:$C$73)</f>
        <v>373</v>
      </c>
      <c r="BB49" s="8">
        <f>SUMIF([26]participants_85462787262!$A$5:$A$70, "*" &amp; A49 &amp; "*", [26]participants_85462787262!$C$5:$C$70)</f>
        <v>183</v>
      </c>
      <c r="BD49" s="11" t="s">
        <v>30</v>
      </c>
      <c r="BE49" s="8">
        <f t="shared" si="0"/>
        <v>248.52</v>
      </c>
    </row>
    <row r="50" spans="1:57" ht="15.6" x14ac:dyDescent="0.3">
      <c r="A50" s="7" t="s">
        <v>53</v>
      </c>
      <c r="B50" s="8">
        <f>COUNTIF('[1]participants_82728877497 (1)'!$A$5:$A$75, "*" &amp; A50 &amp; "*")</f>
        <v>0</v>
      </c>
      <c r="C50" s="8">
        <f>COUNTIF([2]participants_89283412700!$A$5:$A$56, "*" &amp; A50 &amp; "*")</f>
        <v>0</v>
      </c>
      <c r="D50" s="8">
        <f>COUNTIF([3]participants_83829971189!$A$5:$A$64, "*" &amp; A50 &amp; "*")</f>
        <v>0</v>
      </c>
      <c r="E50" s="8">
        <f>COUNTIF([4]participants_89135597456!$A$5:$A$66, "*" &amp; A50 &amp; "*")</f>
        <v>0</v>
      </c>
      <c r="F50" s="8">
        <f>COUNTIF([5]participants_89862146708!$A$5:$A$68, "*" &amp; A50 &amp; "*")</f>
        <v>0</v>
      </c>
      <c r="G50" s="8">
        <f>COUNTIF([6]participants_82511235553!$A$5:$A$63, "*" &amp; A50 &amp; "*")</f>
        <v>0</v>
      </c>
      <c r="H50" s="8">
        <f>COUNTIF([7]participants_84347885374!$A$5:$A$69, "*" &amp; A50 &amp; "*")</f>
        <v>0</v>
      </c>
      <c r="I50" s="8">
        <f>COUNTIF('[8]participants_81557552921 (1)'!$A$5:$A$63, "*" &amp; A50 &amp; "*")</f>
        <v>0</v>
      </c>
      <c r="J50" s="8">
        <f>COUNTIF([9]participants_85990203844!$A$5:$A$65, "*" &amp; A50 &amp; "*")</f>
        <v>0</v>
      </c>
      <c r="K50" s="8">
        <f>COUNTIF([10]participants_89025595192!$A$5:$A$61, "*" &amp; A50 &amp; "*")</f>
        <v>0</v>
      </c>
      <c r="L50" s="8">
        <f>COUNTIF('[11]participants_81892834107 (1)'!$A$5:$A$67, "*" &amp; A50 &amp; "*")</f>
        <v>0</v>
      </c>
      <c r="M50" s="8">
        <f>COUNTIF('[12]participants_89154771385 (1)'!$A$5:$A$57, "*" &amp; A50 &amp; "*")</f>
        <v>0</v>
      </c>
      <c r="N50" s="8">
        <f>COUNTIF([13]participants_89154771385!$A$5:$A$55, "*" &amp; A50 &amp; "*")</f>
        <v>0</v>
      </c>
      <c r="O50" s="8">
        <f>COUNTIF([14]participants_87298141616!$A$5:$A$66, "*" &amp; A50 &amp; "*")</f>
        <v>0</v>
      </c>
      <c r="P50" s="8">
        <f>COUNTIF([15]participants_82544689023!$A$5:$A$62, "*" &amp; A50 &amp; "*")</f>
        <v>0</v>
      </c>
      <c r="Q50" s="8">
        <f>COUNTIF([16]participants_86230635477!$A$5:$A$63, "*" &amp; A50 &amp; "*")</f>
        <v>0</v>
      </c>
      <c r="R50" s="8">
        <f>COUNTIF([17]participants_82568107303!$A$5:$A$67, "*" &amp; A50 &amp; "*")</f>
        <v>0</v>
      </c>
      <c r="S50" s="8">
        <f>COUNTIF([18]participants_87359499683!$A$5:$A$64, "*" &amp; A50 &amp; "*")</f>
        <v>0</v>
      </c>
      <c r="T50" s="8">
        <f>COUNTIF([19]participants_86836508062!$A$5:$A$61, "*" &amp; A50 &amp; "*")</f>
        <v>0</v>
      </c>
      <c r="U50" s="8">
        <f>COUNTIF([20]participants_82917036773!$A$5:$A$62, "*" &amp; A50 &amp; "*")</f>
        <v>0</v>
      </c>
      <c r="V50" s="8">
        <f>COUNTIF([21]participants_82550606539!$A$5:$A$64, "*" &amp; A50 &amp; "*")</f>
        <v>0</v>
      </c>
      <c r="W50" s="8">
        <f>COUNTIF([22]participants_87144786619!$A$5:$A$66, "*" &amp; A50 &amp; "*")</f>
        <v>0</v>
      </c>
      <c r="X50" s="8">
        <f>COUNTIF([23]participants_84183242165!$A$5:$A$65, "*" &amp; A50 &amp; "*")</f>
        <v>0</v>
      </c>
      <c r="Y50" s="8">
        <f>COUNTIF([24]participants_85009956820!$A$5:$A$75, "*" &amp; A50 &amp; "*")</f>
        <v>0</v>
      </c>
      <c r="Z50" s="8">
        <f>COUNTIF([25]participants_89596371980!$A$5:$A$73, "*" &amp; A50 &amp; "*")</f>
        <v>0</v>
      </c>
      <c r="AA50" s="8">
        <f>COUNTIF([26]participants_85462787262!$A$5:$A$70, "*" &amp; A50 &amp; "*")</f>
        <v>0</v>
      </c>
      <c r="AC50" s="8">
        <f>SUMIF('[1]participants_82728877497 (1)'!$A$5:$A$75, "*" &amp; A50 &amp; "*", '[1]participants_82728877497 (1)'!$C$5:$C$75)</f>
        <v>0</v>
      </c>
      <c r="AD50" s="8">
        <f>SUMIF([2]participants_89283412700!$A$5:$A$56, "*" &amp; A50 &amp; "*", [2]participants_89283412700!$C$5:$C$56)</f>
        <v>0</v>
      </c>
      <c r="AE50" s="8">
        <f>SUMIF([3]participants_83829971189!$A$5:$A$64, "*" &amp; A50 &amp; "*", [3]participants_83829971189!$C$5:$C$64)</f>
        <v>0</v>
      </c>
      <c r="AF50" s="8">
        <f>SUMIF([4]participants_89135597456!$A$5:$A$66, "*" &amp; A50 &amp; "*", [4]participants_89135597456!$C$5:$C$66)</f>
        <v>0</v>
      </c>
      <c r="AG50" s="8">
        <f>SUMIF([5]participants_89862146708!$A$5:$A$68, "*" &amp; A50 &amp; "*", [5]participants_89862146708!$C$5:$C$68)</f>
        <v>0</v>
      </c>
      <c r="AH50" s="8">
        <f>SUMIF([6]participants_82511235553!$A$5:$A$63, "*" &amp; A50 &amp; "*", [6]participants_82511235553!$C$5:$C$63)</f>
        <v>0</v>
      </c>
      <c r="AI50" s="8">
        <f>SUMIF([7]participants_84347885374!$A$5:$A$69, "*" &amp; A50 &amp; "*", [7]participants_84347885374!$C$5:$C$69)</f>
        <v>0</v>
      </c>
      <c r="AJ50" s="8">
        <f>SUMIF('[8]participants_81557552921 (1)'!$A$5:$A$63, "*" &amp; A50 &amp; "*", '[8]participants_81557552921 (1)'!$C$5:$C$63)</f>
        <v>0</v>
      </c>
      <c r="AK50" s="8">
        <f>SUMIF([9]participants_85990203844!$A$5:$A$65, "*" &amp; A50 &amp; "*", [9]participants_85990203844!$C$5:$C$65)</f>
        <v>0</v>
      </c>
      <c r="AL50" s="8">
        <f>SUMIF([10]participants_89025595192!$A$5:$A$61, "*" &amp; A50 &amp; "*", [10]participants_89025595192!$C$5:$C$61)</f>
        <v>0</v>
      </c>
      <c r="AM50" s="8">
        <f>SUMIF('[11]participants_81892834107 (1)'!$A$5:$A$67, "*" &amp; A50 &amp; "*", '[11]participants_81892834107 (1)'!$C$5:$C$67)</f>
        <v>0</v>
      </c>
      <c r="AN50" s="8">
        <f>SUMIF('[12]participants_89154771385 (1)'!$A$5:$A$57, "*" &amp; A50 &amp; "*", '[12]participants_89154771385 (1)'!$C$5:$C$57)</f>
        <v>0</v>
      </c>
      <c r="AO50" s="8">
        <f>SUMIF([13]participants_89154771385!$A$5:$A$55, "*" &amp; A50 &amp; "*", [13]participants_89154771385!$C$5:$C$55)</f>
        <v>0</v>
      </c>
      <c r="AP50" s="8">
        <f>SUMIF([14]participants_87298141616!$A$5:$A$66, "*" &amp; A50 &amp; "*", [14]participants_87298141616!$C$5:$C$66)</f>
        <v>0</v>
      </c>
      <c r="AQ50" s="8">
        <f>SUMIF([15]participants_82544689023!$A$5:$A$62, "*" &amp; A50 &amp; "*", [15]participants_82544689023!$C$5:$C$62)</f>
        <v>0</v>
      </c>
      <c r="AR50" s="8">
        <f>SUMIF([16]participants_86230635477!$A$5:$A$63, "*" &amp; A50 &amp; "*", [16]participants_86230635477!$C$5:$C$63)</f>
        <v>0</v>
      </c>
      <c r="AS50" s="8">
        <f>SUMIF([17]participants_82568107303!$A$5:$A$67, "*" &amp; A50 &amp; "*", [17]participants_82568107303!$C$5:$C$67)</f>
        <v>0</v>
      </c>
      <c r="AT50" s="8">
        <f>SUMIF([18]participants_87359499683!$A$5:$A$64, "*" &amp; A50 &amp; "*", [18]participants_87359499683!$C$5:$C$64)</f>
        <v>0</v>
      </c>
      <c r="AU50" s="8">
        <f>SUMIF([19]participants_86836508062!$A$5:$A$61, "*" &amp; A50 &amp; "*", [19]participants_86836508062!$C$5:$C$61)</f>
        <v>0</v>
      </c>
      <c r="AV50" s="8">
        <f>SUMIF([20]participants_82917036773!$A$5:$A$62, "*" &amp; A50 &amp; "*", [20]participants_82917036773!$C$5:$C$62)</f>
        <v>0</v>
      </c>
      <c r="AW50" s="8">
        <f>SUMIF([21]participants_82550606539!$A$5:$A$64, "*" &amp; A50 &amp; "*", [21]participants_82550606539!$C$5:$C$64)</f>
        <v>0</v>
      </c>
      <c r="AX50" s="8">
        <f>SUMIF([22]participants_87144786619!$A$5:$A$66, "*" &amp; A50 &amp; "*", [22]participants_87144786619!$C$5:$C$66)</f>
        <v>0</v>
      </c>
      <c r="AY50" s="8">
        <f>SUMIF([23]participants_84183242165!$A$5:$A$65, "*" &amp; A50 &amp; "*", [23]participants_84183242165!$C$5:$C$65)</f>
        <v>0</v>
      </c>
      <c r="AZ50" s="8">
        <f>SUMIF([24]participants_85009956820!$A$5:$A$75, "*" &amp; A50 &amp; "*", [24]participants_85009956820!$C$5:$C$75)</f>
        <v>0</v>
      </c>
      <c r="BA50" s="8">
        <f>SUMIF([25]participants_89596371980!$A$5:$A$73, "*" &amp; A50 &amp; "*", [25]participants_89596371980!$C$5:$C$73)</f>
        <v>0</v>
      </c>
      <c r="BB50" s="8">
        <f>SUMIF([26]participants_85462787262!$A$5:$A$70, "*" &amp; A50 &amp; "*", [26]participants_85462787262!$C$5:$C$70)</f>
        <v>0</v>
      </c>
      <c r="BD50" s="15" t="s">
        <v>53</v>
      </c>
      <c r="BE50" s="8">
        <v>0</v>
      </c>
    </row>
    <row r="51" spans="1:57" ht="15.6" x14ac:dyDescent="0.3">
      <c r="A51" s="2" t="s">
        <v>54</v>
      </c>
      <c r="B51" s="8">
        <f>COUNTIF('[1]participants_82728877497 (1)'!$A$5:$A$75, "*" &amp; A51 &amp; "*")</f>
        <v>2</v>
      </c>
      <c r="C51" s="8">
        <f>COUNTIF([2]participants_89283412700!$A$5:$A$56, "*" &amp; A51 &amp; "*")</f>
        <v>2</v>
      </c>
      <c r="D51" s="8">
        <f>COUNTIF([3]participants_83829971189!$A$5:$A$64, "*" &amp; A51 &amp; "*")</f>
        <v>3</v>
      </c>
      <c r="E51" s="8">
        <f>COUNTIF([4]participants_89135597456!$A$5:$A$66, "*" &amp; A51 &amp; "*")</f>
        <v>4</v>
      </c>
      <c r="F51" s="8">
        <f>COUNTIF([5]participants_89862146708!$A$5:$A$68, "*" &amp; A51 &amp; "*")</f>
        <v>3</v>
      </c>
      <c r="G51" s="8">
        <f>COUNTIF([6]participants_82511235553!$A$5:$A$63, "*" &amp; A51 &amp; "*")</f>
        <v>3</v>
      </c>
      <c r="H51" s="8">
        <f>COUNTIF([7]participants_84347885374!$A$5:$A$69, "*" &amp; A51 &amp; "*")</f>
        <v>3</v>
      </c>
      <c r="I51" s="8">
        <f>COUNTIF('[8]participants_81557552921 (1)'!$A$5:$A$63, "*" &amp; A51 &amp; "*")</f>
        <v>4</v>
      </c>
      <c r="J51" s="8">
        <f>COUNTIF([9]participants_85990203844!$A$5:$A$65, "*" &amp; A51 &amp; "*")</f>
        <v>3</v>
      </c>
      <c r="K51" s="8">
        <f>COUNTIF([10]participants_89025595192!$A$5:$A$61, "*" &amp; A51 &amp; "*")</f>
        <v>3</v>
      </c>
      <c r="L51" s="8">
        <f>COUNTIF('[11]participants_81892834107 (1)'!$A$5:$A$67, "*" &amp; A51 &amp; "*")</f>
        <v>3</v>
      </c>
      <c r="M51" s="8">
        <f>COUNTIF('[12]participants_89154771385 (1)'!$A$5:$A$57, "*" &amp; A51 &amp; "*")</f>
        <v>3</v>
      </c>
      <c r="N51" s="8">
        <f>COUNTIF([13]participants_89154771385!$A$5:$A$55, "*" &amp; A51 &amp; "*")</f>
        <v>3</v>
      </c>
      <c r="O51" s="8">
        <f>COUNTIF([14]participants_87298141616!$A$5:$A$66, "*" &amp; A51 &amp; "*")</f>
        <v>3</v>
      </c>
      <c r="P51" s="8">
        <f>COUNTIF([15]participants_82544689023!$A$5:$A$62, "*" &amp; A51 &amp; "*")</f>
        <v>3</v>
      </c>
      <c r="Q51" s="8">
        <f>COUNTIF([16]participants_86230635477!$A$5:$A$63, "*" &amp; A51 &amp; "*")</f>
        <v>3</v>
      </c>
      <c r="R51" s="8">
        <f>COUNTIF([17]participants_82568107303!$A$5:$A$67, "*" &amp; A51 &amp; "*")</f>
        <v>3</v>
      </c>
      <c r="S51" s="8">
        <f>COUNTIF([18]participants_87359499683!$A$5:$A$64, "*" &amp; A51 &amp; "*")</f>
        <v>3</v>
      </c>
      <c r="T51" s="8">
        <f>COUNTIF([19]participants_86836508062!$A$5:$A$61, "*" &amp; A51 &amp; "*")</f>
        <v>3</v>
      </c>
      <c r="U51" s="8">
        <f>COUNTIF([20]participants_82917036773!$A$5:$A$62, "*" &amp; A51 &amp; "*")</f>
        <v>3</v>
      </c>
      <c r="V51" s="8">
        <f>COUNTIF([21]participants_82550606539!$A$5:$A$64, "*" &amp; A51 &amp; "*")</f>
        <v>3</v>
      </c>
      <c r="W51" s="8">
        <f>COUNTIF([22]participants_87144786619!$A$5:$A$66, "*" &amp; A51 &amp; "*")</f>
        <v>4</v>
      </c>
      <c r="X51" s="8">
        <f>COUNTIF([23]participants_84183242165!$A$5:$A$65, "*" &amp; A51 &amp; "*")</f>
        <v>3</v>
      </c>
      <c r="Y51" s="8">
        <f>COUNTIF([24]participants_85009956820!$A$5:$A$75, "*" &amp; A51 &amp; "*")</f>
        <v>4</v>
      </c>
      <c r="Z51" s="8">
        <f>COUNTIF([25]participants_89596371980!$A$5:$A$73, "*" &amp; A51 &amp; "*")</f>
        <v>3</v>
      </c>
      <c r="AA51" s="8">
        <f>COUNTIF([26]participants_85462787262!$A$5:$A$70, "*" &amp; A51 &amp; "*")</f>
        <v>3</v>
      </c>
      <c r="AC51" s="8">
        <f>SUMIF('[1]participants_82728877497 (1)'!$A$5:$A$75, "*" &amp; A51 &amp; "*", '[1]participants_82728877497 (1)'!$C$5:$C$75)</f>
        <v>713</v>
      </c>
      <c r="AD51" s="8">
        <f>SUMIF([2]participants_89283412700!$A$5:$A$56, "*" &amp; A51 &amp; "*", [2]participants_89283412700!$C$5:$C$56)</f>
        <v>257</v>
      </c>
      <c r="AE51" s="8">
        <f>SUMIF([3]participants_83829971189!$A$5:$A$64, "*" &amp; A51 &amp; "*", [3]participants_83829971189!$C$5:$C$64)</f>
        <v>1234</v>
      </c>
      <c r="AF51" s="8">
        <f>SUMIF([4]participants_89135597456!$A$5:$A$66, "*" &amp; A51 &amp; "*", [4]participants_89135597456!$C$5:$C$66)</f>
        <v>1068</v>
      </c>
      <c r="AG51" s="8">
        <f>SUMIF([5]participants_89862146708!$A$5:$A$68, "*" &amp; A51 &amp; "*", [5]participants_89862146708!$C$5:$C$68)</f>
        <v>1119</v>
      </c>
      <c r="AH51" s="8">
        <f>SUMIF([6]participants_82511235553!$A$5:$A$63, "*" &amp; A51 &amp; "*", [6]participants_82511235553!$C$5:$C$63)</f>
        <v>1090</v>
      </c>
      <c r="AI51" s="8">
        <f>SUMIF([7]participants_84347885374!$A$5:$A$69, "*" &amp; A51 &amp; "*", [7]participants_84347885374!$C$5:$C$69)</f>
        <v>874</v>
      </c>
      <c r="AJ51" s="8">
        <f>SUMIF('[8]participants_81557552921 (1)'!$A$5:$A$63, "*" &amp; A51 &amp; "*", '[8]participants_81557552921 (1)'!$C$5:$C$63)</f>
        <v>1074</v>
      </c>
      <c r="AK51" s="8">
        <f>SUMIF([9]participants_85990203844!$A$5:$A$65, "*" &amp; A51 &amp; "*", [9]participants_85990203844!$C$5:$C$65)</f>
        <v>955</v>
      </c>
      <c r="AL51" s="8">
        <f>SUMIF([10]participants_89025595192!$A$5:$A$61, "*" &amp; A51 &amp; "*", [10]participants_89025595192!$C$5:$C$61)</f>
        <v>1133</v>
      </c>
      <c r="AM51" s="8">
        <f>SUMIF('[11]participants_81892834107 (1)'!$A$5:$A$67, "*" &amp; A51 &amp; "*", '[11]participants_81892834107 (1)'!$C$5:$C$67)</f>
        <v>932</v>
      </c>
      <c r="AN51" s="8">
        <f>SUMIF('[12]participants_89154771385 (1)'!$A$5:$A$57, "*" &amp; A51 &amp; "*", '[12]participants_89154771385 (1)'!$C$5:$C$57)</f>
        <v>511</v>
      </c>
      <c r="AO51" s="8">
        <f>SUMIF([13]participants_89154771385!$A$5:$A$55, "*" &amp; A51 &amp; "*", [13]participants_89154771385!$C$5:$C$55)</f>
        <v>116</v>
      </c>
      <c r="AP51" s="8">
        <f>SUMIF([14]participants_87298141616!$A$5:$A$66, "*" &amp; A51 &amp; "*", [14]participants_87298141616!$C$5:$C$66)</f>
        <v>1093</v>
      </c>
      <c r="AQ51" s="8">
        <f>SUMIF([15]participants_82544689023!$A$5:$A$62, "*" &amp; A51 &amp; "*", [15]participants_82544689023!$C$5:$C$62)</f>
        <v>1036</v>
      </c>
      <c r="AR51" s="8">
        <f>SUMIF([16]participants_86230635477!$A$5:$A$63, "*" &amp; A51 &amp; "*", [16]participants_86230635477!$C$5:$C$63)</f>
        <v>937</v>
      </c>
      <c r="AS51" s="8">
        <f>SUMIF([17]participants_82568107303!$A$5:$A$67, "*" &amp; A51 &amp; "*", [17]participants_82568107303!$C$5:$C$67)</f>
        <v>1048</v>
      </c>
      <c r="AT51" s="8">
        <f>SUMIF([18]participants_87359499683!$A$5:$A$64, "*" &amp; A51 &amp; "*", [18]participants_87359499683!$C$5:$C$64)</f>
        <v>835</v>
      </c>
      <c r="AU51" s="8">
        <f>SUMIF([19]participants_86836508062!$A$5:$A$61, "*" &amp; A51 &amp; "*", [19]participants_86836508062!$C$5:$C$61)</f>
        <v>1101</v>
      </c>
      <c r="AV51" s="8">
        <f>SUMIF([20]participants_82917036773!$A$5:$A$62, "*" &amp; A51 &amp; "*", [20]participants_82917036773!$C$5:$C$62)</f>
        <v>983</v>
      </c>
      <c r="AW51" s="8">
        <f>SUMIF([21]participants_82550606539!$A$5:$A$64, "*" &amp; A51 &amp; "*", [21]participants_82550606539!$C$5:$C$64)</f>
        <v>1119</v>
      </c>
      <c r="AX51" s="8">
        <f>SUMIF([22]participants_87144786619!$A$5:$A$66, "*" &amp; A51 &amp; "*", [22]participants_87144786619!$C$5:$C$66)</f>
        <v>958</v>
      </c>
      <c r="AY51" s="8">
        <f>SUMIF([23]participants_84183242165!$A$5:$A$65, "*" &amp; A51 &amp; "*", [23]participants_84183242165!$C$5:$C$65)</f>
        <v>932</v>
      </c>
      <c r="AZ51" s="8">
        <f>SUMIF([24]participants_85009956820!$A$5:$A$75, "*" &amp; A51 &amp; "*", [24]participants_85009956820!$C$5:$C$75)</f>
        <v>721</v>
      </c>
      <c r="BA51" s="8">
        <f>SUMIF([25]participants_89596371980!$A$5:$A$73, "*" &amp; A51 &amp; "*", [25]participants_89596371980!$C$5:$C$73)</f>
        <v>1154</v>
      </c>
      <c r="BB51" s="8">
        <f>SUMIF([26]participants_85462787262!$A$5:$A$70, "*" &amp; A51 &amp; "*", [26]participants_85462787262!$C$5:$C$70)</f>
        <v>655</v>
      </c>
      <c r="BD51" s="10" t="s">
        <v>54</v>
      </c>
      <c r="BE51" s="8">
        <f t="shared" si="0"/>
        <v>909.53846153846155</v>
      </c>
    </row>
    <row r="52" spans="1:57" ht="15.6" x14ac:dyDescent="0.3">
      <c r="A52" s="3" t="s">
        <v>4</v>
      </c>
      <c r="B52" s="8">
        <f>COUNTIF('[1]participants_82728877497 (1)'!$A$5:$A$75, "*" &amp; A52 &amp; "*")</f>
        <v>0</v>
      </c>
      <c r="C52" s="8">
        <f>COUNTIF([2]participants_89283412700!$A$5:$A$56, "*" &amp; A52 &amp; "*")</f>
        <v>0</v>
      </c>
      <c r="D52" s="8">
        <f>COUNTIF([3]participants_83829971189!$A$5:$A$64, "*" &amp; A52 &amp; "*")</f>
        <v>1</v>
      </c>
      <c r="E52" s="8">
        <f>COUNTIF([4]participants_89135597456!$A$5:$A$66, "*" &amp; A52 &amp; "*")</f>
        <v>1</v>
      </c>
      <c r="F52" s="8">
        <f>COUNTIF([5]participants_89862146708!$A$5:$A$68, "*" &amp; A52 &amp; "*")</f>
        <v>1</v>
      </c>
      <c r="G52" s="8">
        <f>COUNTIF([6]participants_82511235553!$A$5:$A$63, "*" &amp; A52 &amp; "*")</f>
        <v>1</v>
      </c>
      <c r="H52" s="8">
        <f>COUNTIF([7]participants_84347885374!$A$5:$A$69, "*" &amp; A52 &amp; "*")</f>
        <v>1</v>
      </c>
      <c r="I52" s="8">
        <f>COUNTIF('[8]participants_81557552921 (1)'!$A$5:$A$63, "*" &amp; A52 &amp; "*")</f>
        <v>2</v>
      </c>
      <c r="J52" s="8">
        <f>COUNTIF([9]participants_85990203844!$A$5:$A$65, "*" &amp; A52 &amp; "*")</f>
        <v>1</v>
      </c>
      <c r="K52" s="8">
        <f>COUNTIF([10]participants_89025595192!$A$5:$A$61, "*" &amp; A52 &amp; "*")</f>
        <v>1</v>
      </c>
      <c r="L52" s="8">
        <f>COUNTIF('[11]participants_81892834107 (1)'!$A$5:$A$67, "*" &amp; A52 &amp; "*")</f>
        <v>1</v>
      </c>
      <c r="M52" s="8">
        <f>COUNTIF('[12]participants_89154771385 (1)'!$A$5:$A$57, "*" &amp; A52 &amp; "*")</f>
        <v>1</v>
      </c>
      <c r="N52" s="8">
        <f>COUNTIF([13]participants_89154771385!$A$5:$A$55, "*" &amp; A52 &amp; "*")</f>
        <v>1</v>
      </c>
      <c r="O52" s="8">
        <f>COUNTIF([14]participants_87298141616!$A$5:$A$66, "*" &amp; A52 &amp; "*")</f>
        <v>1</v>
      </c>
      <c r="P52" s="8">
        <f>COUNTIF([15]participants_82544689023!$A$5:$A$62, "*" &amp; A52 &amp; "*")</f>
        <v>1</v>
      </c>
      <c r="Q52" s="8">
        <f>COUNTIF([16]participants_86230635477!$A$5:$A$63, "*" &amp; A52 &amp; "*")</f>
        <v>1</v>
      </c>
      <c r="R52" s="8">
        <f>COUNTIF([17]participants_82568107303!$A$5:$A$67, "*" &amp; A52 &amp; "*")</f>
        <v>1</v>
      </c>
      <c r="S52" s="8">
        <f>COUNTIF([18]participants_87359499683!$A$5:$A$64, "*" &amp; A52 &amp; "*")</f>
        <v>1</v>
      </c>
      <c r="T52" s="8">
        <f>COUNTIF([19]participants_86836508062!$A$5:$A$61, "*" &amp; A52 &amp; "*")</f>
        <v>1</v>
      </c>
      <c r="U52" s="8">
        <f>COUNTIF([20]participants_82917036773!$A$5:$A$62, "*" &amp; A52 &amp; "*")</f>
        <v>1</v>
      </c>
      <c r="V52" s="8">
        <f>COUNTIF([21]participants_82550606539!$A$5:$A$64, "*" &amp; A52 &amp; "*")</f>
        <v>1</v>
      </c>
      <c r="W52" s="8">
        <f>COUNTIF([22]participants_87144786619!$A$5:$A$66, "*" &amp; A52 &amp; "*")</f>
        <v>1</v>
      </c>
      <c r="X52" s="8">
        <f>COUNTIF([23]participants_84183242165!$A$5:$A$65, "*" &amp; A52 &amp; "*")</f>
        <v>1</v>
      </c>
      <c r="Y52" s="8">
        <f>COUNTIF([24]participants_85009956820!$A$5:$A$75, "*" &amp; A52 &amp; "*")</f>
        <v>1</v>
      </c>
      <c r="Z52" s="8">
        <f>COUNTIF([25]participants_89596371980!$A$5:$A$73, "*" &amp; A52 &amp; "*")</f>
        <v>1</v>
      </c>
      <c r="AA52" s="8">
        <f>COUNTIF([26]participants_85462787262!$A$5:$A$70, "*" &amp; A52 &amp; "*")</f>
        <v>1</v>
      </c>
      <c r="AC52" s="8">
        <f>SUMIF('[1]participants_82728877497 (1)'!$A$5:$A$75, "*" &amp; A52 &amp; "*", '[1]participants_82728877497 (1)'!$C$5:$C$75)</f>
        <v>0</v>
      </c>
      <c r="AD52" s="8">
        <f>SUMIF([2]participants_89283412700!$A$5:$A$56, "*" &amp; A52 &amp; "*", [2]participants_89283412700!$C$5:$C$56)</f>
        <v>0</v>
      </c>
      <c r="AE52" s="8">
        <f>SUMIF([3]participants_83829971189!$A$5:$A$64, "*" &amp; A52 &amp; "*", [3]participants_83829971189!$C$5:$C$64)</f>
        <v>351</v>
      </c>
      <c r="AF52" s="8">
        <f>SUMIF([4]participants_89135597456!$A$5:$A$66, "*" &amp; A52 &amp; "*", [4]participants_89135597456!$C$5:$C$66)</f>
        <v>346</v>
      </c>
      <c r="AG52" s="8">
        <f>SUMIF([5]participants_89862146708!$A$5:$A$68, "*" &amp; A52 &amp; "*", [5]participants_89862146708!$C$5:$C$68)</f>
        <v>363</v>
      </c>
      <c r="AH52" s="8">
        <f>SUMIF([6]participants_82511235553!$A$5:$A$63, "*" &amp; A52 &amp; "*", [6]participants_82511235553!$C$5:$C$63)</f>
        <v>321</v>
      </c>
      <c r="AI52" s="8">
        <f>SUMIF([7]participants_84347885374!$A$5:$A$69, "*" &amp; A52 &amp; "*", [7]participants_84347885374!$C$5:$C$69)</f>
        <v>177</v>
      </c>
      <c r="AJ52" s="8">
        <f>SUMIF('[8]participants_81557552921 (1)'!$A$5:$A$63, "*" &amp; A52 &amp; "*", '[8]participants_81557552921 (1)'!$C$5:$C$63)</f>
        <v>328</v>
      </c>
      <c r="AK52" s="8">
        <f>SUMIF([9]participants_85990203844!$A$5:$A$65, "*" &amp; A52 &amp; "*", [9]participants_85990203844!$C$5:$C$65)</f>
        <v>311</v>
      </c>
      <c r="AL52" s="8">
        <f>SUMIF([10]participants_89025595192!$A$5:$A$61, "*" &amp; A52 &amp; "*", [10]participants_89025595192!$C$5:$C$61)</f>
        <v>376</v>
      </c>
      <c r="AM52" s="8">
        <f>SUMIF('[11]participants_81892834107 (1)'!$A$5:$A$67, "*" &amp; A52 &amp; "*", '[11]participants_81892834107 (1)'!$C$5:$C$67)</f>
        <v>377</v>
      </c>
      <c r="AN52" s="8">
        <f>SUMIF('[12]participants_89154771385 (1)'!$A$5:$A$57, "*" &amp; A52 &amp; "*", '[12]participants_89154771385 (1)'!$C$5:$C$57)</f>
        <v>171</v>
      </c>
      <c r="AO52" s="8">
        <f>SUMIF([13]participants_89154771385!$A$5:$A$55, "*" &amp; A52 &amp; "*", [13]participants_89154771385!$C$5:$C$55)</f>
        <v>34</v>
      </c>
      <c r="AP52" s="8">
        <f>SUMIF([14]participants_87298141616!$A$5:$A$66, "*" &amp; A52 &amp; "*", [14]participants_87298141616!$C$5:$C$66)</f>
        <v>319</v>
      </c>
      <c r="AQ52" s="8">
        <f>SUMIF([15]participants_82544689023!$A$5:$A$62, "*" &amp; A52 &amp; "*", [15]participants_82544689023!$C$5:$C$62)</f>
        <v>265</v>
      </c>
      <c r="AR52" s="8">
        <f>SUMIF([16]participants_86230635477!$A$5:$A$63, "*" &amp; A52 &amp; "*", [16]participants_86230635477!$C$5:$C$63)</f>
        <v>236</v>
      </c>
      <c r="AS52" s="8">
        <f>SUMIF([17]participants_82568107303!$A$5:$A$67, "*" &amp; A52 &amp; "*", [17]participants_82568107303!$C$5:$C$67)</f>
        <v>316</v>
      </c>
      <c r="AT52" s="8">
        <f>SUMIF([18]participants_87359499683!$A$5:$A$64, "*" &amp; A52 &amp; "*", [18]participants_87359499683!$C$5:$C$64)</f>
        <v>336</v>
      </c>
      <c r="AU52" s="8">
        <f>SUMIF([19]participants_86836508062!$A$5:$A$61, "*" &amp; A52 &amp; "*", [19]participants_86836508062!$C$5:$C$61)</f>
        <v>343</v>
      </c>
      <c r="AV52" s="8">
        <f>SUMIF([20]participants_82917036773!$A$5:$A$62, "*" &amp; A52 &amp; "*", [20]participants_82917036773!$C$5:$C$62)</f>
        <v>305</v>
      </c>
      <c r="AW52" s="8">
        <f>SUMIF([21]participants_82550606539!$A$5:$A$64, "*" &amp; A52 &amp; "*", [21]participants_82550606539!$C$5:$C$64)</f>
        <v>362</v>
      </c>
      <c r="AX52" s="8">
        <f>SUMIF([22]participants_87144786619!$A$5:$A$66, "*" &amp; A52 &amp; "*", [22]participants_87144786619!$C$5:$C$66)</f>
        <v>202</v>
      </c>
      <c r="AY52" s="8">
        <f>SUMIF([23]participants_84183242165!$A$5:$A$65, "*" &amp; A52 &amp; "*", [23]participants_84183242165!$C$5:$C$65)</f>
        <v>332</v>
      </c>
      <c r="AZ52" s="8">
        <f>SUMIF([24]participants_85009956820!$A$5:$A$75, "*" &amp; A52 &amp; "*", [24]participants_85009956820!$C$5:$C$75)</f>
        <v>147</v>
      </c>
      <c r="BA52" s="8">
        <f>SUMIF([25]participants_89596371980!$A$5:$A$73, "*" &amp; A52 &amp; "*", [25]participants_89596371980!$C$5:$C$73)</f>
        <v>382</v>
      </c>
      <c r="BB52" s="8">
        <f>SUMIF([26]participants_85462787262!$A$5:$A$70, "*" &amp; A52 &amp; "*", [26]participants_85462787262!$C$5:$C$70)</f>
        <v>239</v>
      </c>
      <c r="BD52" s="11" t="s">
        <v>4</v>
      </c>
      <c r="BE52" s="8">
        <f t="shared" si="0"/>
        <v>289.125</v>
      </c>
    </row>
    <row r="53" spans="1:57" ht="15.6" x14ac:dyDescent="0.3">
      <c r="A53" s="2" t="s">
        <v>55</v>
      </c>
      <c r="B53" s="8">
        <f>COUNTIF('[1]participants_82728877497 (1)'!$A$5:$A$75, "*" &amp; A53 &amp; "*")</f>
        <v>0</v>
      </c>
      <c r="C53" s="8">
        <f>COUNTIF([2]participants_89283412700!$A$5:$A$56, "*" &amp; A53 &amp; "*")</f>
        <v>0</v>
      </c>
      <c r="D53" s="8">
        <f>COUNTIF([3]participants_83829971189!$A$5:$A$64, "*" &amp; A53 &amp; "*")</f>
        <v>0</v>
      </c>
      <c r="E53" s="8">
        <f>COUNTIF([4]participants_89135597456!$A$5:$A$66, "*" &amp; A53 &amp; "*")</f>
        <v>0</v>
      </c>
      <c r="F53" s="8">
        <f>COUNTIF([5]participants_89862146708!$A$5:$A$68, "*" &amp; A53 &amp; "*")</f>
        <v>0</v>
      </c>
      <c r="G53" s="8">
        <f>COUNTIF([6]participants_82511235553!$A$5:$A$63, "*" &amp; A53 &amp; "*")</f>
        <v>0</v>
      </c>
      <c r="H53" s="8">
        <f>COUNTIF([7]participants_84347885374!$A$5:$A$69, "*" &amp; A53 &amp; "*")</f>
        <v>0</v>
      </c>
      <c r="I53" s="8">
        <f>COUNTIF('[8]participants_81557552921 (1)'!$A$5:$A$63, "*" &amp; A53 &amp; "*")</f>
        <v>0</v>
      </c>
      <c r="J53" s="8">
        <f>COUNTIF([9]participants_85990203844!$A$5:$A$65, "*" &amp; A53 &amp; "*")</f>
        <v>0</v>
      </c>
      <c r="K53" s="8">
        <f>COUNTIF([10]participants_89025595192!$A$5:$A$61, "*" &amp; A53 &amp; "*")</f>
        <v>0</v>
      </c>
      <c r="L53" s="8">
        <f>COUNTIF('[11]participants_81892834107 (1)'!$A$5:$A$67, "*" &amp; A53 &amp; "*")</f>
        <v>0</v>
      </c>
      <c r="M53" s="8">
        <f>COUNTIF('[12]participants_89154771385 (1)'!$A$5:$A$57, "*" &amp; A53 &amp; "*")</f>
        <v>0</v>
      </c>
      <c r="N53" s="8">
        <f>COUNTIF([13]participants_89154771385!$A$5:$A$55, "*" &amp; A53 &amp; "*")</f>
        <v>0</v>
      </c>
      <c r="O53" s="8">
        <f>COUNTIF([14]participants_87298141616!$A$5:$A$66, "*" &amp; A53 &amp; "*")</f>
        <v>0</v>
      </c>
      <c r="P53" s="8">
        <f>COUNTIF([15]participants_82544689023!$A$5:$A$62, "*" &amp; A53 &amp; "*")</f>
        <v>0</v>
      </c>
      <c r="Q53" s="8">
        <f>COUNTIF([16]participants_86230635477!$A$5:$A$63, "*" &amp; A53 &amp; "*")</f>
        <v>0</v>
      </c>
      <c r="R53" s="8">
        <f>COUNTIF([17]participants_82568107303!$A$5:$A$67, "*" &amp; A53 &amp; "*")</f>
        <v>0</v>
      </c>
      <c r="S53" s="8">
        <f>COUNTIF([18]participants_87359499683!$A$5:$A$64, "*" &amp; A53 &amp; "*")</f>
        <v>0</v>
      </c>
      <c r="T53" s="8">
        <f>COUNTIF([19]participants_86836508062!$A$5:$A$61, "*" &amp; A53 &amp; "*")</f>
        <v>0</v>
      </c>
      <c r="U53" s="8">
        <f>COUNTIF([20]participants_82917036773!$A$5:$A$62, "*" &amp; A53 &amp; "*")</f>
        <v>0</v>
      </c>
      <c r="V53" s="8">
        <f>COUNTIF([21]participants_82550606539!$A$5:$A$64, "*" &amp; A53 &amp; "*")</f>
        <v>0</v>
      </c>
      <c r="W53" s="8">
        <f>COUNTIF([22]participants_87144786619!$A$5:$A$66, "*" &amp; A53 &amp; "*")</f>
        <v>0</v>
      </c>
      <c r="X53" s="8">
        <f>COUNTIF([23]participants_84183242165!$A$5:$A$65, "*" &amp; A53 &amp; "*")</f>
        <v>0</v>
      </c>
      <c r="Y53" s="8">
        <f>COUNTIF([24]participants_85009956820!$A$5:$A$75, "*" &amp; A53 &amp; "*")</f>
        <v>0</v>
      </c>
      <c r="Z53" s="8">
        <f>COUNTIF([25]participants_89596371980!$A$5:$A$73, "*" &amp; A53 &amp; "*")</f>
        <v>0</v>
      </c>
      <c r="AA53" s="8">
        <f>COUNTIF([26]participants_85462787262!$A$5:$A$70, "*" &amp; A53 &amp; "*")</f>
        <v>0</v>
      </c>
      <c r="AC53" s="8">
        <f>SUMIF('[1]participants_82728877497 (1)'!$A$5:$A$75, "*" &amp; A53 &amp; "*", '[1]participants_82728877497 (1)'!$C$5:$C$75)</f>
        <v>0</v>
      </c>
      <c r="AD53" s="8">
        <f>SUMIF([2]participants_89283412700!$A$5:$A$56, "*" &amp; A53 &amp; "*", [2]participants_89283412700!$C$5:$C$56)</f>
        <v>0</v>
      </c>
      <c r="AE53" s="8">
        <f>SUMIF([3]participants_83829971189!$A$5:$A$64, "*" &amp; A53 &amp; "*", [3]participants_83829971189!$C$5:$C$64)</f>
        <v>0</v>
      </c>
      <c r="AF53" s="8">
        <f>SUMIF([4]participants_89135597456!$A$5:$A$66, "*" &amp; A53 &amp; "*", [4]participants_89135597456!$C$5:$C$66)</f>
        <v>0</v>
      </c>
      <c r="AG53" s="8">
        <f>SUMIF([5]participants_89862146708!$A$5:$A$68, "*" &amp; A53 &amp; "*", [5]participants_89862146708!$C$5:$C$68)</f>
        <v>0</v>
      </c>
      <c r="AH53" s="8">
        <f>SUMIF([6]participants_82511235553!$A$5:$A$63, "*" &amp; A53 &amp; "*", [6]participants_82511235553!$C$5:$C$63)</f>
        <v>0</v>
      </c>
      <c r="AI53" s="8">
        <f>SUMIF([7]participants_84347885374!$A$5:$A$69, "*" &amp; A53 &amp; "*", [7]participants_84347885374!$C$5:$C$69)</f>
        <v>0</v>
      </c>
      <c r="AJ53" s="8">
        <f>SUMIF('[8]participants_81557552921 (1)'!$A$5:$A$63, "*" &amp; A53 &amp; "*", '[8]participants_81557552921 (1)'!$C$5:$C$63)</f>
        <v>0</v>
      </c>
      <c r="AK53" s="8">
        <f>SUMIF([9]participants_85990203844!$A$5:$A$65, "*" &amp; A53 &amp; "*", [9]participants_85990203844!$C$5:$C$65)</f>
        <v>0</v>
      </c>
      <c r="AL53" s="8">
        <f>SUMIF([10]participants_89025595192!$A$5:$A$61, "*" &amp; A53 &amp; "*", [10]participants_89025595192!$C$5:$C$61)</f>
        <v>0</v>
      </c>
      <c r="AM53" s="8">
        <f>SUMIF('[11]participants_81892834107 (1)'!$A$5:$A$67, "*" &amp; A53 &amp; "*", '[11]participants_81892834107 (1)'!$C$5:$C$67)</f>
        <v>0</v>
      </c>
      <c r="AN53" s="8">
        <f>SUMIF('[12]participants_89154771385 (1)'!$A$5:$A$57, "*" &amp; A53 &amp; "*", '[12]participants_89154771385 (1)'!$C$5:$C$57)</f>
        <v>0</v>
      </c>
      <c r="AO53" s="8">
        <f>SUMIF([13]participants_89154771385!$A$5:$A$55, "*" &amp; A53 &amp; "*", [13]participants_89154771385!$C$5:$C$55)</f>
        <v>0</v>
      </c>
      <c r="AP53" s="8">
        <f>SUMIF([14]participants_87298141616!$A$5:$A$66, "*" &amp; A53 &amp; "*", [14]participants_87298141616!$C$5:$C$66)</f>
        <v>0</v>
      </c>
      <c r="AQ53" s="8">
        <f>SUMIF([15]participants_82544689023!$A$5:$A$62, "*" &amp; A53 &amp; "*", [15]participants_82544689023!$C$5:$C$62)</f>
        <v>0</v>
      </c>
      <c r="AR53" s="8">
        <f>SUMIF([16]participants_86230635477!$A$5:$A$63, "*" &amp; A53 &amp; "*", [16]participants_86230635477!$C$5:$C$63)</f>
        <v>0</v>
      </c>
      <c r="AS53" s="8">
        <f>SUMIF([17]participants_82568107303!$A$5:$A$67, "*" &amp; A53 &amp; "*", [17]participants_82568107303!$C$5:$C$67)</f>
        <v>0</v>
      </c>
      <c r="AT53" s="8">
        <f>SUMIF([18]participants_87359499683!$A$5:$A$64, "*" &amp; A53 &amp; "*", [18]participants_87359499683!$C$5:$C$64)</f>
        <v>0</v>
      </c>
      <c r="AU53" s="8">
        <f>SUMIF([19]participants_86836508062!$A$5:$A$61, "*" &amp; A53 &amp; "*", [19]participants_86836508062!$C$5:$C$61)</f>
        <v>0</v>
      </c>
      <c r="AV53" s="8">
        <f>SUMIF([20]participants_82917036773!$A$5:$A$62, "*" &amp; A53 &amp; "*", [20]participants_82917036773!$C$5:$C$62)</f>
        <v>0</v>
      </c>
      <c r="AW53" s="8">
        <f>SUMIF([21]participants_82550606539!$A$5:$A$64, "*" &amp; A53 &amp; "*", [21]participants_82550606539!$C$5:$C$64)</f>
        <v>0</v>
      </c>
      <c r="AX53" s="8">
        <f>SUMIF([22]participants_87144786619!$A$5:$A$66, "*" &amp; A53 &amp; "*", [22]participants_87144786619!$C$5:$C$66)</f>
        <v>0</v>
      </c>
      <c r="AY53" s="8">
        <f>SUMIF([23]participants_84183242165!$A$5:$A$65, "*" &amp; A53 &amp; "*", [23]participants_84183242165!$C$5:$C$65)</f>
        <v>0</v>
      </c>
      <c r="AZ53" s="8">
        <f>SUMIF([24]participants_85009956820!$A$5:$A$75, "*" &amp; A53 &amp; "*", [24]participants_85009956820!$C$5:$C$75)</f>
        <v>0</v>
      </c>
      <c r="BA53" s="8">
        <f>SUMIF([25]participants_89596371980!$A$5:$A$73, "*" &amp; A53 &amp; "*", [25]participants_89596371980!$C$5:$C$73)</f>
        <v>0</v>
      </c>
      <c r="BB53" s="8">
        <f>SUMIF([26]participants_85462787262!$A$5:$A$70, "*" &amp; A53 &amp; "*", [26]participants_85462787262!$C$5:$C$70)</f>
        <v>0</v>
      </c>
      <c r="BD53" s="10" t="s">
        <v>55</v>
      </c>
      <c r="BE53" s="8">
        <v>0</v>
      </c>
    </row>
    <row r="54" spans="1:57" ht="15.6" x14ac:dyDescent="0.3">
      <c r="A54" s="3" t="s">
        <v>22</v>
      </c>
      <c r="B54" s="8">
        <f>COUNTIF('[1]participants_82728877497 (1)'!$A$5:$A$75, "*" &amp; A54 &amp; "*")</f>
        <v>1</v>
      </c>
      <c r="C54" s="8">
        <f>COUNTIF([2]participants_89283412700!$A$5:$A$56, "*" &amp; A54 &amp; "*")</f>
        <v>1</v>
      </c>
      <c r="D54" s="8">
        <f>COUNTIF([3]participants_83829971189!$A$5:$A$64, "*" &amp; A54 &amp; "*")</f>
        <v>1</v>
      </c>
      <c r="E54" s="8">
        <f>COUNTIF([4]participants_89135597456!$A$5:$A$66, "*" &amp; A54 &amp; "*")</f>
        <v>1</v>
      </c>
      <c r="F54" s="8">
        <f>COUNTIF([5]participants_89862146708!$A$5:$A$68, "*" &amp; A54 &amp; "*")</f>
        <v>1</v>
      </c>
      <c r="G54" s="8">
        <f>COUNTIF([6]participants_82511235553!$A$5:$A$63, "*" &amp; A54 &amp; "*")</f>
        <v>1</v>
      </c>
      <c r="H54" s="8">
        <f>COUNTIF([7]participants_84347885374!$A$5:$A$69, "*" &amp; A54 &amp; "*")</f>
        <v>1</v>
      </c>
      <c r="I54" s="8">
        <f>COUNTIF('[8]participants_81557552921 (1)'!$A$5:$A$63, "*" &amp; A54 &amp; "*")</f>
        <v>1</v>
      </c>
      <c r="J54" s="8">
        <f>COUNTIF([9]participants_85990203844!$A$5:$A$65, "*" &amp; A54 &amp; "*")</f>
        <v>1</v>
      </c>
      <c r="K54" s="8">
        <f>COUNTIF([10]participants_89025595192!$A$5:$A$61, "*" &amp; A54 &amp; "*")</f>
        <v>1</v>
      </c>
      <c r="L54" s="8">
        <f>COUNTIF('[11]participants_81892834107 (1)'!$A$5:$A$67, "*" &amp; A54 &amp; "*")</f>
        <v>1</v>
      </c>
      <c r="M54" s="8">
        <f>COUNTIF('[12]participants_89154771385 (1)'!$A$5:$A$57, "*" &amp; A54 &amp; "*")</f>
        <v>1</v>
      </c>
      <c r="N54" s="8">
        <f>COUNTIF([13]participants_89154771385!$A$5:$A$55, "*" &amp; A54 &amp; "*")</f>
        <v>1</v>
      </c>
      <c r="O54" s="8">
        <f>COUNTIF([14]participants_87298141616!$A$5:$A$66, "*" &amp; A54 &amp; "*")</f>
        <v>1</v>
      </c>
      <c r="P54" s="8">
        <f>COUNTIF([15]participants_82544689023!$A$5:$A$62, "*" &amp; A54 &amp; "*")</f>
        <v>1</v>
      </c>
      <c r="Q54" s="8">
        <f>COUNTIF([16]participants_86230635477!$A$5:$A$63, "*" &amp; A54 &amp; "*")</f>
        <v>1</v>
      </c>
      <c r="R54" s="8">
        <f>COUNTIF([17]participants_82568107303!$A$5:$A$67, "*" &amp; A54 &amp; "*")</f>
        <v>1</v>
      </c>
      <c r="S54" s="8">
        <f>COUNTIF([18]participants_87359499683!$A$5:$A$64, "*" &amp; A54 &amp; "*")</f>
        <v>1</v>
      </c>
      <c r="T54" s="8">
        <f>COUNTIF([19]participants_86836508062!$A$5:$A$61, "*" &amp; A54 &amp; "*")</f>
        <v>1</v>
      </c>
      <c r="U54" s="8">
        <f>COUNTIF([20]participants_82917036773!$A$5:$A$62, "*" &amp; A54 &amp; "*")</f>
        <v>1</v>
      </c>
      <c r="V54" s="8">
        <f>COUNTIF([21]participants_82550606539!$A$5:$A$64, "*" &amp; A54 &amp; "*")</f>
        <v>1</v>
      </c>
      <c r="W54" s="8">
        <f>COUNTIF([22]participants_87144786619!$A$5:$A$66, "*" &amp; A54 &amp; "*")</f>
        <v>1</v>
      </c>
      <c r="X54" s="8">
        <f>COUNTIF([23]participants_84183242165!$A$5:$A$65, "*" &amp; A54 &amp; "*")</f>
        <v>1</v>
      </c>
      <c r="Y54" s="8">
        <f>COUNTIF([24]participants_85009956820!$A$5:$A$75, "*" &amp; A54 &amp; "*")</f>
        <v>1</v>
      </c>
      <c r="Z54" s="8">
        <f>COUNTIF([25]participants_89596371980!$A$5:$A$73, "*" &amp; A54 &amp; "*")</f>
        <v>1</v>
      </c>
      <c r="AA54" s="8">
        <f>COUNTIF([26]participants_85462787262!$A$5:$A$70, "*" &amp; A54 &amp; "*")</f>
        <v>1</v>
      </c>
      <c r="AC54" s="8">
        <f>SUMIF('[1]participants_82728877497 (1)'!$A$5:$A$75, "*" &amp; A54 &amp; "*", '[1]participants_82728877497 (1)'!$C$5:$C$75)</f>
        <v>358</v>
      </c>
      <c r="AD54" s="8">
        <f>SUMIF([2]participants_89283412700!$A$5:$A$56, "*" &amp; A54 &amp; "*", [2]participants_89283412700!$C$5:$C$56)</f>
        <v>131</v>
      </c>
      <c r="AE54" s="8">
        <f>SUMIF([3]participants_83829971189!$A$5:$A$64, "*" &amp; A54 &amp; "*", [3]participants_83829971189!$C$5:$C$64)</f>
        <v>390</v>
      </c>
      <c r="AF54" s="8">
        <f>SUMIF([4]participants_89135597456!$A$5:$A$66, "*" &amp; A54 &amp; "*", [4]participants_89135597456!$C$5:$C$66)</f>
        <v>369</v>
      </c>
      <c r="AG54" s="8">
        <f>SUMIF([5]participants_89862146708!$A$5:$A$68, "*" &amp; A54 &amp; "*", [5]participants_89862146708!$C$5:$C$68)</f>
        <v>354</v>
      </c>
      <c r="AH54" s="8">
        <f>SUMIF([6]participants_82511235553!$A$5:$A$63, "*" &amp; A54 &amp; "*", [6]participants_82511235553!$C$5:$C$63)</f>
        <v>333</v>
      </c>
      <c r="AI54" s="8">
        <f>SUMIF([7]participants_84347885374!$A$5:$A$69, "*" &amp; A54 &amp; "*", [7]participants_84347885374!$C$5:$C$69)</f>
        <v>337</v>
      </c>
      <c r="AJ54" s="8">
        <f>SUMIF('[8]participants_81557552921 (1)'!$A$5:$A$63, "*" &amp; A54 &amp; "*", '[8]participants_81557552921 (1)'!$C$5:$C$63)</f>
        <v>334</v>
      </c>
      <c r="AK54" s="8">
        <f>SUMIF([9]participants_85990203844!$A$5:$A$65, "*" &amp; A54 &amp; "*", [9]participants_85990203844!$C$5:$C$65)</f>
        <v>284</v>
      </c>
      <c r="AL54" s="8">
        <f>SUMIF([10]participants_89025595192!$A$5:$A$61, "*" &amp; A54 &amp; "*", [10]participants_89025595192!$C$5:$C$61)</f>
        <v>348</v>
      </c>
      <c r="AM54" s="8">
        <f>SUMIF('[11]participants_81892834107 (1)'!$A$5:$A$67, "*" &amp; A54 &amp; "*", '[11]participants_81892834107 (1)'!$C$5:$C$67)</f>
        <v>338</v>
      </c>
      <c r="AN54" s="8">
        <f>SUMIF('[12]participants_89154771385 (1)'!$A$5:$A$57, "*" &amp; A54 &amp; "*", '[12]participants_89154771385 (1)'!$C$5:$C$57)</f>
        <v>173</v>
      </c>
      <c r="AO54" s="8">
        <f>SUMIF([13]participants_89154771385!$A$5:$A$55, "*" &amp; A54 &amp; "*", [13]participants_89154771385!$C$5:$C$55)</f>
        <v>30</v>
      </c>
      <c r="AP54" s="8">
        <f>SUMIF([14]participants_87298141616!$A$5:$A$66, "*" &amp; A54 &amp; "*", [14]participants_87298141616!$C$5:$C$66)</f>
        <v>287</v>
      </c>
      <c r="AQ54" s="8">
        <f>SUMIF([15]participants_82544689023!$A$5:$A$62, "*" &amp; A54 &amp; "*", [15]participants_82544689023!$C$5:$C$62)</f>
        <v>348</v>
      </c>
      <c r="AR54" s="8">
        <f>SUMIF([16]participants_86230635477!$A$5:$A$63, "*" &amp; A54 &amp; "*", [16]participants_86230635477!$C$5:$C$63)</f>
        <v>228</v>
      </c>
      <c r="AS54" s="8">
        <f>SUMIF([17]participants_82568107303!$A$5:$A$67, "*" &amp; A54 &amp; "*", [17]participants_82568107303!$C$5:$C$67)</f>
        <v>411</v>
      </c>
      <c r="AT54" s="8">
        <f>SUMIF([18]participants_87359499683!$A$5:$A$64, "*" &amp; A54 &amp; "*", [18]participants_87359499683!$C$5:$C$64)</f>
        <v>311</v>
      </c>
      <c r="AU54" s="8">
        <f>SUMIF([19]participants_86836508062!$A$5:$A$61, "*" &amp; A54 &amp; "*", [19]participants_86836508062!$C$5:$C$61)</f>
        <v>297</v>
      </c>
      <c r="AV54" s="8">
        <f>SUMIF([20]participants_82917036773!$A$5:$A$62, "*" &amp; A54 &amp; "*", [20]participants_82917036773!$C$5:$C$62)</f>
        <v>219</v>
      </c>
      <c r="AW54" s="8">
        <f>SUMIF([21]participants_82550606539!$A$5:$A$64, "*" &amp; A54 &amp; "*", [21]participants_82550606539!$C$5:$C$64)</f>
        <v>232</v>
      </c>
      <c r="AX54" s="8">
        <f>SUMIF([22]participants_87144786619!$A$5:$A$66, "*" &amp; A54 &amp; "*", [22]participants_87144786619!$C$5:$C$66)</f>
        <v>268</v>
      </c>
      <c r="AY54" s="8">
        <f>SUMIF([23]participants_84183242165!$A$5:$A$65, "*" &amp; A54 &amp; "*", [23]participants_84183242165!$C$5:$C$65)</f>
        <v>45</v>
      </c>
      <c r="AZ54" s="8">
        <f>SUMIF([24]participants_85009956820!$A$5:$A$75, "*" &amp; A54 &amp; "*", [24]participants_85009956820!$C$5:$C$75)</f>
        <v>256</v>
      </c>
      <c r="BA54" s="8">
        <f>SUMIF([25]participants_89596371980!$A$5:$A$73, "*" &amp; A54 &amp; "*", [25]participants_89596371980!$C$5:$C$73)</f>
        <v>278</v>
      </c>
      <c r="BB54" s="8">
        <f>SUMIF([26]participants_85462787262!$A$5:$A$70, "*" &amp; A54 &amp; "*", [26]participants_85462787262!$C$5:$C$70)</f>
        <v>169</v>
      </c>
      <c r="BD54" s="11" t="s">
        <v>22</v>
      </c>
      <c r="BE54" s="8">
        <f t="shared" si="0"/>
        <v>274.15384615384613</v>
      </c>
    </row>
    <row r="55" spans="1:57" ht="15.6" x14ac:dyDescent="0.3">
      <c r="A55" s="2" t="s">
        <v>32</v>
      </c>
      <c r="B55" s="8">
        <f>COUNTIF('[1]participants_82728877497 (1)'!$A$5:$A$75, "*" &amp; A55 &amp; "*")</f>
        <v>2</v>
      </c>
      <c r="C55" s="8">
        <f>COUNTIF([2]participants_89283412700!$A$5:$A$56, "*" &amp; A55 &amp; "*")</f>
        <v>1</v>
      </c>
      <c r="D55" s="8">
        <f>COUNTIF([3]participants_83829971189!$A$5:$A$64, "*" &amp; A55 &amp; "*")</f>
        <v>1</v>
      </c>
      <c r="E55" s="8">
        <f>COUNTIF([4]participants_89135597456!$A$5:$A$66, "*" &amp; A55 &amp; "*")</f>
        <v>2</v>
      </c>
      <c r="F55" s="8">
        <f>COUNTIF([5]participants_89862146708!$A$5:$A$68, "*" &amp; A55 &amp; "*")</f>
        <v>2</v>
      </c>
      <c r="G55" s="8">
        <f>COUNTIF([6]participants_82511235553!$A$5:$A$63, "*" &amp; A55 &amp; "*")</f>
        <v>3</v>
      </c>
      <c r="H55" s="8">
        <f>COUNTIF([7]participants_84347885374!$A$5:$A$69, "*" &amp; A55 &amp; "*")</f>
        <v>2</v>
      </c>
      <c r="I55" s="8">
        <f>COUNTIF('[8]participants_81557552921 (1)'!$A$5:$A$63, "*" &amp; A55 &amp; "*")</f>
        <v>2</v>
      </c>
      <c r="J55" s="8">
        <f>COUNTIF([9]participants_85990203844!$A$5:$A$65, "*" &amp; A55 &amp; "*")</f>
        <v>2</v>
      </c>
      <c r="K55" s="8">
        <f>COUNTIF([10]participants_89025595192!$A$5:$A$61, "*" &amp; A55 &amp; "*")</f>
        <v>2</v>
      </c>
      <c r="L55" s="8">
        <f>COUNTIF('[11]participants_81892834107 (1)'!$A$5:$A$67, "*" &amp; A55 &amp; "*")</f>
        <v>2</v>
      </c>
      <c r="M55" s="8">
        <f>COUNTIF('[12]participants_89154771385 (1)'!$A$5:$A$57, "*" &amp; A55 &amp; "*")</f>
        <v>2</v>
      </c>
      <c r="N55" s="8">
        <f>COUNTIF([13]participants_89154771385!$A$5:$A$55, "*" &amp; A55 &amp; "*")</f>
        <v>2</v>
      </c>
      <c r="O55" s="8">
        <f>COUNTIF([14]participants_87298141616!$A$5:$A$66, "*" &amp; A55 &amp; "*")</f>
        <v>2</v>
      </c>
      <c r="P55" s="8">
        <f>COUNTIF([15]participants_82544689023!$A$5:$A$62, "*" &amp; A55 &amp; "*")</f>
        <v>2</v>
      </c>
      <c r="Q55" s="8">
        <f>COUNTIF([16]participants_86230635477!$A$5:$A$63, "*" &amp; A55 &amp; "*")</f>
        <v>2</v>
      </c>
      <c r="R55" s="8">
        <f>COUNTIF([17]participants_82568107303!$A$5:$A$67, "*" &amp; A55 &amp; "*")</f>
        <v>3</v>
      </c>
      <c r="S55" s="8">
        <f>COUNTIF([18]participants_87359499683!$A$5:$A$64, "*" &amp; A55 &amp; "*")</f>
        <v>2</v>
      </c>
      <c r="T55" s="8">
        <f>COUNTIF([19]participants_86836508062!$A$5:$A$61, "*" &amp; A55 &amp; "*")</f>
        <v>2</v>
      </c>
      <c r="U55" s="8">
        <f>COUNTIF([20]participants_82917036773!$A$5:$A$62, "*" &amp; A55 &amp; "*")</f>
        <v>2</v>
      </c>
      <c r="V55" s="8">
        <f>COUNTIF([21]participants_82550606539!$A$5:$A$64, "*" &amp; A55 &amp; "*")</f>
        <v>2</v>
      </c>
      <c r="W55" s="8">
        <f>COUNTIF([22]participants_87144786619!$A$5:$A$66, "*" &amp; A55 &amp; "*")</f>
        <v>2</v>
      </c>
      <c r="X55" s="8">
        <f>COUNTIF([23]participants_84183242165!$A$5:$A$65, "*" &amp; A55 &amp; "*")</f>
        <v>2</v>
      </c>
      <c r="Y55" s="8">
        <f>COUNTIF([24]participants_85009956820!$A$5:$A$75, "*" &amp; A55 &amp; "*")</f>
        <v>2</v>
      </c>
      <c r="Z55" s="8">
        <f>COUNTIF([25]participants_89596371980!$A$5:$A$73, "*" &amp; A55 &amp; "*")</f>
        <v>2</v>
      </c>
      <c r="AA55" s="8">
        <f>COUNTIF([26]participants_85462787262!$A$5:$A$70, "*" &amp; A55 &amp; "*")</f>
        <v>2</v>
      </c>
      <c r="AC55" s="8">
        <f>SUMIF('[1]participants_82728877497 (1)'!$A$5:$A$75, "*" &amp; A55 &amp; "*", '[1]participants_82728877497 (1)'!$C$5:$C$75)</f>
        <v>347</v>
      </c>
      <c r="AD55" s="8">
        <f>SUMIF([2]participants_89283412700!$A$5:$A$56, "*" &amp; A55 &amp; "*", [2]participants_89283412700!$C$5:$C$56)</f>
        <v>127</v>
      </c>
      <c r="AE55" s="8">
        <f>SUMIF([3]participants_83829971189!$A$5:$A$64, "*" &amp; A55 &amp; "*", [3]participants_83829971189!$C$5:$C$64)</f>
        <v>368</v>
      </c>
      <c r="AF55" s="8">
        <f>SUMIF([4]participants_89135597456!$A$5:$A$66, "*" &amp; A55 &amp; "*", [4]participants_89135597456!$C$5:$C$66)</f>
        <v>365</v>
      </c>
      <c r="AG55" s="8">
        <f>SUMIF([5]participants_89862146708!$A$5:$A$68, "*" &amp; A55 &amp; "*", [5]participants_89862146708!$C$5:$C$68)</f>
        <v>365</v>
      </c>
      <c r="AH55" s="8">
        <f>SUMIF([6]participants_82511235553!$A$5:$A$63, "*" &amp; A55 &amp; "*", [6]participants_82511235553!$C$5:$C$63)</f>
        <v>344</v>
      </c>
      <c r="AI55" s="8">
        <f>SUMIF([7]participants_84347885374!$A$5:$A$69, "*" &amp; A55 &amp; "*", [7]participants_84347885374!$C$5:$C$69)</f>
        <v>337</v>
      </c>
      <c r="AJ55" s="8">
        <f>SUMIF('[8]participants_81557552921 (1)'!$A$5:$A$63, "*" &amp; A55 &amp; "*", '[8]participants_81557552921 (1)'!$C$5:$C$63)</f>
        <v>343</v>
      </c>
      <c r="AK55" s="8">
        <f>SUMIF([9]participants_85990203844!$A$5:$A$65, "*" &amp; A55 &amp; "*", [9]participants_85990203844!$C$5:$C$65)</f>
        <v>309</v>
      </c>
      <c r="AL55" s="8">
        <f>SUMIF([10]participants_89025595192!$A$5:$A$61, "*" &amp; A55 &amp; "*", [10]participants_89025595192!$C$5:$C$61)</f>
        <v>412</v>
      </c>
      <c r="AM55" s="8">
        <f>SUMIF('[11]participants_81892834107 (1)'!$A$5:$A$67, "*" &amp; A55 &amp; "*", '[11]participants_81892834107 (1)'!$C$5:$C$67)</f>
        <v>366</v>
      </c>
      <c r="AN55" s="8">
        <f>SUMIF('[12]participants_89154771385 (1)'!$A$5:$A$57, "*" &amp; A55 &amp; "*", '[12]participants_89154771385 (1)'!$C$5:$C$57)</f>
        <v>181</v>
      </c>
      <c r="AO55" s="8">
        <f>SUMIF([13]participants_89154771385!$A$5:$A$55, "*" &amp; A55 &amp; "*", [13]participants_89154771385!$C$5:$C$55)</f>
        <v>49</v>
      </c>
      <c r="AP55" s="8">
        <f>SUMIF([14]participants_87298141616!$A$5:$A$66, "*" &amp; A55 &amp; "*", [14]participants_87298141616!$C$5:$C$66)</f>
        <v>316</v>
      </c>
      <c r="AQ55" s="8">
        <f>SUMIF([15]participants_82544689023!$A$5:$A$62, "*" &amp; A55 &amp; "*", [15]participants_82544689023!$C$5:$C$62)</f>
        <v>382</v>
      </c>
      <c r="AR55" s="8">
        <f>SUMIF([16]participants_86230635477!$A$5:$A$63, "*" &amp; A55 &amp; "*", [16]participants_86230635477!$C$5:$C$63)</f>
        <v>311</v>
      </c>
      <c r="AS55" s="8">
        <f>SUMIF([17]participants_82568107303!$A$5:$A$67, "*" &amp; A55 &amp; "*", [17]participants_82568107303!$C$5:$C$67)</f>
        <v>373</v>
      </c>
      <c r="AT55" s="8">
        <f>SUMIF([18]participants_87359499683!$A$5:$A$64, "*" &amp; A55 &amp; "*", [18]participants_87359499683!$C$5:$C$64)</f>
        <v>362</v>
      </c>
      <c r="AU55" s="8">
        <f>SUMIF([19]participants_86836508062!$A$5:$A$61, "*" &amp; A55 &amp; "*", [19]participants_86836508062!$C$5:$C$61)</f>
        <v>325</v>
      </c>
      <c r="AV55" s="8">
        <f>SUMIF([20]participants_82917036773!$A$5:$A$62, "*" &amp; A55 &amp; "*", [20]participants_82917036773!$C$5:$C$62)</f>
        <v>331</v>
      </c>
      <c r="AW55" s="8">
        <f>SUMIF([21]participants_82550606539!$A$5:$A$64, "*" &amp; A55 &amp; "*", [21]participants_82550606539!$C$5:$C$64)</f>
        <v>375</v>
      </c>
      <c r="AX55" s="8">
        <f>SUMIF([22]participants_87144786619!$A$5:$A$66, "*" &amp; A55 &amp; "*", [22]participants_87144786619!$C$5:$C$66)</f>
        <v>348</v>
      </c>
      <c r="AY55" s="8">
        <f>SUMIF([23]participants_84183242165!$A$5:$A$65, "*" &amp; A55 &amp; "*", [23]participants_84183242165!$C$5:$C$65)</f>
        <v>345</v>
      </c>
      <c r="AZ55" s="8">
        <f>SUMIF([24]participants_85009956820!$A$5:$A$75, "*" &amp; A55 &amp; "*", [24]participants_85009956820!$C$5:$C$75)</f>
        <v>303</v>
      </c>
      <c r="BA55" s="8">
        <f>SUMIF([25]participants_89596371980!$A$5:$A$73, "*" &amp; A55 &amp; "*", [25]participants_89596371980!$C$5:$C$73)</f>
        <v>442</v>
      </c>
      <c r="BB55" s="8">
        <f>SUMIF([26]participants_85462787262!$A$5:$A$70, "*" &amp; A55 &amp; "*", [26]participants_85462787262!$C$5:$C$70)</f>
        <v>225</v>
      </c>
      <c r="BD55" s="10" t="s">
        <v>32</v>
      </c>
      <c r="BE55" s="8">
        <f t="shared" si="0"/>
        <v>321.19230769230768</v>
      </c>
    </row>
    <row r="56" spans="1:57" ht="15.6" x14ac:dyDescent="0.3">
      <c r="A56" s="3" t="s">
        <v>12</v>
      </c>
      <c r="B56" s="8">
        <f>COUNTIF('[1]participants_82728877497 (1)'!$A$5:$A$75, "*" &amp; A56 &amp; "*")</f>
        <v>1</v>
      </c>
      <c r="C56" s="8">
        <f>COUNTIF([2]participants_89283412700!$A$5:$A$56, "*" &amp; A56 &amp; "*")</f>
        <v>1</v>
      </c>
      <c r="D56" s="8">
        <f>COUNTIF([3]participants_83829971189!$A$5:$A$64, "*" &amp; A56 &amp; "*")</f>
        <v>1</v>
      </c>
      <c r="E56" s="8">
        <f>COUNTIF([4]participants_89135597456!$A$5:$A$66, "*" &amp; A56 &amp; "*")</f>
        <v>1</v>
      </c>
      <c r="F56" s="8">
        <f>COUNTIF([5]participants_89862146708!$A$5:$A$68, "*" &amp; A56 &amp; "*")</f>
        <v>1</v>
      </c>
      <c r="G56" s="8">
        <f>COUNTIF([6]participants_82511235553!$A$5:$A$63, "*" &amp; A56 &amp; "*")</f>
        <v>1</v>
      </c>
      <c r="H56" s="8">
        <f>COUNTIF([7]participants_84347885374!$A$5:$A$69, "*" &amp; A56 &amp; "*")</f>
        <v>1</v>
      </c>
      <c r="I56" s="8">
        <f>COUNTIF('[8]participants_81557552921 (1)'!$A$5:$A$63, "*" &amp; A56 &amp; "*")</f>
        <v>1</v>
      </c>
      <c r="J56" s="8">
        <f>COUNTIF([9]participants_85990203844!$A$5:$A$65, "*" &amp; A56 &amp; "*")</f>
        <v>1</v>
      </c>
      <c r="K56" s="8">
        <f>COUNTIF([10]participants_89025595192!$A$5:$A$61, "*" &amp; A56 &amp; "*")</f>
        <v>1</v>
      </c>
      <c r="L56" s="8">
        <f>COUNTIF('[11]participants_81892834107 (1)'!$A$5:$A$67, "*" &amp; A56 &amp; "*")</f>
        <v>1</v>
      </c>
      <c r="M56" s="8">
        <f>COUNTIF('[12]participants_89154771385 (1)'!$A$5:$A$57, "*" &amp; A56 &amp; "*")</f>
        <v>1</v>
      </c>
      <c r="N56" s="8">
        <f>COUNTIF([13]participants_89154771385!$A$5:$A$55, "*" &amp; A56 &amp; "*")</f>
        <v>1</v>
      </c>
      <c r="O56" s="8">
        <f>COUNTIF([14]participants_87298141616!$A$5:$A$66, "*" &amp; A56 &amp; "*")</f>
        <v>1</v>
      </c>
      <c r="P56" s="8">
        <f>COUNTIF([15]participants_82544689023!$A$5:$A$62, "*" &amp; A56 &amp; "*")</f>
        <v>1</v>
      </c>
      <c r="Q56" s="8">
        <f>COUNTIF([16]participants_86230635477!$A$5:$A$63, "*" &amp; A56 &amp; "*")</f>
        <v>1</v>
      </c>
      <c r="R56" s="8">
        <f>COUNTIF([17]participants_82568107303!$A$5:$A$67, "*" &amp; A56 &amp; "*")</f>
        <v>1</v>
      </c>
      <c r="S56" s="8">
        <f>COUNTIF([18]participants_87359499683!$A$5:$A$64, "*" &amp; A56 &amp; "*")</f>
        <v>1</v>
      </c>
      <c r="T56" s="8">
        <f>COUNTIF([19]participants_86836508062!$A$5:$A$61, "*" &amp; A56 &amp; "*")</f>
        <v>1</v>
      </c>
      <c r="U56" s="8">
        <f>COUNTIF([20]participants_82917036773!$A$5:$A$62, "*" &amp; A56 &amp; "*")</f>
        <v>1</v>
      </c>
      <c r="V56" s="8">
        <f>COUNTIF([21]participants_82550606539!$A$5:$A$64, "*" &amp; A56 &amp; "*")</f>
        <v>1</v>
      </c>
      <c r="W56" s="8">
        <f>COUNTIF([22]participants_87144786619!$A$5:$A$66, "*" &amp; A56 &amp; "*")</f>
        <v>1</v>
      </c>
      <c r="X56" s="8">
        <f>COUNTIF([23]participants_84183242165!$A$5:$A$65, "*" &amp; A56 &amp; "*")</f>
        <v>1</v>
      </c>
      <c r="Y56" s="8">
        <f>COUNTIF([24]participants_85009956820!$A$5:$A$75, "*" &amp; A56 &amp; "*")</f>
        <v>1</v>
      </c>
      <c r="Z56" s="8">
        <f>COUNTIF([25]participants_89596371980!$A$5:$A$73, "*" &amp; A56 &amp; "*")</f>
        <v>1</v>
      </c>
      <c r="AA56" s="8">
        <f>COUNTIF([26]participants_85462787262!$A$5:$A$70, "*" &amp; A56 &amp; "*")</f>
        <v>1</v>
      </c>
      <c r="AC56" s="8">
        <f>SUMIF('[1]participants_82728877497 (1)'!$A$5:$A$75, "*" &amp; A56 &amp; "*", '[1]participants_82728877497 (1)'!$C$5:$C$75)</f>
        <v>365</v>
      </c>
      <c r="AD56" s="8">
        <f>SUMIF([2]participants_89283412700!$A$5:$A$56, "*" &amp; A56 &amp; "*", [2]participants_89283412700!$C$5:$C$56)</f>
        <v>120</v>
      </c>
      <c r="AE56" s="8">
        <f>SUMIF([3]participants_83829971189!$A$5:$A$64, "*" &amp; A56 &amp; "*", [3]participants_83829971189!$C$5:$C$64)</f>
        <v>381</v>
      </c>
      <c r="AF56" s="8">
        <f>SUMIF([4]participants_89135597456!$A$5:$A$66, "*" &amp; A56 &amp; "*", [4]participants_89135597456!$C$5:$C$66)</f>
        <v>378</v>
      </c>
      <c r="AG56" s="8">
        <f>SUMIF([5]participants_89862146708!$A$5:$A$68, "*" &amp; A56 &amp; "*", [5]participants_89862146708!$C$5:$C$68)</f>
        <v>356</v>
      </c>
      <c r="AH56" s="8">
        <f>SUMIF([6]participants_82511235553!$A$5:$A$63, "*" &amp; A56 &amp; "*", [6]participants_82511235553!$C$5:$C$63)</f>
        <v>375</v>
      </c>
      <c r="AI56" s="8">
        <f>SUMIF([7]participants_84347885374!$A$5:$A$69, "*" &amp; A56 &amp; "*", [7]participants_84347885374!$C$5:$C$69)</f>
        <v>354</v>
      </c>
      <c r="AJ56" s="8">
        <f>SUMIF('[8]participants_81557552921 (1)'!$A$5:$A$63, "*" &amp; A56 &amp; "*", '[8]participants_81557552921 (1)'!$C$5:$C$63)</f>
        <v>360</v>
      </c>
      <c r="AK56" s="8">
        <f>SUMIF([9]participants_85990203844!$A$5:$A$65, "*" &amp; A56 &amp; "*", [9]participants_85990203844!$C$5:$C$65)</f>
        <v>328</v>
      </c>
      <c r="AL56" s="8">
        <f>SUMIF([10]participants_89025595192!$A$5:$A$61, "*" &amp; A56 &amp; "*", [10]participants_89025595192!$C$5:$C$61)</f>
        <v>371</v>
      </c>
      <c r="AM56" s="8">
        <f>SUMIF('[11]participants_81892834107 (1)'!$A$5:$A$67, "*" &amp; A56 &amp; "*", '[11]participants_81892834107 (1)'!$C$5:$C$67)</f>
        <v>389</v>
      </c>
      <c r="AN56" s="8">
        <f>SUMIF('[12]participants_89154771385 (1)'!$A$5:$A$57, "*" &amp; A56 &amp; "*", '[12]participants_89154771385 (1)'!$C$5:$C$57)</f>
        <v>171</v>
      </c>
      <c r="AO56" s="8">
        <f>SUMIF([13]participants_89154771385!$A$5:$A$55, "*" &amp; A56 &amp; "*", [13]participants_89154771385!$C$5:$C$55)</f>
        <v>39</v>
      </c>
      <c r="AP56" s="8">
        <f>SUMIF([14]participants_87298141616!$A$5:$A$66, "*" &amp; A56 &amp; "*", [14]participants_87298141616!$C$5:$C$66)</f>
        <v>286</v>
      </c>
      <c r="AQ56" s="8">
        <f>SUMIF([15]participants_82544689023!$A$5:$A$62, "*" &amp; A56 &amp; "*", [15]participants_82544689023!$C$5:$C$62)</f>
        <v>384</v>
      </c>
      <c r="AR56" s="8">
        <f>SUMIF([16]participants_86230635477!$A$5:$A$63, "*" &amp; A56 &amp; "*", [16]participants_86230635477!$C$5:$C$63)</f>
        <v>276</v>
      </c>
      <c r="AS56" s="8">
        <f>SUMIF([17]participants_82568107303!$A$5:$A$67, "*" &amp; A56 &amp; "*", [17]participants_82568107303!$C$5:$C$67)</f>
        <v>317</v>
      </c>
      <c r="AT56" s="8">
        <f>SUMIF([18]participants_87359499683!$A$5:$A$64, "*" &amp; A56 &amp; "*", [18]participants_87359499683!$C$5:$C$64)</f>
        <v>333</v>
      </c>
      <c r="AU56" s="8">
        <f>SUMIF([19]participants_86836508062!$A$5:$A$61, "*" &amp; A56 &amp; "*", [19]participants_86836508062!$C$5:$C$61)</f>
        <v>167</v>
      </c>
      <c r="AV56" s="8">
        <f>SUMIF([20]participants_82917036773!$A$5:$A$62, "*" &amp; A56 &amp; "*", [20]participants_82917036773!$C$5:$C$62)</f>
        <v>307</v>
      </c>
      <c r="AW56" s="8">
        <f>SUMIF([21]participants_82550606539!$A$5:$A$64, "*" &amp; A56 &amp; "*", [21]participants_82550606539!$C$5:$C$64)</f>
        <v>352</v>
      </c>
      <c r="AX56" s="8">
        <f>SUMIF([22]participants_87144786619!$A$5:$A$66, "*" &amp; A56 &amp; "*", [22]participants_87144786619!$C$5:$C$66)</f>
        <v>309</v>
      </c>
      <c r="AY56" s="8">
        <f>SUMIF([23]participants_84183242165!$A$5:$A$65, "*" &amp; A56 &amp; "*", [23]participants_84183242165!$C$5:$C$65)</f>
        <v>165</v>
      </c>
      <c r="AZ56" s="8">
        <f>SUMIF([24]participants_85009956820!$A$5:$A$75, "*" &amp; A56 &amp; "*", [24]participants_85009956820!$C$5:$C$75)</f>
        <v>260</v>
      </c>
      <c r="BA56" s="8">
        <f>SUMIF([25]participants_89596371980!$A$5:$A$73, "*" &amp; A56 &amp; "*", [25]participants_89596371980!$C$5:$C$73)</f>
        <v>378</v>
      </c>
      <c r="BB56" s="8">
        <f>SUMIF([26]participants_85462787262!$A$5:$A$70, "*" &amp; A56 &amp; "*", [26]participants_85462787262!$C$5:$C$70)</f>
        <v>231</v>
      </c>
      <c r="BD56" s="11" t="s">
        <v>12</v>
      </c>
      <c r="BE56" s="8">
        <f t="shared" si="0"/>
        <v>298.15384615384613</v>
      </c>
    </row>
    <row r="57" spans="1:57" ht="15.6" x14ac:dyDescent="0.3">
      <c r="A57" s="3" t="s">
        <v>13</v>
      </c>
      <c r="B57" s="8">
        <f>COUNTIF('[1]participants_82728877497 (1)'!$A$5:$A$75, "*" &amp; A57 &amp; "*")</f>
        <v>0</v>
      </c>
      <c r="C57" s="8">
        <f>COUNTIF([2]participants_89283412700!$A$5:$A$56, "*" &amp; A57 &amp; "*")</f>
        <v>0</v>
      </c>
      <c r="D57" s="8">
        <f>COUNTIF([3]participants_83829971189!$A$5:$A$64, "*" &amp; A57 &amp; "*")</f>
        <v>0</v>
      </c>
      <c r="E57" s="8">
        <f>COUNTIF([4]participants_89135597456!$A$5:$A$66, "*" &amp; A57 &amp; "*")</f>
        <v>0</v>
      </c>
      <c r="F57" s="8">
        <f>COUNTIF([5]participants_89862146708!$A$5:$A$68, "*" &amp; A57 &amp; "*")</f>
        <v>0</v>
      </c>
      <c r="G57" s="8">
        <f>COUNTIF([6]participants_82511235553!$A$5:$A$63, "*" &amp; A57 &amp; "*")</f>
        <v>0</v>
      </c>
      <c r="H57" s="8">
        <f>COUNTIF([7]participants_84347885374!$A$5:$A$69, "*" &amp; A57 &amp; "*")</f>
        <v>0</v>
      </c>
      <c r="I57" s="8">
        <f>COUNTIF('[8]participants_81557552921 (1)'!$A$5:$A$63, "*" &amp; A57 &amp; "*")</f>
        <v>0</v>
      </c>
      <c r="J57" s="8">
        <f>COUNTIF([9]participants_85990203844!$A$5:$A$65, "*" &amp; A57 &amp; "*")</f>
        <v>0</v>
      </c>
      <c r="K57" s="8">
        <f>COUNTIF([10]participants_89025595192!$A$5:$A$61, "*" &amp; A57 &amp; "*")</f>
        <v>0</v>
      </c>
      <c r="L57" s="8">
        <f>COUNTIF('[11]participants_81892834107 (1)'!$A$5:$A$67, "*" &amp; A57 &amp; "*")</f>
        <v>0</v>
      </c>
      <c r="M57" s="8">
        <f>COUNTIF('[12]participants_89154771385 (1)'!$A$5:$A$57, "*" &amp; A57 &amp; "*")</f>
        <v>0</v>
      </c>
      <c r="N57" s="8">
        <f>COUNTIF([13]participants_89154771385!$A$5:$A$55, "*" &amp; A57 &amp; "*")</f>
        <v>0</v>
      </c>
      <c r="O57" s="8">
        <f>COUNTIF([14]participants_87298141616!$A$5:$A$66, "*" &amp; A57 &amp; "*")</f>
        <v>0</v>
      </c>
      <c r="P57" s="8">
        <f>COUNTIF([15]participants_82544689023!$A$5:$A$62, "*" &amp; A57 &amp; "*")</f>
        <v>0</v>
      </c>
      <c r="Q57" s="8">
        <f>COUNTIF([16]participants_86230635477!$A$5:$A$63, "*" &amp; A57 &amp; "*")</f>
        <v>0</v>
      </c>
      <c r="R57" s="8">
        <f>COUNTIF([17]participants_82568107303!$A$5:$A$67, "*" &amp; A57 &amp; "*")</f>
        <v>0</v>
      </c>
      <c r="S57" s="8">
        <f>COUNTIF([18]participants_87359499683!$A$5:$A$64, "*" &amp; A57 &amp; "*")</f>
        <v>0</v>
      </c>
      <c r="T57" s="8">
        <f>COUNTIF([19]participants_86836508062!$A$5:$A$61, "*" &amp; A57 &amp; "*")</f>
        <v>0</v>
      </c>
      <c r="U57" s="8">
        <f>COUNTIF([20]participants_82917036773!$A$5:$A$62, "*" &amp; A57 &amp; "*")</f>
        <v>0</v>
      </c>
      <c r="V57" s="8">
        <f>COUNTIF([21]participants_82550606539!$A$5:$A$64, "*" &amp; A57 &amp; "*")</f>
        <v>0</v>
      </c>
      <c r="W57" s="8">
        <f>COUNTIF([22]participants_87144786619!$A$5:$A$66, "*" &amp; A57 &amp; "*")</f>
        <v>0</v>
      </c>
      <c r="X57" s="8">
        <f>COUNTIF([23]participants_84183242165!$A$5:$A$65, "*" &amp; A57 &amp; "*")</f>
        <v>0</v>
      </c>
      <c r="Y57" s="8">
        <f>COUNTIF([24]participants_85009956820!$A$5:$A$75, "*" &amp; A57 &amp; "*")</f>
        <v>0</v>
      </c>
      <c r="Z57" s="8">
        <f>COUNTIF([25]participants_89596371980!$A$5:$A$73, "*" &amp; A57 &amp; "*")</f>
        <v>0</v>
      </c>
      <c r="AA57" s="8">
        <f>COUNTIF([26]participants_85462787262!$A$5:$A$70, "*" &amp; A57 &amp; "*")</f>
        <v>0</v>
      </c>
      <c r="AC57" s="8">
        <f>SUMIF('[1]participants_82728877497 (1)'!$A$5:$A$75, "*" &amp; A57 &amp; "*", '[1]participants_82728877497 (1)'!$C$5:$C$75)</f>
        <v>0</v>
      </c>
      <c r="AD57" s="8">
        <f>SUMIF([2]participants_89283412700!$A$5:$A$56, "*" &amp; A57 &amp; "*", [2]participants_89283412700!$C$5:$C$56)</f>
        <v>0</v>
      </c>
      <c r="AE57" s="8">
        <f>SUMIF([3]participants_83829971189!$A$5:$A$64, "*" &amp; A57 &amp; "*", [3]participants_83829971189!$C$5:$C$64)</f>
        <v>0</v>
      </c>
      <c r="AF57" s="8">
        <f>SUMIF([4]participants_89135597456!$A$5:$A$66, "*" &amp; A57 &amp; "*", [4]participants_89135597456!$C$5:$C$66)</f>
        <v>0</v>
      </c>
      <c r="AG57" s="8">
        <f>SUMIF([5]participants_89862146708!$A$5:$A$68, "*" &amp; A57 &amp; "*", [5]participants_89862146708!$C$5:$C$68)</f>
        <v>0</v>
      </c>
      <c r="AH57" s="8">
        <f>SUMIF([6]participants_82511235553!$A$5:$A$63, "*" &amp; A57 &amp; "*", [6]participants_82511235553!$C$5:$C$63)</f>
        <v>0</v>
      </c>
      <c r="AI57" s="8">
        <f>SUMIF([7]participants_84347885374!$A$5:$A$69, "*" &amp; A57 &amp; "*", [7]participants_84347885374!$C$5:$C$69)</f>
        <v>0</v>
      </c>
      <c r="AJ57" s="8">
        <f>SUMIF('[8]participants_81557552921 (1)'!$A$5:$A$63, "*" &amp; A57 &amp; "*", '[8]participants_81557552921 (1)'!$C$5:$C$63)</f>
        <v>0</v>
      </c>
      <c r="AK57" s="8">
        <f>SUMIF([9]participants_85990203844!$A$5:$A$65, "*" &amp; A57 &amp; "*", [9]participants_85990203844!$C$5:$C$65)</f>
        <v>0</v>
      </c>
      <c r="AL57" s="8">
        <f>SUMIF([10]participants_89025595192!$A$5:$A$61, "*" &amp; A57 &amp; "*", [10]participants_89025595192!$C$5:$C$61)</f>
        <v>0</v>
      </c>
      <c r="AM57" s="8">
        <f>SUMIF('[11]participants_81892834107 (1)'!$A$5:$A$67, "*" &amp; A57 &amp; "*", '[11]participants_81892834107 (1)'!$C$5:$C$67)</f>
        <v>0</v>
      </c>
      <c r="AN57" s="8">
        <f>SUMIF('[12]participants_89154771385 (1)'!$A$5:$A$57, "*" &amp; A57 &amp; "*", '[12]participants_89154771385 (1)'!$C$5:$C$57)</f>
        <v>0</v>
      </c>
      <c r="AO57" s="8">
        <f>SUMIF([13]participants_89154771385!$A$5:$A$55, "*" &amp; A57 &amp; "*", [13]participants_89154771385!$C$5:$C$55)</f>
        <v>0</v>
      </c>
      <c r="AP57" s="8">
        <f>SUMIF([14]participants_87298141616!$A$5:$A$66, "*" &amp; A57 &amp; "*", [14]participants_87298141616!$C$5:$C$66)</f>
        <v>0</v>
      </c>
      <c r="AQ57" s="8">
        <f>SUMIF([15]participants_82544689023!$A$5:$A$62, "*" &amp; A57 &amp; "*", [15]participants_82544689023!$C$5:$C$62)</f>
        <v>0</v>
      </c>
      <c r="AR57" s="8">
        <f>SUMIF([16]participants_86230635477!$A$5:$A$63, "*" &amp; A57 &amp; "*", [16]participants_86230635477!$C$5:$C$63)</f>
        <v>0</v>
      </c>
      <c r="AS57" s="8">
        <f>SUMIF([17]participants_82568107303!$A$5:$A$67, "*" &amp; A57 &amp; "*", [17]participants_82568107303!$C$5:$C$67)</f>
        <v>0</v>
      </c>
      <c r="AT57" s="8">
        <f>SUMIF([18]participants_87359499683!$A$5:$A$64, "*" &amp; A57 &amp; "*", [18]participants_87359499683!$C$5:$C$64)</f>
        <v>0</v>
      </c>
      <c r="AU57" s="8">
        <f>SUMIF([19]participants_86836508062!$A$5:$A$61, "*" &amp; A57 &amp; "*", [19]participants_86836508062!$C$5:$C$61)</f>
        <v>0</v>
      </c>
      <c r="AV57" s="8">
        <f>SUMIF([20]participants_82917036773!$A$5:$A$62, "*" &amp; A57 &amp; "*", [20]participants_82917036773!$C$5:$C$62)</f>
        <v>0</v>
      </c>
      <c r="AW57" s="8">
        <f>SUMIF([21]participants_82550606539!$A$5:$A$64, "*" &amp; A57 &amp; "*", [21]participants_82550606539!$C$5:$C$64)</f>
        <v>0</v>
      </c>
      <c r="AX57" s="8">
        <f>SUMIF([22]participants_87144786619!$A$5:$A$66, "*" &amp; A57 &amp; "*", [22]participants_87144786619!$C$5:$C$66)</f>
        <v>0</v>
      </c>
      <c r="AY57" s="8">
        <f>SUMIF([23]participants_84183242165!$A$5:$A$65, "*" &amp; A57 &amp; "*", [23]participants_84183242165!$C$5:$C$65)</f>
        <v>0</v>
      </c>
      <c r="AZ57" s="8">
        <f>SUMIF([24]participants_85009956820!$A$5:$A$75, "*" &amp; A57 &amp; "*", [24]participants_85009956820!$C$5:$C$75)</f>
        <v>0</v>
      </c>
      <c r="BA57" s="8">
        <f>SUMIF([25]participants_89596371980!$A$5:$A$73, "*" &amp; A57 &amp; "*", [25]participants_89596371980!$C$5:$C$73)</f>
        <v>0</v>
      </c>
      <c r="BB57" s="8">
        <f>SUMIF([26]participants_85462787262!$A$5:$A$70, "*" &amp; A57 &amp; "*", [26]participants_85462787262!$C$5:$C$70)</f>
        <v>0</v>
      </c>
      <c r="BD57" s="11" t="s">
        <v>13</v>
      </c>
      <c r="BE57" s="8">
        <v>0</v>
      </c>
    </row>
    <row r="58" spans="1:57" ht="15.6" x14ac:dyDescent="0.3">
      <c r="A58" s="3" t="s">
        <v>3</v>
      </c>
      <c r="B58" s="8">
        <f>COUNTIF('[1]participants_82728877497 (1)'!$A$5:$A$75, "*" &amp; A58 &amp; "*")</f>
        <v>1</v>
      </c>
      <c r="C58" s="8">
        <f>COUNTIF([2]participants_89283412700!$A$5:$A$56, "*" &amp; A58 &amp; "*")</f>
        <v>1</v>
      </c>
      <c r="D58" s="8">
        <f>COUNTIF([3]participants_83829971189!$A$5:$A$64, "*" &amp; A58 &amp; "*")</f>
        <v>1</v>
      </c>
      <c r="E58" s="8">
        <f>COUNTIF([4]participants_89135597456!$A$5:$A$66, "*" &amp; A58 &amp; "*")</f>
        <v>1</v>
      </c>
      <c r="F58" s="8">
        <f>COUNTIF([5]participants_89862146708!$A$5:$A$68, "*" &amp; A58 &amp; "*")</f>
        <v>1</v>
      </c>
      <c r="G58" s="8">
        <f>COUNTIF([6]participants_82511235553!$A$5:$A$63, "*" &amp; A58 &amp; "*")</f>
        <v>1</v>
      </c>
      <c r="H58" s="8">
        <f>COUNTIF([7]participants_84347885374!$A$5:$A$69, "*" &amp; A58 &amp; "*")</f>
        <v>1</v>
      </c>
      <c r="I58" s="8">
        <f>COUNTIF('[8]participants_81557552921 (1)'!$A$5:$A$63, "*" &amp; A58 &amp; "*")</f>
        <v>1</v>
      </c>
      <c r="J58" s="8">
        <f>COUNTIF([9]participants_85990203844!$A$5:$A$65, "*" &amp; A58 &amp; "*")</f>
        <v>1</v>
      </c>
      <c r="K58" s="8">
        <f>COUNTIF([10]participants_89025595192!$A$5:$A$61, "*" &amp; A58 &amp; "*")</f>
        <v>1</v>
      </c>
      <c r="L58" s="8">
        <f>COUNTIF('[11]participants_81892834107 (1)'!$A$5:$A$67, "*" &amp; A58 &amp; "*")</f>
        <v>1</v>
      </c>
      <c r="M58" s="8">
        <f>COUNTIF('[12]participants_89154771385 (1)'!$A$5:$A$57, "*" &amp; A58 &amp; "*")</f>
        <v>1</v>
      </c>
      <c r="N58" s="8">
        <f>COUNTIF([13]participants_89154771385!$A$5:$A$55, "*" &amp; A58 &amp; "*")</f>
        <v>1</v>
      </c>
      <c r="O58" s="8">
        <f>COUNTIF([14]participants_87298141616!$A$5:$A$66, "*" &amp; A58 &amp; "*")</f>
        <v>1</v>
      </c>
      <c r="P58" s="8">
        <f>COUNTIF([15]participants_82544689023!$A$5:$A$62, "*" &amp; A58 &amp; "*")</f>
        <v>1</v>
      </c>
      <c r="Q58" s="8">
        <f>COUNTIF([16]participants_86230635477!$A$5:$A$63, "*" &amp; A58 &amp; "*")</f>
        <v>1</v>
      </c>
      <c r="R58" s="8">
        <f>COUNTIF([17]participants_82568107303!$A$5:$A$67, "*" &amp; A58 &amp; "*")</f>
        <v>1</v>
      </c>
      <c r="S58" s="8">
        <f>COUNTIF([18]participants_87359499683!$A$5:$A$64, "*" &amp; A58 &amp; "*")</f>
        <v>1</v>
      </c>
      <c r="T58" s="8">
        <f>COUNTIF([19]participants_86836508062!$A$5:$A$61, "*" &amp; A58 &amp; "*")</f>
        <v>1</v>
      </c>
      <c r="U58" s="8">
        <f>COUNTIF([20]participants_82917036773!$A$5:$A$62, "*" &amp; A58 &amp; "*")</f>
        <v>1</v>
      </c>
      <c r="V58" s="8">
        <f>COUNTIF([21]participants_82550606539!$A$5:$A$64, "*" &amp; A58 &amp; "*")</f>
        <v>1</v>
      </c>
      <c r="W58" s="8">
        <f>COUNTIF([22]participants_87144786619!$A$5:$A$66, "*" &amp; A58 &amp; "*")</f>
        <v>1</v>
      </c>
      <c r="X58" s="8">
        <f>COUNTIF([23]participants_84183242165!$A$5:$A$65, "*" &amp; A58 &amp; "*")</f>
        <v>1</v>
      </c>
      <c r="Y58" s="8">
        <f>COUNTIF([24]participants_85009956820!$A$5:$A$75, "*" &amp; A58 &amp; "*")</f>
        <v>1</v>
      </c>
      <c r="Z58" s="8">
        <f>COUNTIF([25]participants_89596371980!$A$5:$A$73, "*" &amp; A58 &amp; "*")</f>
        <v>1</v>
      </c>
      <c r="AA58" s="8">
        <f>COUNTIF([26]participants_85462787262!$A$5:$A$70, "*" &amp; A58 &amp; "*")</f>
        <v>1</v>
      </c>
      <c r="AC58" s="8">
        <f>SUMIF('[1]participants_82728877497 (1)'!$A$5:$A$75, "*" &amp; A58 &amp; "*", '[1]participants_82728877497 (1)'!$C$5:$C$75)</f>
        <v>359</v>
      </c>
      <c r="AD58" s="8">
        <f>SUMIF([2]participants_89283412700!$A$5:$A$56, "*" &amp; A58 &amp; "*", [2]participants_89283412700!$C$5:$C$56)</f>
        <v>131</v>
      </c>
      <c r="AE58" s="8">
        <f>SUMIF([3]participants_83829971189!$A$5:$A$64, "*" &amp; A58 &amp; "*", [3]participants_83829971189!$C$5:$C$64)</f>
        <v>368</v>
      </c>
      <c r="AF58" s="8">
        <f>SUMIF([4]participants_89135597456!$A$5:$A$66, "*" &amp; A58 &amp; "*", [4]participants_89135597456!$C$5:$C$66)</f>
        <v>366</v>
      </c>
      <c r="AG58" s="8">
        <f>SUMIF([5]participants_89862146708!$A$5:$A$68, "*" &amp; A58 &amp; "*", [5]participants_89862146708!$C$5:$C$68)</f>
        <v>338</v>
      </c>
      <c r="AH58" s="8">
        <f>SUMIF([6]participants_82511235553!$A$5:$A$63, "*" &amp; A58 &amp; "*", [6]participants_82511235553!$C$5:$C$63)</f>
        <v>334</v>
      </c>
      <c r="AI58" s="8">
        <f>SUMIF([7]participants_84347885374!$A$5:$A$69, "*" &amp; A58 &amp; "*", [7]participants_84347885374!$C$5:$C$69)</f>
        <v>324</v>
      </c>
      <c r="AJ58" s="8">
        <f>SUMIF('[8]participants_81557552921 (1)'!$A$5:$A$63, "*" &amp; A58 &amp; "*", '[8]participants_81557552921 (1)'!$C$5:$C$63)</f>
        <v>340</v>
      </c>
      <c r="AK58" s="8">
        <f>SUMIF([9]participants_85990203844!$A$5:$A$65, "*" &amp; A58 &amp; "*", [9]participants_85990203844!$C$5:$C$65)</f>
        <v>292</v>
      </c>
      <c r="AL58" s="8">
        <f>SUMIF([10]participants_89025595192!$A$5:$A$61, "*" &amp; A58 &amp; "*", [10]participants_89025595192!$C$5:$C$61)</f>
        <v>333</v>
      </c>
      <c r="AM58" s="8">
        <f>SUMIF('[11]participants_81892834107 (1)'!$A$5:$A$67, "*" &amp; A58 &amp; "*", '[11]participants_81892834107 (1)'!$C$5:$C$67)</f>
        <v>376</v>
      </c>
      <c r="AN58" s="8">
        <f>SUMIF('[12]participants_89154771385 (1)'!$A$5:$A$57, "*" &amp; A58 &amp; "*", '[12]participants_89154771385 (1)'!$C$5:$C$57)</f>
        <v>180</v>
      </c>
      <c r="AO58" s="8">
        <f>SUMIF([13]participants_89154771385!$A$5:$A$55, "*" &amp; A58 &amp; "*", [13]participants_89154771385!$C$5:$C$55)</f>
        <v>39</v>
      </c>
      <c r="AP58" s="8">
        <f>SUMIF([14]participants_87298141616!$A$5:$A$66, "*" &amp; A58 &amp; "*", [14]participants_87298141616!$C$5:$C$66)</f>
        <v>289</v>
      </c>
      <c r="AQ58" s="8">
        <f>SUMIF([15]participants_82544689023!$A$5:$A$62, "*" &amp; A58 &amp; "*", [15]participants_82544689023!$C$5:$C$62)</f>
        <v>306</v>
      </c>
      <c r="AR58" s="8">
        <f>SUMIF([16]participants_86230635477!$A$5:$A$63, "*" &amp; A58 &amp; "*", [16]participants_86230635477!$C$5:$C$63)</f>
        <v>235</v>
      </c>
      <c r="AS58" s="8">
        <f>SUMIF([17]participants_82568107303!$A$5:$A$67, "*" &amp; A58 &amp; "*", [17]participants_82568107303!$C$5:$C$67)</f>
        <v>340</v>
      </c>
      <c r="AT58" s="8">
        <f>SUMIF([18]participants_87359499683!$A$5:$A$64, "*" &amp; A58 &amp; "*", [18]participants_87359499683!$C$5:$C$64)</f>
        <v>321</v>
      </c>
      <c r="AU58" s="8">
        <f>SUMIF([19]participants_86836508062!$A$5:$A$61, "*" &amp; A58 &amp; "*", [19]participants_86836508062!$C$5:$C$61)</f>
        <v>331</v>
      </c>
      <c r="AV58" s="8">
        <f>SUMIF([20]participants_82917036773!$A$5:$A$62, "*" &amp; A58 &amp; "*", [20]participants_82917036773!$C$5:$C$62)</f>
        <v>322</v>
      </c>
      <c r="AW58" s="8">
        <f>SUMIF([21]participants_82550606539!$A$5:$A$64, "*" &amp; A58 &amp; "*", [21]participants_82550606539!$C$5:$C$64)</f>
        <v>368</v>
      </c>
      <c r="AX58" s="8">
        <f>SUMIF([22]participants_87144786619!$A$5:$A$66, "*" &amp; A58 &amp; "*", [22]participants_87144786619!$C$5:$C$66)</f>
        <v>295</v>
      </c>
      <c r="AY58" s="8">
        <f>SUMIF([23]participants_84183242165!$A$5:$A$65, "*" &amp; A58 &amp; "*", [23]participants_84183242165!$C$5:$C$65)</f>
        <v>357</v>
      </c>
      <c r="AZ58" s="8">
        <f>SUMIF([24]participants_85009956820!$A$5:$A$75, "*" &amp; A58 &amp; "*", [24]participants_85009956820!$C$5:$C$75)</f>
        <v>272</v>
      </c>
      <c r="BA58" s="8">
        <f>SUMIF([25]participants_89596371980!$A$5:$A$73, "*" &amp; A58 &amp; "*", [25]participants_89596371980!$C$5:$C$73)</f>
        <v>375</v>
      </c>
      <c r="BB58" s="8">
        <f>SUMIF([26]participants_85462787262!$A$5:$A$70, "*" &amp; A58 &amp; "*", [26]participants_85462787262!$C$5:$C$70)</f>
        <v>188</v>
      </c>
      <c r="BD58" s="11" t="s">
        <v>3</v>
      </c>
      <c r="BE58" s="8">
        <f t="shared" si="0"/>
        <v>299.19230769230768</v>
      </c>
    </row>
  </sheetData>
  <sortState xmlns:xlrd2="http://schemas.microsoft.com/office/spreadsheetml/2017/richdata2" ref="A2:A58">
    <sortCondition ref="A58"/>
  </sortState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Kothari</dc:creator>
  <cp:lastModifiedBy>Soham Kothari</cp:lastModifiedBy>
  <dcterms:created xsi:type="dcterms:W3CDTF">2015-06-05T18:17:20Z</dcterms:created>
  <dcterms:modified xsi:type="dcterms:W3CDTF">2023-06-25T12:13:42Z</dcterms:modified>
</cp:coreProperties>
</file>