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xr:revisionPtr revIDLastSave="0" documentId="8_{57389E75-EDB4-40C0-9AB7-EDB2D9857444}" xr6:coauthVersionLast="47" xr6:coauthVersionMax="47" xr10:uidLastSave="{00000000-0000-0000-0000-000000000000}"/>
  <bookViews>
    <workbookView xWindow="4372" yWindow="788" windowWidth="14400" windowHeight="8145" tabRatio="500" xr2:uid="{00000000-000D-0000-FFFF-FFFF00000000}"/>
  </bookViews>
  <sheets>
    <sheet name="Sheet1" sheetId="1" r:id="rId1"/>
    <sheet name="database" sheetId="2" r:id="rId2"/>
  </sheets>
  <definedNames>
    <definedName name="_xlnm._FilterDatabase" localSheetId="0" hidden="1">Sheet1!$K$6:$N$6</definedName>
    <definedName name="_xlnm.Extract" localSheetId="0">Sheet1!$K$6:$K$19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7" i="1"/>
  <c r="M8" i="1"/>
  <c r="M9" i="1"/>
  <c r="M10" i="1"/>
  <c r="M11" i="1"/>
  <c r="M12" i="1"/>
  <c r="M13" i="1"/>
  <c r="M14" i="1"/>
  <c r="M15" i="1"/>
  <c r="M16" i="1"/>
  <c r="M17" i="1"/>
  <c r="M7" i="1"/>
  <c r="L10" i="1"/>
  <c r="L17" i="1"/>
  <c r="E11" i="1"/>
  <c r="F11" i="1" s="1"/>
  <c r="E7" i="1"/>
  <c r="F7" i="1" s="1"/>
  <c r="L7" i="1" s="1"/>
  <c r="E16" i="1"/>
  <c r="F16" i="1" s="1"/>
  <c r="L14" i="1" s="1"/>
  <c r="E18" i="1"/>
  <c r="F18" i="1" s="1"/>
  <c r="L16" i="1" s="1"/>
  <c r="E8" i="1"/>
  <c r="F8" i="1" s="1"/>
  <c r="L8" i="1" s="1"/>
  <c r="E15" i="1"/>
  <c r="E9" i="1"/>
  <c r="E17" i="1"/>
  <c r="F17" i="1" s="1"/>
  <c r="L15" i="1" s="1"/>
  <c r="E14" i="1"/>
  <c r="F14" i="1" s="1"/>
  <c r="E12" i="1"/>
  <c r="E10" i="1"/>
  <c r="F10" i="1" s="1"/>
  <c r="E19" i="1"/>
  <c r="F19" i="1" s="1"/>
  <c r="E13" i="1"/>
  <c r="F13" i="1" s="1"/>
  <c r="F9" i="1" l="1"/>
  <c r="L9" i="1" s="1"/>
  <c r="F12" i="1"/>
  <c r="L11" i="1" s="1"/>
  <c r="F15" i="1"/>
  <c r="L13" i="1" s="1"/>
  <c r="L12" i="1"/>
  <c r="F20" i="1" l="1"/>
</calcChain>
</file>

<file path=xl/sharedStrings.xml><?xml version="1.0" encoding="utf-8"?>
<sst xmlns="http://schemas.openxmlformats.org/spreadsheetml/2006/main" count="87" uniqueCount="32">
  <si>
    <t>Client Information</t>
  </si>
  <si>
    <t>Name</t>
  </si>
  <si>
    <t>Category</t>
  </si>
  <si>
    <t>Value</t>
  </si>
  <si>
    <t>Tax</t>
  </si>
  <si>
    <t>region</t>
  </si>
  <si>
    <t>date</t>
  </si>
  <si>
    <t>Menna</t>
  </si>
  <si>
    <t>May</t>
  </si>
  <si>
    <t>Ahmed</t>
  </si>
  <si>
    <t>Mostafa</t>
  </si>
  <si>
    <t>Ragab</t>
  </si>
  <si>
    <t>Farida</t>
  </si>
  <si>
    <t>Mohammed</t>
  </si>
  <si>
    <t>Habiba</t>
  </si>
  <si>
    <t>Motaaz</t>
  </si>
  <si>
    <t>receipt</t>
  </si>
  <si>
    <t>refund</t>
  </si>
  <si>
    <t>Judi</t>
  </si>
  <si>
    <t>discount</t>
  </si>
  <si>
    <t>Richard</t>
  </si>
  <si>
    <t>Cairo</t>
  </si>
  <si>
    <t>Giza</t>
  </si>
  <si>
    <t>Alexandria</t>
  </si>
  <si>
    <t>Qenna</t>
  </si>
  <si>
    <t>Suez</t>
  </si>
  <si>
    <t>Monofiya</t>
  </si>
  <si>
    <t>Total Sales</t>
  </si>
  <si>
    <t>Region</t>
  </si>
  <si>
    <t>Net_Value</t>
  </si>
  <si>
    <t>Total</t>
  </si>
  <si>
    <t>Type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</si>
</sst>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rgb="FF000000"/>
      <name val="맑은 고딕"/>
    </font>
    <font>
      <b/>
      <sz val="11"/>
      <color theme="0"/>
      <name val="맑은 고딕"/>
    </font>
    <font>
      <b/>
      <sz val="11"/>
      <color rgb="FF000000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1" fillId="4" borderId="1" xfId="0" applyFont="1" applyFill="1" applyBorder="1"/>
    <xf numFmtId="0" fontId="0" fillId="0" borderId="1" xfId="0" applyBorder="1"/>
    <xf numFmtId="4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Sheet1!$K$7:$K$17</c:f>
              <c:strCache>
                <c:ptCount val="11"/>
                <c:pt idx="0">
                  <c:v>Ahmed</c:v>
                </c:pt>
                <c:pt idx="1">
                  <c:v>Farida</c:v>
                </c:pt>
                <c:pt idx="2">
                  <c:v>Habiba</c:v>
                </c:pt>
                <c:pt idx="3">
                  <c:v>Judi</c:v>
                </c:pt>
                <c:pt idx="4">
                  <c:v>May</c:v>
                </c:pt>
                <c:pt idx="5">
                  <c:v>Menna</c:v>
                </c:pt>
                <c:pt idx="6">
                  <c:v>Mohammed</c:v>
                </c:pt>
                <c:pt idx="7">
                  <c:v>Mostafa</c:v>
                </c:pt>
                <c:pt idx="8">
                  <c:v>Motaaz</c:v>
                </c:pt>
                <c:pt idx="9">
                  <c:v>Ragab</c:v>
                </c:pt>
                <c:pt idx="10">
                  <c:v>Richard</c:v>
                </c:pt>
              </c:strCache>
            </c:strRef>
          </c:cat>
          <c:val>
            <c:numRef>
              <c:f>Sheet1!$L$7:$L$17</c:f>
              <c:numCache>
                <c:formatCode>General</c:formatCode>
                <c:ptCount val="11"/>
                <c:pt idx="0">
                  <c:v>18.920000000000002</c:v>
                </c:pt>
                <c:pt idx="1">
                  <c:v>86000</c:v>
                </c:pt>
                <c:pt idx="2">
                  <c:v>1910.92</c:v>
                </c:pt>
                <c:pt idx="3">
                  <c:v>0</c:v>
                </c:pt>
                <c:pt idx="4">
                  <c:v>4300</c:v>
                </c:pt>
                <c:pt idx="5">
                  <c:v>28896</c:v>
                </c:pt>
                <c:pt idx="6">
                  <c:v>859.14</c:v>
                </c:pt>
                <c:pt idx="7">
                  <c:v>18242.32</c:v>
                </c:pt>
                <c:pt idx="8">
                  <c:v>2580</c:v>
                </c:pt>
                <c:pt idx="9">
                  <c:v>77400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0-4DB4-9C0E-43BF377C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789679"/>
        <c:axId val="1245794143"/>
      </c:barChart>
      <c:catAx>
        <c:axId val="677789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94143"/>
        <c:crosses val="autoZero"/>
        <c:auto val="1"/>
        <c:lblAlgn val="ctr"/>
        <c:lblOffset val="100"/>
        <c:noMultiLvlLbl val="0"/>
      </c:catAx>
      <c:valAx>
        <c:axId val="12457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8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19</xdr:row>
      <xdr:rowOff>145257</xdr:rowOff>
    </xdr:from>
    <xdr:to>
      <xdr:col>12</xdr:col>
      <xdr:colOff>538162</xdr:colOff>
      <xdr:row>35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EA69B-7404-68E2-A380-834B3EB04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N20"/>
  <sheetViews>
    <sheetView tabSelected="1" topLeftCell="A6" zoomScale="85" zoomScaleNormal="85" workbookViewId="0">
      <selection activeCell="N21" sqref="N21"/>
    </sheetView>
  </sheetViews>
  <sheetFormatPr defaultRowHeight="16.899999999999999"/>
  <cols>
    <col min="6" max="6" width="10.9375" bestFit="1" customWidth="1"/>
    <col min="7" max="7" width="9.1875" bestFit="1" customWidth="1"/>
    <col min="8" max="8" width="10.5" bestFit="1" customWidth="1"/>
    <col min="11" max="11" width="10.75" bestFit="1" customWidth="1"/>
    <col min="12" max="12" width="10.125" bestFit="1" customWidth="1"/>
    <col min="14" max="14" width="13.3125" bestFit="1" customWidth="1"/>
  </cols>
  <sheetData>
    <row r="4" spans="2:14" ht="13.5" customHeight="1">
      <c r="B4" s="8" t="s">
        <v>0</v>
      </c>
      <c r="C4" s="8"/>
      <c r="D4" s="8"/>
      <c r="E4" s="8"/>
      <c r="F4" s="8"/>
      <c r="G4" s="8"/>
      <c r="H4" s="8"/>
    </row>
    <row r="6" spans="2:14">
      <c r="B6" s="1" t="s">
        <v>1</v>
      </c>
      <c r="C6" s="1" t="s">
        <v>2</v>
      </c>
      <c r="D6" s="1" t="s">
        <v>3</v>
      </c>
      <c r="E6" s="1" t="s">
        <v>4</v>
      </c>
      <c r="F6" s="1" t="s">
        <v>29</v>
      </c>
      <c r="G6" s="1" t="s">
        <v>5</v>
      </c>
      <c r="H6" s="1" t="s">
        <v>6</v>
      </c>
      <c r="K6" s="3" t="s">
        <v>1</v>
      </c>
      <c r="L6" s="3" t="s">
        <v>27</v>
      </c>
      <c r="M6" s="3" t="s">
        <v>28</v>
      </c>
      <c r="N6" s="3" t="s">
        <v>31</v>
      </c>
    </row>
    <row r="7" spans="2:14">
      <c r="B7" t="s">
        <v>9</v>
      </c>
      <c r="C7" t="s">
        <v>16</v>
      </c>
      <c r="D7">
        <v>22</v>
      </c>
      <c r="E7">
        <f t="shared" ref="E7:E19" si="0">D7*0.14</f>
        <v>3.08</v>
      </c>
      <c r="F7" s="6">
        <f>D7-E7</f>
        <v>18.920000000000002</v>
      </c>
      <c r="G7" t="s">
        <v>23</v>
      </c>
      <c r="H7" s="2">
        <v>45600</v>
      </c>
      <c r="K7" t="s">
        <v>9</v>
      </c>
      <c r="L7">
        <f>SUMIFS(F7:F19,B7:B19,K7, C7:C19, "receipt")-SUMIFS(F7:F19,B7:B19,K7, C7:C19, "refund")</f>
        <v>18.920000000000002</v>
      </c>
      <c r="M7" t="str">
        <f>VLOOKUP(K7,database!D5:E15,2,FALSE)</f>
        <v>Alexandria</v>
      </c>
      <c r="N7" t="str">
        <f>IF(L7&gt;20000,"VVIP",IF(L7&gt;100,"VIP", "normal"))</f>
        <v>normal</v>
      </c>
    </row>
    <row r="8" spans="2:14">
      <c r="B8" t="s">
        <v>12</v>
      </c>
      <c r="C8" t="s">
        <v>16</v>
      </c>
      <c r="D8">
        <v>100000</v>
      </c>
      <c r="E8">
        <f t="shared" si="0"/>
        <v>14000.000000000002</v>
      </c>
      <c r="F8" s="6">
        <f>D8-E8</f>
        <v>86000</v>
      </c>
      <c r="G8" t="s">
        <v>25</v>
      </c>
      <c r="H8" s="2">
        <v>45603</v>
      </c>
      <c r="K8" t="s">
        <v>12</v>
      </c>
      <c r="L8">
        <f t="shared" ref="L8:L17" si="1">SUMIFS(F8:F20,B8:B20,K8, C8:C20, "receipt")-SUMIFS(F8:F20,B8:B20,K8, C8:C20, "refund")</f>
        <v>86000</v>
      </c>
      <c r="M8" t="str">
        <f>VLOOKUP(K8,database!D6:E16,2,FALSE)</f>
        <v>Suez</v>
      </c>
      <c r="N8" t="str">
        <f t="shared" ref="N8:N17" si="2">IF(L8&gt;20000,"VVIP",IF(L8&gt;100,"VIP", "normal"))</f>
        <v>VVIP</v>
      </c>
    </row>
    <row r="9" spans="2:14">
      <c r="B9" t="s">
        <v>14</v>
      </c>
      <c r="C9" t="s">
        <v>17</v>
      </c>
      <c r="D9">
        <v>2222</v>
      </c>
      <c r="E9">
        <f t="shared" si="0"/>
        <v>311.08000000000004</v>
      </c>
      <c r="F9" s="6">
        <f>-(D9-E9)</f>
        <v>-1910.92</v>
      </c>
      <c r="G9" t="s">
        <v>22</v>
      </c>
      <c r="H9" s="2">
        <v>45605</v>
      </c>
      <c r="K9" t="s">
        <v>14</v>
      </c>
      <c r="L9">
        <f t="shared" si="1"/>
        <v>1910.92</v>
      </c>
      <c r="M9" t="str">
        <f>VLOOKUP(K9,database!D7:E17,2,FALSE)</f>
        <v>Giza</v>
      </c>
      <c r="N9" t="str">
        <f t="shared" si="2"/>
        <v>VIP</v>
      </c>
    </row>
    <row r="10" spans="2:14">
      <c r="B10" t="s">
        <v>18</v>
      </c>
      <c r="C10" t="s">
        <v>19</v>
      </c>
      <c r="D10">
        <v>70</v>
      </c>
      <c r="E10">
        <f t="shared" si="0"/>
        <v>9.8000000000000007</v>
      </c>
      <c r="F10" s="6">
        <f>-(D10-E10)</f>
        <v>-60.2</v>
      </c>
      <c r="G10" t="s">
        <v>21</v>
      </c>
      <c r="H10" s="2">
        <v>45609</v>
      </c>
      <c r="K10" t="s">
        <v>18</v>
      </c>
      <c r="L10">
        <f t="shared" si="1"/>
        <v>0</v>
      </c>
      <c r="M10" t="str">
        <f>VLOOKUP(K10,database!D8:E18,2,FALSE)</f>
        <v>Cairo</v>
      </c>
      <c r="N10" t="str">
        <f t="shared" si="2"/>
        <v>normal</v>
      </c>
    </row>
    <row r="11" spans="2:14">
      <c r="B11" t="s">
        <v>8</v>
      </c>
      <c r="C11" t="s">
        <v>16</v>
      </c>
      <c r="D11">
        <v>4000</v>
      </c>
      <c r="E11">
        <f t="shared" si="0"/>
        <v>560</v>
      </c>
      <c r="F11" s="6">
        <f>D11-E11</f>
        <v>3440</v>
      </c>
      <c r="G11" t="s">
        <v>22</v>
      </c>
      <c r="H11" s="2">
        <v>45599</v>
      </c>
      <c r="K11" t="s">
        <v>8</v>
      </c>
      <c r="L11">
        <f t="shared" si="1"/>
        <v>4300</v>
      </c>
      <c r="M11" t="str">
        <f>VLOOKUP(K11,database!D9:E19,2,FALSE)</f>
        <v>Giza</v>
      </c>
      <c r="N11" t="str">
        <f t="shared" si="2"/>
        <v>VIP</v>
      </c>
    </row>
    <row r="12" spans="2:14">
      <c r="B12" t="s">
        <v>8</v>
      </c>
      <c r="C12" t="s">
        <v>17</v>
      </c>
      <c r="D12">
        <v>1000</v>
      </c>
      <c r="E12">
        <f t="shared" si="0"/>
        <v>140</v>
      </c>
      <c r="F12" s="6">
        <f>-(D12-E12)</f>
        <v>-860</v>
      </c>
      <c r="G12" t="s">
        <v>23</v>
      </c>
      <c r="H12" s="2">
        <v>45608</v>
      </c>
      <c r="K12" t="s">
        <v>7</v>
      </c>
      <c r="L12">
        <f t="shared" si="1"/>
        <v>28896</v>
      </c>
      <c r="M12" t="str">
        <f>VLOOKUP(K12,database!D10:E20,2,FALSE)</f>
        <v>Cairo</v>
      </c>
      <c r="N12" t="str">
        <f t="shared" si="2"/>
        <v>VVIP</v>
      </c>
    </row>
    <row r="13" spans="2:14">
      <c r="B13" t="s">
        <v>7</v>
      </c>
      <c r="C13" t="s">
        <v>16</v>
      </c>
      <c r="D13">
        <v>33300</v>
      </c>
      <c r="E13">
        <f t="shared" si="0"/>
        <v>4662</v>
      </c>
      <c r="F13" s="6">
        <f>D13-E13</f>
        <v>28638</v>
      </c>
      <c r="G13" t="s">
        <v>21</v>
      </c>
      <c r="H13" s="2">
        <v>45598</v>
      </c>
      <c r="K13" t="s">
        <v>13</v>
      </c>
      <c r="L13">
        <f t="shared" si="1"/>
        <v>859.14</v>
      </c>
      <c r="M13" t="str">
        <f>VLOOKUP(K13,database!D11:E21,2,FALSE)</f>
        <v>Monofiya</v>
      </c>
      <c r="N13" t="str">
        <f t="shared" si="2"/>
        <v>VIP</v>
      </c>
    </row>
    <row r="14" spans="2:14">
      <c r="B14" t="s">
        <v>7</v>
      </c>
      <c r="C14" t="s">
        <v>17</v>
      </c>
      <c r="D14">
        <v>300</v>
      </c>
      <c r="E14">
        <f t="shared" si="0"/>
        <v>42.000000000000007</v>
      </c>
      <c r="F14" s="6">
        <f t="shared" ref="F14:F15" si="3">-(D14-E14)</f>
        <v>-258</v>
      </c>
      <c r="G14" t="s">
        <v>22</v>
      </c>
      <c r="H14" s="2">
        <v>45607</v>
      </c>
      <c r="K14" t="s">
        <v>10</v>
      </c>
      <c r="L14">
        <f t="shared" si="1"/>
        <v>18242.32</v>
      </c>
      <c r="M14" t="str">
        <f>VLOOKUP(K14,database!D12:E22,2,FALSE)</f>
        <v>Qenna</v>
      </c>
      <c r="N14" t="str">
        <f t="shared" si="2"/>
        <v>VIP</v>
      </c>
    </row>
    <row r="15" spans="2:14">
      <c r="B15" t="s">
        <v>13</v>
      </c>
      <c r="C15" t="s">
        <v>17</v>
      </c>
      <c r="D15">
        <v>999</v>
      </c>
      <c r="E15">
        <f t="shared" si="0"/>
        <v>139.86000000000001</v>
      </c>
      <c r="F15" s="6">
        <f t="shared" si="3"/>
        <v>-859.14</v>
      </c>
      <c r="G15" t="s">
        <v>26</v>
      </c>
      <c r="H15" s="2">
        <v>45604</v>
      </c>
      <c r="K15" t="s">
        <v>15</v>
      </c>
      <c r="L15">
        <f t="shared" si="1"/>
        <v>2580</v>
      </c>
      <c r="M15" t="str">
        <f>VLOOKUP(K15,database!D13:E23,2,FALSE)</f>
        <v>Giza</v>
      </c>
      <c r="N15" t="str">
        <f t="shared" si="2"/>
        <v>VIP</v>
      </c>
    </row>
    <row r="16" spans="2:14">
      <c r="B16" t="s">
        <v>10</v>
      </c>
      <c r="C16" t="s">
        <v>16</v>
      </c>
      <c r="D16">
        <v>21212</v>
      </c>
      <c r="E16">
        <f t="shared" si="0"/>
        <v>2969.6800000000003</v>
      </c>
      <c r="F16" s="6">
        <f>D16-E16</f>
        <v>18242.32</v>
      </c>
      <c r="G16" t="s">
        <v>24</v>
      </c>
      <c r="H16" s="2">
        <v>45601</v>
      </c>
      <c r="K16" t="s">
        <v>11</v>
      </c>
      <c r="L16">
        <f t="shared" si="1"/>
        <v>77400</v>
      </c>
      <c r="M16" t="str">
        <f>VLOOKUP(K16,database!D14:E24,2,FALSE)</f>
        <v>Cairo</v>
      </c>
      <c r="N16" t="str">
        <f t="shared" si="2"/>
        <v>VVIP</v>
      </c>
    </row>
    <row r="17" spans="2:14">
      <c r="B17" t="s">
        <v>15</v>
      </c>
      <c r="C17" t="s">
        <v>16</v>
      </c>
      <c r="D17">
        <v>3000</v>
      </c>
      <c r="E17">
        <f t="shared" si="0"/>
        <v>420.00000000000006</v>
      </c>
      <c r="F17" s="6">
        <f>D17-E17</f>
        <v>2580</v>
      </c>
      <c r="G17" t="s">
        <v>22</v>
      </c>
      <c r="H17" s="2">
        <v>45606</v>
      </c>
      <c r="K17" t="s">
        <v>20</v>
      </c>
      <c r="L17">
        <f t="shared" si="1"/>
        <v>0</v>
      </c>
      <c r="M17" t="str">
        <f>VLOOKUP(K17,database!D15:E25,2,FALSE)</f>
        <v>Cairo</v>
      </c>
      <c r="N17" t="str">
        <f t="shared" si="2"/>
        <v>normal</v>
      </c>
    </row>
    <row r="18" spans="2:14">
      <c r="B18" t="s">
        <v>11</v>
      </c>
      <c r="C18" t="s">
        <v>16</v>
      </c>
      <c r="D18">
        <v>90000</v>
      </c>
      <c r="E18">
        <f t="shared" si="0"/>
        <v>12600.000000000002</v>
      </c>
      <c r="F18" s="6">
        <f>D18-E18</f>
        <v>77400</v>
      </c>
      <c r="G18" t="s">
        <v>21</v>
      </c>
      <c r="H18" s="2">
        <v>45602</v>
      </c>
    </row>
    <row r="19" spans="2:14">
      <c r="B19" t="s">
        <v>20</v>
      </c>
      <c r="C19" t="s">
        <v>19</v>
      </c>
      <c r="D19">
        <v>55</v>
      </c>
      <c r="E19">
        <f t="shared" si="0"/>
        <v>7.7000000000000011</v>
      </c>
      <c r="F19" s="6">
        <f>-(D19-E19)</f>
        <v>-47.3</v>
      </c>
      <c r="G19" t="s">
        <v>21</v>
      </c>
      <c r="H19" s="2">
        <v>45610</v>
      </c>
    </row>
    <row r="20" spans="2:14">
      <c r="B20" s="7" t="s">
        <v>30</v>
      </c>
      <c r="F20" s="7">
        <f>SUBTOTAL(109,F7:F19)</f>
        <v>212323.68000000002</v>
      </c>
    </row>
  </sheetData>
  <autoFilter ref="K6:N6" xr:uid="{00000000-0001-0000-0000-000000000000}"/>
  <mergeCells count="1">
    <mergeCell ref="B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C063-905D-4D1C-A610-9B5771C1CAB3}">
  <dimension ref="D4:E15"/>
  <sheetViews>
    <sheetView topLeftCell="A9" workbookViewId="0">
      <selection activeCell="F6" sqref="F6"/>
    </sheetView>
  </sheetViews>
  <sheetFormatPr defaultRowHeight="16.899999999999999"/>
  <sheetData>
    <row r="4" spans="4:5">
      <c r="D4" s="4" t="s">
        <v>1</v>
      </c>
      <c r="E4" s="4" t="s">
        <v>5</v>
      </c>
    </row>
    <row r="5" spans="4:5">
      <c r="D5" s="5" t="s">
        <v>9</v>
      </c>
      <c r="E5" s="5" t="s">
        <v>23</v>
      </c>
    </row>
    <row r="6" spans="4:5">
      <c r="D6" s="5" t="s">
        <v>12</v>
      </c>
      <c r="E6" s="5" t="s">
        <v>25</v>
      </c>
    </row>
    <row r="7" spans="4:5">
      <c r="D7" s="5" t="s">
        <v>14</v>
      </c>
      <c r="E7" s="5" t="s">
        <v>22</v>
      </c>
    </row>
    <row r="8" spans="4:5">
      <c r="D8" s="5" t="s">
        <v>18</v>
      </c>
      <c r="E8" s="5" t="s">
        <v>21</v>
      </c>
    </row>
    <row r="9" spans="4:5">
      <c r="D9" s="5" t="s">
        <v>8</v>
      </c>
      <c r="E9" s="5" t="s">
        <v>22</v>
      </c>
    </row>
    <row r="10" spans="4:5">
      <c r="D10" s="5" t="s">
        <v>7</v>
      </c>
      <c r="E10" s="5" t="s">
        <v>21</v>
      </c>
    </row>
    <row r="11" spans="4:5">
      <c r="D11" s="5" t="s">
        <v>13</v>
      </c>
      <c r="E11" s="5" t="s">
        <v>26</v>
      </c>
    </row>
    <row r="12" spans="4:5">
      <c r="D12" s="5" t="s">
        <v>10</v>
      </c>
      <c r="E12" s="5" t="s">
        <v>24</v>
      </c>
    </row>
    <row r="13" spans="4:5">
      <c r="D13" s="5" t="s">
        <v>15</v>
      </c>
      <c r="E13" s="5" t="s">
        <v>22</v>
      </c>
    </row>
    <row r="14" spans="4:5">
      <c r="D14" s="5" t="s">
        <v>11</v>
      </c>
      <c r="E14" s="5" t="s">
        <v>21</v>
      </c>
    </row>
    <row r="15" spans="4:5">
      <c r="D15" s="5" t="s">
        <v>20</v>
      </c>
      <c r="E1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database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habiba abdelaziz</cp:lastModifiedBy>
  <cp:revision>1</cp:revision>
  <dcterms:created xsi:type="dcterms:W3CDTF">2019-10-09T00:00:00Z</dcterms:created>
  <dcterms:modified xsi:type="dcterms:W3CDTF">2024-03-07T11:23:22Z</dcterms:modified>
  <cp:version>1100.0100.01</cp:version>
</cp:coreProperties>
</file>