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ot\"/>
    </mc:Choice>
  </mc:AlternateContent>
  <bookViews>
    <workbookView xWindow="0" yWindow="0" windowWidth="21030" windowHeight="11925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8" i="2" l="1"/>
  <c r="G54" i="2"/>
  <c r="H54" i="2"/>
  <c r="H53" i="2"/>
  <c r="H52" i="2"/>
  <c r="H51" i="2"/>
  <c r="H50" i="2"/>
  <c r="F45" i="2"/>
  <c r="E45" i="2"/>
  <c r="C45" i="2"/>
  <c r="G45" i="2" s="1"/>
  <c r="H45" i="2" s="1"/>
  <c r="D45" i="2"/>
  <c r="H39" i="2"/>
  <c r="H28" i="2"/>
  <c r="H21" i="2"/>
  <c r="H9" i="2"/>
  <c r="H2" i="2"/>
</calcChain>
</file>

<file path=xl/sharedStrings.xml><?xml version="1.0" encoding="utf-8"?>
<sst xmlns="http://schemas.openxmlformats.org/spreadsheetml/2006/main" count="168" uniqueCount="42">
  <si>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</si>
  <si>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</si>
  <si>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</si>
  <si>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</si>
  <si>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</si>
  <si>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</si>
  <si>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</si>
  <si>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혼동행렬(confusion matrix)</t>
    <phoneticPr fontId="1" type="noConversion"/>
  </si>
  <si>
    <t>True Positive</t>
    <phoneticPr fontId="1" type="noConversion"/>
  </si>
  <si>
    <t>True Negative(for A)</t>
    <phoneticPr fontId="1" type="noConversion"/>
  </si>
  <si>
    <t>실제값이 B, C, D인데(즉, A가 아닌데) A로 분류한 경우</t>
    <phoneticPr fontId="1" type="noConversion"/>
  </si>
  <si>
    <t>C</t>
    <phoneticPr fontId="1" type="noConversion"/>
  </si>
  <si>
    <t>False Negative(for A):A로 분류하지 않아서 틀린경우</t>
    <phoneticPr fontId="1" type="noConversion"/>
  </si>
  <si>
    <t>False Positive(for B):B로 분류해서(예측)틀린경우</t>
    <phoneticPr fontId="1" type="noConversion"/>
  </si>
  <si>
    <t>False Positive(for A):A로 분류해서(예측)틀린경우</t>
    <phoneticPr fontId="1" type="noConversion"/>
  </si>
  <si>
    <t>True Negative(for D):D가 아닌것에 대해 D가 아니라고 판단</t>
    <phoneticPr fontId="1" type="noConversion"/>
  </si>
  <si>
    <t>True Negative(for A):A가 아닌것에 대해 A가 아니라고 판단</t>
    <phoneticPr fontId="1" type="noConversion"/>
  </si>
  <si>
    <t>A(암)</t>
    <phoneticPr fontId="1" type="noConversion"/>
  </si>
  <si>
    <t>A(암)</t>
    <phoneticPr fontId="1" type="noConversion"/>
  </si>
  <si>
    <t>False Positive(for A, B)</t>
    <phoneticPr fontId="1" type="noConversion"/>
  </si>
  <si>
    <t>accuracy:(9+15+24+15)/80</t>
    <phoneticPr fontId="1" type="noConversion"/>
  </si>
  <si>
    <t>혼동행렬(confusion matrix)</t>
    <phoneticPr fontId="1" type="noConversion"/>
  </si>
  <si>
    <t>균형 잡힌 데이터(balanced data)</t>
    <phoneticPr fontId="1" type="noConversion"/>
  </si>
  <si>
    <t>균형 안잡힌 데이터(unbalanced data)</t>
    <phoneticPr fontId="1" type="noConversion"/>
  </si>
  <si>
    <t>F1 score: unbalanced data에 대해 모델 간 비교 평가,
precision과 recall의 조화평균</t>
    <phoneticPr fontId="1" type="noConversion"/>
  </si>
  <si>
    <t>Precision:T P / (T P + F P)</t>
    <phoneticPr fontId="1" type="noConversion"/>
  </si>
  <si>
    <t>분모: B로 본 모든 경우의 수(B인데 B, B가 아닌데도 B)</t>
    <phoneticPr fontId="1" type="noConversion"/>
  </si>
  <si>
    <t>분자: B를 B로 본 경우의 수(올바르게 분류가 된 경우)</t>
    <phoneticPr fontId="1" type="noConversion"/>
  </si>
  <si>
    <t>precision</t>
    <phoneticPr fontId="1" type="noConversion"/>
  </si>
  <si>
    <t>T P : 100
F P : 0+0+0</t>
    <phoneticPr fontId="1" type="noConversion"/>
  </si>
  <si>
    <t>T P : 9
F P : 80+1+1=82</t>
    <phoneticPr fontId="1" type="noConversion"/>
  </si>
  <si>
    <t>T P : 8
F P : 10</t>
    <phoneticPr fontId="1" type="noConversion"/>
  </si>
  <si>
    <t>T P : 9
F P : 12</t>
    <phoneticPr fontId="1" type="noConversion"/>
  </si>
  <si>
    <t>AVER OF PRE</t>
    <phoneticPr fontId="1" type="noConversion"/>
  </si>
  <si>
    <t>RECALL = T P / (T P + F N)</t>
  </si>
  <si>
    <t>T P : 100, F N : 100</t>
    <phoneticPr fontId="1" type="noConversion"/>
  </si>
  <si>
    <t>T P : 9, F N :1</t>
    <phoneticPr fontId="1" type="noConversion"/>
  </si>
  <si>
    <t>T P : 8, F N : 2</t>
    <phoneticPr fontId="1" type="noConversion"/>
  </si>
  <si>
    <t>RECALL = T P / (T P + F N)</t>
    <phoneticPr fontId="1" type="noConversion"/>
  </si>
  <si>
    <t>재현율:</t>
    <phoneticPr fontId="1" type="noConversion"/>
  </si>
  <si>
    <t>F1 SCORE = 2 *  ((Precision * recall)/(Precision+recall)), 2* ((0.492 * 0.775)/(0.492+0.775))</t>
    <phoneticPr fontId="1" type="noConversion"/>
  </si>
  <si>
    <t>0.3xxxx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</si>
</sst>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0" fillId="3" borderId="0" xfId="0" applyFill="1" applyAlignment="1">
      <alignment vertical="center" wrapText="1"/>
    </xf>
    <xf numFmtId="0" fontId="0" fillId="2" borderId="0" xfId="0" applyFill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zoomScale="160" zoomScaleNormal="160" workbookViewId="0">
      <selection activeCell="F6" sqref="A1:F6"/>
    </sheetView>
  </sheetViews>
  <sheetFormatPr defaultRowHeight="16.5" x14ac:dyDescent="0.3"/>
  <sheetData>
    <row r="1" spans="2:6" x14ac:dyDescent="0.3">
      <c r="B1" s="3" t="s">
        <v>7</v>
      </c>
      <c r="C1" s="3"/>
      <c r="D1" s="3"/>
      <c r="E1" s="3"/>
      <c r="F1" s="3"/>
    </row>
    <row r="2" spans="2:6" ht="26.25" x14ac:dyDescent="0.3">
      <c r="B2" s="1"/>
      <c r="C2" s="1" t="s">
        <v>0</v>
      </c>
      <c r="D2" s="1" t="s">
        <v>1</v>
      </c>
      <c r="E2" s="1" t="s">
        <v>2</v>
      </c>
      <c r="F2" s="1" t="s">
        <v>3</v>
      </c>
    </row>
    <row r="3" spans="2:6" ht="26.25" x14ac:dyDescent="0.3">
      <c r="B3" s="1" t="s">
        <v>4</v>
      </c>
      <c r="C3" s="1">
        <v>1</v>
      </c>
      <c r="D3" s="1">
        <v>0</v>
      </c>
      <c r="E3" s="1">
        <v>0</v>
      </c>
      <c r="F3" s="1">
        <v>0</v>
      </c>
    </row>
    <row r="4" spans="2:6" ht="26.25" x14ac:dyDescent="0.3">
      <c r="B4" s="1" t="s">
        <v>5</v>
      </c>
      <c r="C4" s="1">
        <v>0</v>
      </c>
      <c r="D4" s="1">
        <v>1</v>
      </c>
      <c r="E4" s="1">
        <v>0</v>
      </c>
      <c r="F4" s="1">
        <v>1</v>
      </c>
    </row>
    <row r="5" spans="2:6" ht="26.25" x14ac:dyDescent="0.3">
      <c r="B5" s="1" t="s">
        <v>2</v>
      </c>
      <c r="C5" s="1">
        <v>0</v>
      </c>
      <c r="D5" s="1">
        <v>0</v>
      </c>
      <c r="E5" s="1">
        <v>1</v>
      </c>
      <c r="F5" s="1">
        <v>0</v>
      </c>
    </row>
    <row r="6" spans="2:6" ht="26.25" x14ac:dyDescent="0.3">
      <c r="B6" s="1" t="s">
        <v>6</v>
      </c>
      <c r="C6" s="1">
        <v>0</v>
      </c>
      <c r="D6" s="1">
        <v>0</v>
      </c>
      <c r="E6" s="1">
        <v>0</v>
      </c>
      <c r="F6" s="1">
        <v>2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topLeftCell="B25" zoomScale="130" zoomScaleNormal="130" workbookViewId="0">
      <selection activeCell="H28" sqref="H28"/>
    </sheetView>
  </sheetViews>
  <sheetFormatPr defaultRowHeight="16.5" x14ac:dyDescent="0.3"/>
  <cols>
    <col min="3" max="6" width="10.375" customWidth="1"/>
    <col min="7" max="7" width="20.375" customWidth="1"/>
  </cols>
  <sheetData>
    <row r="1" spans="2:9" x14ac:dyDescent="0.3">
      <c r="B1" s="3" t="s">
        <v>21</v>
      </c>
      <c r="C1" s="3"/>
      <c r="D1" s="3"/>
      <c r="E1" s="3"/>
      <c r="F1" s="3"/>
    </row>
    <row r="2" spans="2:9" ht="26.25" x14ac:dyDescent="0.3">
      <c r="B2" s="1"/>
      <c r="C2" s="1" t="s">
        <v>0</v>
      </c>
      <c r="D2" s="1" t="s">
        <v>1</v>
      </c>
      <c r="E2" s="1" t="s">
        <v>2</v>
      </c>
      <c r="F2" s="1" t="s">
        <v>3</v>
      </c>
      <c r="H2" s="19">
        <f>(10+5+8+9)/40</f>
        <v>0.8</v>
      </c>
    </row>
    <row r="3" spans="2:9" ht="26.25" x14ac:dyDescent="0.3">
      <c r="B3" s="1" t="s">
        <v>4</v>
      </c>
      <c r="C3" s="6">
        <v>10</v>
      </c>
      <c r="D3" s="1">
        <v>0</v>
      </c>
      <c r="E3" s="1">
        <v>0</v>
      </c>
      <c r="F3" s="1">
        <v>0</v>
      </c>
      <c r="I3" t="s">
        <v>22</v>
      </c>
    </row>
    <row r="4" spans="2:9" ht="26.25" x14ac:dyDescent="0.3">
      <c r="B4" s="1" t="s">
        <v>5</v>
      </c>
      <c r="C4" s="1">
        <v>0</v>
      </c>
      <c r="D4" s="6">
        <v>5</v>
      </c>
      <c r="E4" s="1">
        <v>3</v>
      </c>
      <c r="F4" s="1">
        <v>2</v>
      </c>
    </row>
    <row r="5" spans="2:9" ht="26.25" x14ac:dyDescent="0.3">
      <c r="B5" s="1" t="s">
        <v>2</v>
      </c>
      <c r="C5" s="1">
        <v>0</v>
      </c>
      <c r="D5" s="1">
        <v>1</v>
      </c>
      <c r="E5" s="6">
        <v>8</v>
      </c>
      <c r="F5" s="1">
        <v>1</v>
      </c>
    </row>
    <row r="6" spans="2:9" ht="26.25" x14ac:dyDescent="0.3">
      <c r="B6" s="1" t="s">
        <v>6</v>
      </c>
      <c r="C6" s="1">
        <v>0</v>
      </c>
      <c r="D6" s="1">
        <v>1</v>
      </c>
      <c r="E6" s="1">
        <v>0</v>
      </c>
      <c r="F6" s="6">
        <v>9</v>
      </c>
    </row>
    <row r="8" spans="2:9" x14ac:dyDescent="0.3">
      <c r="B8" s="3" t="s">
        <v>7</v>
      </c>
      <c r="C8" s="3"/>
      <c r="D8" s="3"/>
      <c r="E8" s="3"/>
      <c r="F8" s="3"/>
    </row>
    <row r="9" spans="2:9" ht="26.25" x14ac:dyDescent="0.3">
      <c r="B9" s="1"/>
      <c r="C9" s="1" t="s">
        <v>0</v>
      </c>
      <c r="D9" s="1" t="s">
        <v>1</v>
      </c>
      <c r="E9" s="1" t="s">
        <v>2</v>
      </c>
      <c r="F9" s="1" t="s">
        <v>3</v>
      </c>
      <c r="H9" s="19">
        <f>(8+7+9+5)/40</f>
        <v>0.72499999999999998</v>
      </c>
    </row>
    <row r="10" spans="2:9" ht="26.25" x14ac:dyDescent="0.3">
      <c r="B10" s="1" t="s">
        <v>4</v>
      </c>
      <c r="C10" s="6">
        <v>8</v>
      </c>
      <c r="D10" s="1">
        <v>2</v>
      </c>
      <c r="E10" s="1">
        <v>0</v>
      </c>
      <c r="F10" s="1">
        <v>0</v>
      </c>
    </row>
    <row r="11" spans="2:9" ht="26.25" x14ac:dyDescent="0.3">
      <c r="B11" s="1" t="s">
        <v>5</v>
      </c>
      <c r="C11" s="1">
        <v>1</v>
      </c>
      <c r="D11" s="6">
        <v>7</v>
      </c>
      <c r="E11" s="1">
        <v>0</v>
      </c>
      <c r="F11" s="1">
        <v>2</v>
      </c>
    </row>
    <row r="12" spans="2:9" ht="26.25" x14ac:dyDescent="0.3">
      <c r="B12" s="1" t="s">
        <v>2</v>
      </c>
      <c r="C12" s="1">
        <v>0</v>
      </c>
      <c r="D12" s="1">
        <v>0</v>
      </c>
      <c r="E12" s="6">
        <v>9</v>
      </c>
      <c r="F12" s="1">
        <v>1</v>
      </c>
    </row>
    <row r="13" spans="2:9" ht="26.25" x14ac:dyDescent="0.3">
      <c r="B13" s="1" t="s">
        <v>6</v>
      </c>
      <c r="C13" s="1">
        <v>2</v>
      </c>
      <c r="D13" s="1">
        <v>3</v>
      </c>
      <c r="E13" s="1">
        <v>0</v>
      </c>
      <c r="F13" s="6">
        <v>5</v>
      </c>
    </row>
    <row r="20" spans="2:9" x14ac:dyDescent="0.3">
      <c r="B20" s="3" t="s">
        <v>21</v>
      </c>
      <c r="C20" s="3"/>
      <c r="D20" s="3"/>
      <c r="E20" s="3"/>
      <c r="F20" s="3"/>
    </row>
    <row r="21" spans="2:9" ht="26.25" x14ac:dyDescent="0.3">
      <c r="B21" s="1"/>
      <c r="C21" s="1" t="s">
        <v>0</v>
      </c>
      <c r="D21" s="1" t="s">
        <v>1</v>
      </c>
      <c r="E21" s="1" t="s">
        <v>2</v>
      </c>
      <c r="F21" s="1" t="s">
        <v>3</v>
      </c>
      <c r="H21" s="19">
        <f>(100+9+8+9)/230</f>
        <v>0.54782608695652169</v>
      </c>
    </row>
    <row r="22" spans="2:9" ht="26.25" x14ac:dyDescent="0.3">
      <c r="B22" s="1" t="s">
        <v>4</v>
      </c>
      <c r="C22" s="6">
        <v>100</v>
      </c>
      <c r="D22" s="1">
        <v>80</v>
      </c>
      <c r="E22" s="1">
        <v>10</v>
      </c>
      <c r="F22" s="1">
        <v>10</v>
      </c>
      <c r="I22" t="s">
        <v>23</v>
      </c>
    </row>
    <row r="23" spans="2:9" ht="26.25" x14ac:dyDescent="0.3">
      <c r="B23" s="1" t="s">
        <v>5</v>
      </c>
      <c r="C23" s="1">
        <v>0</v>
      </c>
      <c r="D23" s="6">
        <v>9</v>
      </c>
      <c r="E23" s="1">
        <v>0</v>
      </c>
      <c r="F23" s="1">
        <v>1</v>
      </c>
    </row>
    <row r="24" spans="2:9" ht="26.25" x14ac:dyDescent="0.3">
      <c r="B24" s="1" t="s">
        <v>2</v>
      </c>
      <c r="C24" s="1">
        <v>0</v>
      </c>
      <c r="D24" s="1">
        <v>1</v>
      </c>
      <c r="E24" s="6">
        <v>8</v>
      </c>
      <c r="F24" s="1">
        <v>1</v>
      </c>
    </row>
    <row r="25" spans="2:9" ht="26.25" x14ac:dyDescent="0.3">
      <c r="B25" s="1" t="s">
        <v>6</v>
      </c>
      <c r="C25" s="1">
        <v>0</v>
      </c>
      <c r="D25" s="1">
        <v>1</v>
      </c>
      <c r="E25" s="1">
        <v>0</v>
      </c>
      <c r="F25" s="6">
        <v>9</v>
      </c>
    </row>
    <row r="27" spans="2:9" x14ac:dyDescent="0.3">
      <c r="B27" s="3" t="s">
        <v>7</v>
      </c>
      <c r="C27" s="3"/>
      <c r="D27" s="3"/>
      <c r="E27" s="3"/>
      <c r="F27" s="3"/>
    </row>
    <row r="28" spans="2:9" ht="26.25" x14ac:dyDescent="0.3">
      <c r="B28" s="1"/>
      <c r="C28" s="1" t="s">
        <v>0</v>
      </c>
      <c r="D28" s="1" t="s">
        <v>1</v>
      </c>
      <c r="E28" s="1" t="s">
        <v>2</v>
      </c>
      <c r="F28" s="1" t="s">
        <v>3</v>
      </c>
      <c r="H28" s="19">
        <f>(198+1+1+1)/230</f>
        <v>0.87391304347826082</v>
      </c>
    </row>
    <row r="29" spans="2:9" ht="26.25" x14ac:dyDescent="0.3">
      <c r="B29" s="1" t="s">
        <v>4</v>
      </c>
      <c r="C29" s="6">
        <v>198</v>
      </c>
      <c r="D29" s="1">
        <v>2</v>
      </c>
      <c r="E29" s="1">
        <v>0</v>
      </c>
      <c r="F29" s="1">
        <v>0</v>
      </c>
    </row>
    <row r="30" spans="2:9" ht="26.25" x14ac:dyDescent="0.3">
      <c r="B30" s="1" t="s">
        <v>5</v>
      </c>
      <c r="C30" s="1">
        <v>7</v>
      </c>
      <c r="D30" s="6">
        <v>1</v>
      </c>
      <c r="E30" s="1">
        <v>0</v>
      </c>
      <c r="F30" s="1">
        <v>2</v>
      </c>
    </row>
    <row r="31" spans="2:9" ht="26.25" x14ac:dyDescent="0.3">
      <c r="B31" s="1" t="s">
        <v>2</v>
      </c>
      <c r="C31" s="1">
        <v>0</v>
      </c>
      <c r="D31" s="1">
        <v>8</v>
      </c>
      <c r="E31" s="6">
        <v>1</v>
      </c>
      <c r="F31" s="1">
        <v>1</v>
      </c>
    </row>
    <row r="32" spans="2:9" ht="26.25" x14ac:dyDescent="0.3">
      <c r="B32" s="1" t="s">
        <v>6</v>
      </c>
      <c r="C32" s="1">
        <v>2</v>
      </c>
      <c r="D32" s="1">
        <v>3</v>
      </c>
      <c r="E32" s="1">
        <v>4</v>
      </c>
      <c r="F32" s="6">
        <v>1</v>
      </c>
    </row>
    <row r="35" spans="1:9" ht="51" customHeight="1" x14ac:dyDescent="0.3">
      <c r="A35" s="21" t="s">
        <v>24</v>
      </c>
      <c r="B35" s="20"/>
      <c r="C35" s="20"/>
      <c r="D35" s="20"/>
      <c r="E35" s="20"/>
      <c r="F35" s="20"/>
      <c r="G35" s="20"/>
      <c r="H35" s="20"/>
      <c r="I35" s="20"/>
    </row>
    <row r="38" spans="1:9" x14ac:dyDescent="0.3">
      <c r="B38" s="3" t="s">
        <v>21</v>
      </c>
      <c r="C38" s="3"/>
      <c r="D38" s="3"/>
      <c r="E38" s="3"/>
      <c r="F38" s="3"/>
    </row>
    <row r="39" spans="1:9" ht="26.25" x14ac:dyDescent="0.3">
      <c r="B39" s="1"/>
      <c r="C39" s="1" t="s">
        <v>0</v>
      </c>
      <c r="D39" s="1" t="s">
        <v>1</v>
      </c>
      <c r="E39" s="1" t="s">
        <v>2</v>
      </c>
      <c r="F39" s="1" t="s">
        <v>3</v>
      </c>
      <c r="H39" s="19">
        <f>(100+9+8+9)/230</f>
        <v>0.54782608695652169</v>
      </c>
    </row>
    <row r="40" spans="1:9" ht="26.25" x14ac:dyDescent="0.3">
      <c r="B40" s="1" t="s">
        <v>4</v>
      </c>
      <c r="C40" s="6">
        <v>100</v>
      </c>
      <c r="D40" s="1">
        <v>80</v>
      </c>
      <c r="E40" s="1">
        <v>10</v>
      </c>
      <c r="F40" s="1">
        <v>10</v>
      </c>
      <c r="I40" t="s">
        <v>23</v>
      </c>
    </row>
    <row r="41" spans="1:9" ht="26.25" x14ac:dyDescent="0.3">
      <c r="B41" s="1" t="s">
        <v>5</v>
      </c>
      <c r="C41" s="1">
        <v>0</v>
      </c>
      <c r="D41" s="6">
        <v>9</v>
      </c>
      <c r="E41" s="1">
        <v>0</v>
      </c>
      <c r="F41" s="1">
        <v>1</v>
      </c>
      <c r="G41" s="22" t="s">
        <v>25</v>
      </c>
    </row>
    <row r="42" spans="1:9" ht="26.25" x14ac:dyDescent="0.3">
      <c r="B42" s="1" t="s">
        <v>2</v>
      </c>
      <c r="C42" s="1">
        <v>0</v>
      </c>
      <c r="D42" s="1">
        <v>1</v>
      </c>
      <c r="E42" s="6">
        <v>8</v>
      </c>
      <c r="F42" s="1">
        <v>1</v>
      </c>
      <c r="G42" t="s">
        <v>26</v>
      </c>
    </row>
    <row r="43" spans="1:9" ht="26.25" x14ac:dyDescent="0.3">
      <c r="B43" s="1" t="s">
        <v>6</v>
      </c>
      <c r="C43" s="1">
        <v>0</v>
      </c>
      <c r="D43" s="1">
        <v>1</v>
      </c>
      <c r="E43" s="1">
        <v>0</v>
      </c>
      <c r="F43" s="6">
        <v>9</v>
      </c>
      <c r="G43" t="s">
        <v>27</v>
      </c>
    </row>
    <row r="44" spans="1:9" ht="66" x14ac:dyDescent="0.3">
      <c r="C44" s="23" t="s">
        <v>29</v>
      </c>
      <c r="D44" s="23" t="s">
        <v>30</v>
      </c>
      <c r="E44" s="23" t="s">
        <v>31</v>
      </c>
      <c r="F44" s="23" t="s">
        <v>32</v>
      </c>
    </row>
    <row r="45" spans="1:9" ht="26.25" x14ac:dyDescent="0.3">
      <c r="B45" s="15" t="s">
        <v>28</v>
      </c>
      <c r="C45" s="11">
        <f>1</f>
        <v>1</v>
      </c>
      <c r="D45" s="11">
        <f>9/91</f>
        <v>9.8901098901098897E-2</v>
      </c>
      <c r="E45">
        <f>8/18</f>
        <v>0.44444444444444442</v>
      </c>
      <c r="F45">
        <f>9/21</f>
        <v>0.42857142857142855</v>
      </c>
      <c r="G45">
        <f>SUM(C45:F45)</f>
        <v>1.971916971916972</v>
      </c>
      <c r="H45" s="24">
        <f>G45/4</f>
        <v>0.492979242979243</v>
      </c>
    </row>
    <row r="46" spans="1:9" ht="26.25" x14ac:dyDescent="0.3">
      <c r="B46" s="11" t="s">
        <v>33</v>
      </c>
    </row>
    <row r="48" spans="1:9" x14ac:dyDescent="0.3">
      <c r="B48" s="3" t="s">
        <v>21</v>
      </c>
      <c r="C48" s="3"/>
      <c r="D48" s="3"/>
      <c r="E48" s="3"/>
      <c r="F48" s="3"/>
    </row>
    <row r="49" spans="2:8" ht="26.25" x14ac:dyDescent="0.3">
      <c r="B49" s="1"/>
      <c r="C49" s="1" t="s">
        <v>0</v>
      </c>
      <c r="D49" s="1" t="s">
        <v>1</v>
      </c>
      <c r="E49" s="1" t="s">
        <v>2</v>
      </c>
      <c r="F49" s="1" t="s">
        <v>3</v>
      </c>
      <c r="G49" t="s">
        <v>34</v>
      </c>
    </row>
    <row r="50" spans="2:8" ht="26.25" x14ac:dyDescent="0.3">
      <c r="B50" s="1" t="s">
        <v>4</v>
      </c>
      <c r="C50" s="6">
        <v>100</v>
      </c>
      <c r="D50" s="1">
        <v>80</v>
      </c>
      <c r="E50" s="1">
        <v>10</v>
      </c>
      <c r="F50" s="1">
        <v>10</v>
      </c>
      <c r="G50" s="25" t="s">
        <v>35</v>
      </c>
      <c r="H50">
        <f>100/(100+100)</f>
        <v>0.5</v>
      </c>
    </row>
    <row r="51" spans="2:8" ht="26.25" x14ac:dyDescent="0.3">
      <c r="B51" s="1" t="s">
        <v>5</v>
      </c>
      <c r="C51" s="1">
        <v>0</v>
      </c>
      <c r="D51" s="6">
        <v>9</v>
      </c>
      <c r="E51" s="1">
        <v>0</v>
      </c>
      <c r="F51" s="1">
        <v>1</v>
      </c>
      <c r="G51" s="25" t="s">
        <v>36</v>
      </c>
      <c r="H51">
        <f>9/10</f>
        <v>0.9</v>
      </c>
    </row>
    <row r="52" spans="2:8" ht="26.25" x14ac:dyDescent="0.3">
      <c r="B52" s="1" t="s">
        <v>2</v>
      </c>
      <c r="C52" s="1">
        <v>0</v>
      </c>
      <c r="D52" s="1">
        <v>1</v>
      </c>
      <c r="E52" s="6">
        <v>8</v>
      </c>
      <c r="F52" s="1">
        <v>1</v>
      </c>
      <c r="G52" s="25" t="s">
        <v>37</v>
      </c>
      <c r="H52">
        <f>8/10</f>
        <v>0.8</v>
      </c>
    </row>
    <row r="53" spans="2:8" ht="26.25" x14ac:dyDescent="0.3">
      <c r="B53" s="1" t="s">
        <v>6</v>
      </c>
      <c r="C53" s="1">
        <v>0</v>
      </c>
      <c r="D53" s="1">
        <v>1</v>
      </c>
      <c r="E53" s="1">
        <v>0</v>
      </c>
      <c r="F53" s="6">
        <v>9</v>
      </c>
      <c r="G53" s="25" t="s">
        <v>36</v>
      </c>
      <c r="H53">
        <f>9/10</f>
        <v>0.9</v>
      </c>
    </row>
    <row r="54" spans="2:8" ht="26.25" x14ac:dyDescent="0.3">
      <c r="B54" s="15" t="s">
        <v>38</v>
      </c>
      <c r="F54" t="s">
        <v>39</v>
      </c>
      <c r="G54">
        <f>H54/4</f>
        <v>0.77500000000000002</v>
      </c>
      <c r="H54" s="19">
        <f>SUM(H50:H53)</f>
        <v>3.1</v>
      </c>
    </row>
    <row r="56" spans="2:8" x14ac:dyDescent="0.3">
      <c r="B56" s="2" t="s">
        <v>40</v>
      </c>
      <c r="C56" s="2"/>
      <c r="D56" s="2"/>
      <c r="E56" s="2"/>
      <c r="F56" s="2"/>
      <c r="G56" s="2"/>
    </row>
    <row r="57" spans="2:8" x14ac:dyDescent="0.3">
      <c r="B57" s="2"/>
      <c r="C57" s="2"/>
      <c r="D57" s="2"/>
      <c r="E57" s="2"/>
      <c r="F57" s="2"/>
      <c r="G57" s="2"/>
    </row>
    <row r="58" spans="2:8" x14ac:dyDescent="0.3">
      <c r="B58">
        <f>2* ((0.492 * 0.775)/(0.492+0.775))</f>
        <v>0.60189423835832689</v>
      </c>
    </row>
    <row r="62" spans="2:8" x14ac:dyDescent="0.3">
      <c r="B62" s="3" t="s">
        <v>7</v>
      </c>
      <c r="C62" s="3"/>
      <c r="D62" s="3"/>
      <c r="E62" s="3"/>
      <c r="F62" s="3"/>
    </row>
    <row r="63" spans="2:8" ht="26.25" x14ac:dyDescent="0.3">
      <c r="B63" s="1"/>
      <c r="C63" s="1" t="s">
        <v>0</v>
      </c>
      <c r="D63" s="1" t="s">
        <v>1</v>
      </c>
      <c r="E63" s="1" t="s">
        <v>2</v>
      </c>
      <c r="F63" s="1" t="s">
        <v>3</v>
      </c>
    </row>
    <row r="64" spans="2:8" ht="26.25" x14ac:dyDescent="0.3">
      <c r="B64" s="1" t="s">
        <v>4</v>
      </c>
      <c r="C64" s="6">
        <v>198</v>
      </c>
      <c r="D64" s="1">
        <v>2</v>
      </c>
      <c r="E64" s="1">
        <v>0</v>
      </c>
      <c r="F64" s="1">
        <v>0</v>
      </c>
    </row>
    <row r="65" spans="2:6" ht="26.25" x14ac:dyDescent="0.3">
      <c r="B65" s="1" t="s">
        <v>5</v>
      </c>
      <c r="C65" s="1">
        <v>7</v>
      </c>
      <c r="D65" s="6">
        <v>1</v>
      </c>
      <c r="E65" s="1">
        <v>0</v>
      </c>
      <c r="F65" s="1">
        <v>2</v>
      </c>
    </row>
    <row r="66" spans="2:6" ht="26.25" x14ac:dyDescent="0.3">
      <c r="B66" s="1" t="s">
        <v>2</v>
      </c>
      <c r="C66" s="1">
        <v>0</v>
      </c>
      <c r="D66" s="1">
        <v>8</v>
      </c>
      <c r="E66" s="6">
        <v>1</v>
      </c>
      <c r="F66" s="1">
        <v>1</v>
      </c>
    </row>
    <row r="67" spans="2:6" ht="26.25" x14ac:dyDescent="0.3">
      <c r="B67" s="1" t="s">
        <v>6</v>
      </c>
      <c r="C67" s="1">
        <v>2</v>
      </c>
      <c r="D67" s="1">
        <v>3</v>
      </c>
      <c r="E67" s="1">
        <v>4</v>
      </c>
      <c r="F67" s="6">
        <v>1</v>
      </c>
    </row>
    <row r="69" spans="2:6" x14ac:dyDescent="0.3">
      <c r="C69" t="s">
        <v>41</v>
      </c>
    </row>
  </sheetData>
  <mergeCells count="9">
    <mergeCell ref="B62:F62"/>
    <mergeCell ref="B48:F48"/>
    <mergeCell ref="B56:G57"/>
    <mergeCell ref="B1:F1"/>
    <mergeCell ref="B8:F8"/>
    <mergeCell ref="B20:F20"/>
    <mergeCell ref="B27:F27"/>
    <mergeCell ref="A35:I35"/>
    <mergeCell ref="B38:F3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4"/>
  <sheetViews>
    <sheetView zoomScale="130" zoomScaleNormal="130" workbookViewId="0">
      <selection activeCell="H6" sqref="H6"/>
    </sheetView>
  </sheetViews>
  <sheetFormatPr defaultRowHeight="16.5" x14ac:dyDescent="0.3"/>
  <cols>
    <col min="7" max="7" width="5.25" customWidth="1"/>
    <col min="8" max="8" width="24" customWidth="1"/>
  </cols>
  <sheetData>
    <row r="1" spans="2:8" x14ac:dyDescent="0.3">
      <c r="B1" s="5" t="s">
        <v>8</v>
      </c>
      <c r="C1" s="5"/>
      <c r="D1" s="5"/>
      <c r="E1" s="5"/>
      <c r="F1" s="5"/>
    </row>
    <row r="2" spans="2:8" ht="26.25" x14ac:dyDescent="0.3">
      <c r="B2" s="1"/>
      <c r="C2" s="1" t="s">
        <v>0</v>
      </c>
      <c r="D2" s="1" t="s">
        <v>1</v>
      </c>
      <c r="E2" s="1" t="s">
        <v>2</v>
      </c>
      <c r="F2" s="1" t="s">
        <v>3</v>
      </c>
      <c r="H2" s="19" t="s">
        <v>20</v>
      </c>
    </row>
    <row r="3" spans="2:8" ht="26.25" x14ac:dyDescent="0.3">
      <c r="B3" s="1" t="s">
        <v>4</v>
      </c>
      <c r="C3" s="4">
        <v>9</v>
      </c>
      <c r="D3" s="1">
        <v>1</v>
      </c>
      <c r="E3" s="1">
        <v>0</v>
      </c>
      <c r="F3" s="1">
        <v>0</v>
      </c>
      <c r="H3" s="19">
        <v>0.78</v>
      </c>
    </row>
    <row r="4" spans="2:8" ht="26.25" x14ac:dyDescent="0.3">
      <c r="B4" s="1" t="s">
        <v>5</v>
      </c>
      <c r="C4" s="1">
        <v>1</v>
      </c>
      <c r="D4" s="4">
        <v>15</v>
      </c>
      <c r="E4" s="1">
        <v>3</v>
      </c>
      <c r="F4" s="1">
        <v>1</v>
      </c>
    </row>
    <row r="5" spans="2:8" ht="26.25" x14ac:dyDescent="0.3">
      <c r="B5" s="1" t="s">
        <v>2</v>
      </c>
      <c r="C5" s="1">
        <v>5</v>
      </c>
      <c r="D5" s="1">
        <v>0</v>
      </c>
      <c r="E5" s="4">
        <v>24</v>
      </c>
      <c r="F5" s="1">
        <v>1</v>
      </c>
    </row>
    <row r="6" spans="2:8" ht="26.25" x14ac:dyDescent="0.3">
      <c r="B6" s="1" t="s">
        <v>6</v>
      </c>
      <c r="C6" s="1">
        <v>0</v>
      </c>
      <c r="D6" s="1">
        <v>4</v>
      </c>
      <c r="E6" s="1">
        <v>1</v>
      </c>
      <c r="F6" s="4">
        <v>15</v>
      </c>
    </row>
    <row r="8" spans="2:8" x14ac:dyDescent="0.3">
      <c r="B8" s="5" t="s">
        <v>9</v>
      </c>
      <c r="C8" s="5"/>
      <c r="D8" s="5"/>
      <c r="E8" s="5"/>
      <c r="F8" s="5"/>
    </row>
    <row r="9" spans="2:8" ht="26.25" x14ac:dyDescent="0.3">
      <c r="B9" s="1"/>
      <c r="C9" s="1" t="s">
        <v>0</v>
      </c>
      <c r="D9" s="1" t="s">
        <v>1</v>
      </c>
      <c r="E9" s="1" t="s">
        <v>2</v>
      </c>
      <c r="F9" s="1" t="s">
        <v>3</v>
      </c>
    </row>
    <row r="10" spans="2:8" ht="26.25" x14ac:dyDescent="0.3">
      <c r="B10" s="1" t="s">
        <v>4</v>
      </c>
      <c r="C10" s="7">
        <v>9</v>
      </c>
      <c r="D10" s="1">
        <v>1</v>
      </c>
      <c r="E10" s="1">
        <v>0</v>
      </c>
      <c r="F10" s="1">
        <v>0</v>
      </c>
    </row>
    <row r="11" spans="2:8" ht="26.25" x14ac:dyDescent="0.3">
      <c r="B11" s="1" t="s">
        <v>5</v>
      </c>
      <c r="C11" s="1">
        <v>1</v>
      </c>
      <c r="D11" s="6">
        <v>15</v>
      </c>
      <c r="E11" s="6">
        <v>3</v>
      </c>
      <c r="F11" s="6">
        <v>1</v>
      </c>
    </row>
    <row r="12" spans="2:8" ht="26.25" x14ac:dyDescent="0.3">
      <c r="B12" s="1" t="s">
        <v>2</v>
      </c>
      <c r="C12" s="1">
        <v>5</v>
      </c>
      <c r="D12" s="6">
        <v>0</v>
      </c>
      <c r="E12" s="6">
        <v>24</v>
      </c>
      <c r="F12" s="6">
        <v>1</v>
      </c>
    </row>
    <row r="13" spans="2:8" ht="26.25" x14ac:dyDescent="0.3">
      <c r="B13" s="1" t="s">
        <v>6</v>
      </c>
      <c r="C13" s="1">
        <v>0</v>
      </c>
      <c r="D13" s="6">
        <v>4</v>
      </c>
      <c r="E13" s="6">
        <v>1</v>
      </c>
      <c r="F13" s="6">
        <v>15</v>
      </c>
    </row>
    <row r="17" spans="2:7" x14ac:dyDescent="0.3">
      <c r="B17" s="5" t="s">
        <v>19</v>
      </c>
      <c r="C17" s="5"/>
      <c r="D17" s="5"/>
      <c r="E17" s="5"/>
      <c r="F17" s="5"/>
    </row>
    <row r="18" spans="2:7" ht="26.25" x14ac:dyDescent="0.3">
      <c r="B18" s="1"/>
      <c r="C18" s="1" t="s">
        <v>0</v>
      </c>
      <c r="D18" s="1" t="s">
        <v>1</v>
      </c>
      <c r="E18" s="1" t="s">
        <v>2</v>
      </c>
      <c r="F18" s="1" t="s">
        <v>3</v>
      </c>
    </row>
    <row r="19" spans="2:7" ht="26.25" x14ac:dyDescent="0.3">
      <c r="B19" s="1" t="s">
        <v>0</v>
      </c>
      <c r="C19" s="7">
        <v>9</v>
      </c>
      <c r="D19" s="12">
        <v>1</v>
      </c>
      <c r="E19" s="1">
        <v>0</v>
      </c>
      <c r="F19" s="1">
        <v>0</v>
      </c>
    </row>
    <row r="20" spans="2:7" ht="26.25" x14ac:dyDescent="0.3">
      <c r="B20" s="1" t="s">
        <v>5</v>
      </c>
      <c r="C20" s="10">
        <v>1</v>
      </c>
      <c r="D20" s="9">
        <v>15</v>
      </c>
      <c r="E20" s="9">
        <v>3</v>
      </c>
      <c r="F20" s="9">
        <v>1</v>
      </c>
    </row>
    <row r="21" spans="2:7" ht="26.25" x14ac:dyDescent="0.3">
      <c r="B21" s="1" t="s">
        <v>2</v>
      </c>
      <c r="C21" s="10">
        <v>5</v>
      </c>
      <c r="D21" s="13">
        <v>0</v>
      </c>
      <c r="E21" s="9">
        <v>24</v>
      </c>
      <c r="F21" s="9">
        <v>1</v>
      </c>
    </row>
    <row r="22" spans="2:7" ht="26.25" x14ac:dyDescent="0.3">
      <c r="B22" s="1" t="s">
        <v>6</v>
      </c>
      <c r="C22" s="10">
        <v>0</v>
      </c>
      <c r="D22" s="13">
        <v>4</v>
      </c>
      <c r="E22" s="9">
        <v>1</v>
      </c>
      <c r="F22" s="9">
        <v>15</v>
      </c>
    </row>
    <row r="24" spans="2:7" ht="26.25" x14ac:dyDescent="0.3">
      <c r="B24" s="11" t="s">
        <v>10</v>
      </c>
    </row>
    <row r="25" spans="2:7" ht="26.25" x14ac:dyDescent="0.3">
      <c r="B25" s="11"/>
    </row>
    <row r="26" spans="2:7" x14ac:dyDescent="0.3">
      <c r="B26" s="5" t="s">
        <v>12</v>
      </c>
      <c r="C26" s="5"/>
      <c r="D26" s="5"/>
      <c r="E26" s="5"/>
      <c r="F26" s="5"/>
    </row>
    <row r="27" spans="2:7" ht="26.25" x14ac:dyDescent="0.3">
      <c r="B27" s="1"/>
      <c r="C27" s="1" t="s">
        <v>0</v>
      </c>
      <c r="D27" s="1" t="s">
        <v>1</v>
      </c>
      <c r="E27" s="1" t="s">
        <v>11</v>
      </c>
      <c r="F27" s="1" t="s">
        <v>3</v>
      </c>
      <c r="G27" s="15"/>
    </row>
    <row r="28" spans="2:7" ht="26.25" x14ac:dyDescent="0.3">
      <c r="B28" s="1" t="s">
        <v>0</v>
      </c>
      <c r="C28" s="7">
        <v>9</v>
      </c>
      <c r="D28" s="14">
        <v>1</v>
      </c>
      <c r="E28" s="14">
        <v>0</v>
      </c>
      <c r="F28" s="14">
        <v>0</v>
      </c>
    </row>
    <row r="29" spans="2:7" ht="26.25" x14ac:dyDescent="0.3">
      <c r="B29" s="1" t="s">
        <v>5</v>
      </c>
      <c r="C29" s="7">
        <v>1</v>
      </c>
      <c r="D29" s="9">
        <v>15</v>
      </c>
      <c r="E29" s="9">
        <v>3</v>
      </c>
      <c r="F29" s="9">
        <v>1</v>
      </c>
    </row>
    <row r="30" spans="2:7" ht="26.25" x14ac:dyDescent="0.3">
      <c r="B30" s="1" t="s">
        <v>2</v>
      </c>
      <c r="C30" s="7">
        <v>5</v>
      </c>
      <c r="D30" s="9">
        <v>0</v>
      </c>
      <c r="E30" s="9">
        <v>24</v>
      </c>
      <c r="F30" s="9">
        <v>1</v>
      </c>
    </row>
    <row r="31" spans="2:7" ht="26.25" x14ac:dyDescent="0.3">
      <c r="B31" s="1" t="s">
        <v>6</v>
      </c>
      <c r="C31" s="7">
        <v>0</v>
      </c>
      <c r="D31" s="9">
        <v>4</v>
      </c>
      <c r="E31" s="9">
        <v>1</v>
      </c>
      <c r="F31" s="9">
        <v>15</v>
      </c>
    </row>
    <row r="33" spans="2:6" x14ac:dyDescent="0.3">
      <c r="B33" s="5" t="s">
        <v>13</v>
      </c>
      <c r="C33" s="5"/>
      <c r="D33" s="5"/>
      <c r="E33" s="5"/>
      <c r="F33" s="5"/>
    </row>
    <row r="34" spans="2:6" ht="26.25" x14ac:dyDescent="0.3">
      <c r="B34" s="1"/>
      <c r="C34" s="1" t="s">
        <v>0</v>
      </c>
      <c r="D34" s="1" t="s">
        <v>1</v>
      </c>
      <c r="E34" s="1" t="s">
        <v>11</v>
      </c>
      <c r="F34" s="1" t="s">
        <v>3</v>
      </c>
    </row>
    <row r="35" spans="2:6" ht="26.25" x14ac:dyDescent="0.3">
      <c r="B35" s="1" t="s">
        <v>0</v>
      </c>
      <c r="C35" s="7">
        <v>9</v>
      </c>
      <c r="D35" s="16">
        <v>1</v>
      </c>
      <c r="E35" s="7">
        <v>0</v>
      </c>
      <c r="F35" s="7">
        <v>0</v>
      </c>
    </row>
    <row r="36" spans="2:6" ht="26.25" x14ac:dyDescent="0.3">
      <c r="B36" s="1" t="s">
        <v>5</v>
      </c>
      <c r="C36" s="7">
        <v>1</v>
      </c>
      <c r="D36" s="9">
        <v>15</v>
      </c>
      <c r="E36" s="9">
        <v>3</v>
      </c>
      <c r="F36" s="9">
        <v>1</v>
      </c>
    </row>
    <row r="37" spans="2:6" ht="26.25" x14ac:dyDescent="0.3">
      <c r="B37" s="1" t="s">
        <v>2</v>
      </c>
      <c r="C37" s="7">
        <v>5</v>
      </c>
      <c r="D37" s="17">
        <v>0</v>
      </c>
      <c r="E37" s="9">
        <v>24</v>
      </c>
      <c r="F37" s="9">
        <v>1</v>
      </c>
    </row>
    <row r="38" spans="2:6" ht="26.25" x14ac:dyDescent="0.3">
      <c r="B38" s="1" t="s">
        <v>6</v>
      </c>
      <c r="C38" s="7">
        <v>0</v>
      </c>
      <c r="D38" s="17">
        <v>4</v>
      </c>
      <c r="E38" s="9">
        <v>1</v>
      </c>
      <c r="F38" s="9">
        <v>15</v>
      </c>
    </row>
    <row r="41" spans="2:6" x14ac:dyDescent="0.3">
      <c r="B41" s="5" t="s">
        <v>14</v>
      </c>
      <c r="C41" s="5"/>
      <c r="D41" s="5"/>
      <c r="E41" s="5"/>
      <c r="F41" s="5"/>
    </row>
    <row r="42" spans="2:6" ht="26.25" x14ac:dyDescent="0.3">
      <c r="B42" s="1"/>
      <c r="C42" s="1" t="s">
        <v>0</v>
      </c>
      <c r="D42" s="1" t="s">
        <v>1</v>
      </c>
      <c r="E42" s="1" t="s">
        <v>11</v>
      </c>
      <c r="F42" s="1" t="s">
        <v>3</v>
      </c>
    </row>
    <row r="43" spans="2:6" ht="26.25" x14ac:dyDescent="0.3">
      <c r="B43" s="1" t="s">
        <v>0</v>
      </c>
      <c r="C43" s="7">
        <v>9</v>
      </c>
      <c r="D43" s="7">
        <v>1</v>
      </c>
      <c r="E43" s="7">
        <v>0</v>
      </c>
      <c r="F43" s="7">
        <v>0</v>
      </c>
    </row>
    <row r="44" spans="2:6" ht="26.25" x14ac:dyDescent="0.3">
      <c r="B44" s="1" t="s">
        <v>5</v>
      </c>
      <c r="C44" s="18">
        <v>1</v>
      </c>
      <c r="D44" s="9">
        <v>15</v>
      </c>
      <c r="E44" s="9">
        <v>3</v>
      </c>
      <c r="F44" s="9">
        <v>1</v>
      </c>
    </row>
    <row r="45" spans="2:6" ht="26.25" x14ac:dyDescent="0.3">
      <c r="B45" s="1" t="s">
        <v>2</v>
      </c>
      <c r="C45" s="18">
        <v>5</v>
      </c>
      <c r="D45" s="9">
        <v>0</v>
      </c>
      <c r="E45" s="9">
        <v>24</v>
      </c>
      <c r="F45" s="9">
        <v>1</v>
      </c>
    </row>
    <row r="46" spans="2:6" ht="26.25" x14ac:dyDescent="0.3">
      <c r="B46" s="1" t="s">
        <v>6</v>
      </c>
      <c r="C46" s="18">
        <v>0</v>
      </c>
      <c r="D46" s="9">
        <v>4</v>
      </c>
      <c r="E46" s="9">
        <v>1</v>
      </c>
      <c r="F46" s="9">
        <v>15</v>
      </c>
    </row>
    <row r="50" spans="2:6" x14ac:dyDescent="0.3">
      <c r="B50" s="5" t="s">
        <v>15</v>
      </c>
      <c r="C50" s="5"/>
      <c r="D50" s="5"/>
      <c r="E50" s="5"/>
      <c r="F50" s="5"/>
    </row>
    <row r="51" spans="2:6" ht="26.25" x14ac:dyDescent="0.3">
      <c r="B51" s="1"/>
      <c r="C51" s="1" t="s">
        <v>0</v>
      </c>
      <c r="D51" s="1" t="s">
        <v>1</v>
      </c>
      <c r="E51" s="1" t="s">
        <v>11</v>
      </c>
      <c r="F51" s="1" t="s">
        <v>3</v>
      </c>
    </row>
    <row r="52" spans="2:6" ht="26.25" x14ac:dyDescent="0.3">
      <c r="B52" s="1" t="s">
        <v>0</v>
      </c>
      <c r="C52" s="12">
        <v>9</v>
      </c>
      <c r="D52" s="12">
        <v>1</v>
      </c>
      <c r="E52" s="12">
        <v>0</v>
      </c>
      <c r="F52" s="7">
        <v>0</v>
      </c>
    </row>
    <row r="53" spans="2:6" ht="26.25" x14ac:dyDescent="0.3">
      <c r="B53" s="1" t="s">
        <v>5</v>
      </c>
      <c r="C53" s="12">
        <v>1</v>
      </c>
      <c r="D53" s="13">
        <v>15</v>
      </c>
      <c r="E53" s="13">
        <v>3</v>
      </c>
      <c r="F53" s="9">
        <v>1</v>
      </c>
    </row>
    <row r="54" spans="2:6" ht="26.25" x14ac:dyDescent="0.3">
      <c r="B54" s="1" t="s">
        <v>2</v>
      </c>
      <c r="C54" s="12">
        <v>5</v>
      </c>
      <c r="D54" s="13">
        <v>0</v>
      </c>
      <c r="E54" s="13">
        <v>24</v>
      </c>
      <c r="F54" s="9">
        <v>1</v>
      </c>
    </row>
    <row r="55" spans="2:6" ht="26.25" x14ac:dyDescent="0.3">
      <c r="B55" s="1" t="s">
        <v>6</v>
      </c>
      <c r="C55" s="7">
        <v>0</v>
      </c>
      <c r="D55" s="9">
        <v>4</v>
      </c>
      <c r="E55" s="9">
        <v>1</v>
      </c>
      <c r="F55" s="9">
        <v>15</v>
      </c>
    </row>
    <row r="59" spans="2:6" x14ac:dyDescent="0.3">
      <c r="B59" s="5" t="s">
        <v>16</v>
      </c>
      <c r="C59" s="5"/>
      <c r="D59" s="5"/>
      <c r="E59" s="5"/>
      <c r="F59" s="5"/>
    </row>
    <row r="60" spans="2:6" ht="26.25" x14ac:dyDescent="0.3">
      <c r="B60" s="1"/>
      <c r="C60" s="1" t="s">
        <v>17</v>
      </c>
      <c r="D60" s="1" t="s">
        <v>1</v>
      </c>
      <c r="E60" s="1" t="s">
        <v>11</v>
      </c>
      <c r="F60" s="1" t="s">
        <v>3</v>
      </c>
    </row>
    <row r="61" spans="2:6" ht="26.25" x14ac:dyDescent="0.3">
      <c r="B61" s="1" t="s">
        <v>18</v>
      </c>
      <c r="C61" s="7">
        <v>9</v>
      </c>
      <c r="D61" s="7">
        <v>1</v>
      </c>
      <c r="E61" s="7">
        <v>0</v>
      </c>
      <c r="F61" s="7">
        <v>0</v>
      </c>
    </row>
    <row r="62" spans="2:6" ht="26.25" x14ac:dyDescent="0.3">
      <c r="B62" s="1" t="s">
        <v>5</v>
      </c>
      <c r="C62" s="7">
        <v>1</v>
      </c>
      <c r="D62" s="8">
        <v>15</v>
      </c>
      <c r="E62" s="8">
        <v>3</v>
      </c>
      <c r="F62" s="8">
        <v>1</v>
      </c>
    </row>
    <row r="63" spans="2:6" ht="26.25" x14ac:dyDescent="0.3">
      <c r="B63" s="1" t="s">
        <v>2</v>
      </c>
      <c r="C63" s="7">
        <v>5</v>
      </c>
      <c r="D63" s="8">
        <v>0</v>
      </c>
      <c r="E63" s="8">
        <v>24</v>
      </c>
      <c r="F63" s="8">
        <v>1</v>
      </c>
    </row>
    <row r="64" spans="2:6" ht="26.25" x14ac:dyDescent="0.3">
      <c r="B64" s="1" t="s">
        <v>6</v>
      </c>
      <c r="C64" s="7">
        <v>0</v>
      </c>
      <c r="D64" s="8">
        <v>4</v>
      </c>
      <c r="E64" s="8">
        <v>1</v>
      </c>
      <c r="F64" s="8">
        <v>15</v>
      </c>
    </row>
  </sheetData>
  <mergeCells count="8">
    <mergeCell ref="B41:F41"/>
    <mergeCell ref="B50:F50"/>
    <mergeCell ref="B59:F59"/>
    <mergeCell ref="B1:F1"/>
    <mergeCell ref="B8:F8"/>
    <mergeCell ref="B17:F17"/>
    <mergeCell ref="B26:F26"/>
    <mergeCell ref="B33:F3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stc401-강사</dc:creator>
  <cp:lastModifiedBy>stc401-강사</cp:lastModifiedBy>
  <dcterms:created xsi:type="dcterms:W3CDTF">2018-11-07T05:48:33Z</dcterms:created>
  <dcterms:modified xsi:type="dcterms:W3CDTF">2018-11-07T07:25:53Z</dcterms:modified>
</cp:coreProperties>
</file>