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5.xml" ContentType="application/vnd.openxmlformats-officedocument.drawing+xml"/>
  <Override PartName="/xl/slicers/slicer2.xml" ContentType="application/vnd.ms-excel.slicer+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style1.xml" ContentType="application/vnd.ms-office.chartstyle+xml"/>
  <Override PartName="/xl/charts/colors1.xml" ContentType="application/vnd.ms-office.chartcolorstyle+xml"/>
  <Override PartName="/xl/charts/chart12.xml" ContentType="application/vnd.openxmlformats-officedocument.drawingml.chart+xml"/>
  <Override PartName="/xl/charts/style2.xml" ContentType="application/vnd.ms-office.chartstyle+xml"/>
  <Override PartName="/xl/charts/colors2.xml" ContentType="application/vnd.ms-office.chartcolorstyle+xml"/>
  <Override PartName="/xl/charts/chart13.xml" ContentType="application/vnd.openxmlformats-officedocument.drawingml.chart+xml"/>
  <Override PartName="/xl/charts/style3.xml" ContentType="application/vnd.ms-office.chartstyle+xml"/>
  <Override PartName="/xl/charts/colors3.xml" ContentType="application/vnd.ms-office.chartcolorstyle+xml"/>
  <Override PartName="/xl/charts/chart1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slicers/slicer3.xml" ContentType="application/vnd.ms-excel.slicer+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style5.xml" ContentType="application/vnd.ms-office.chartstyle+xml"/>
  <Override PartName="/xl/charts/colors5.xml" ContentType="application/vnd.ms-office.chartcolorstyle+xml"/>
  <Override PartName="/xl/charts/chart21.xml" ContentType="application/vnd.openxmlformats-officedocument.drawingml.chart+xml"/>
  <Override PartName="/xl/charts/style6.xml" ContentType="application/vnd.ms-office.chartstyle+xml"/>
  <Override PartName="/xl/charts/colors6.xml" ContentType="application/vnd.ms-office.chartcolorstyle+xml"/>
  <Override PartName="/xl/charts/chart22.xml" ContentType="application/vnd.openxmlformats-officedocument.drawingml.chart+xml"/>
  <Override PartName="/xl/charts/style7.xml" ContentType="application/vnd.ms-office.chartstyle+xml"/>
  <Override PartName="/xl/charts/colors7.xml" ContentType="application/vnd.ms-office.chartcolorstyle+xml"/>
  <Override PartName="/xl/charts/chart23.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D:\courses\Data Analysis 26-27\7-Introducation to Data Fields (Excel)\11_Demos_and_Workbooks\10_Projects_and_Demos\PWC\scratch\"/>
    </mc:Choice>
  </mc:AlternateContent>
  <xr:revisionPtr revIDLastSave="0" documentId="13_ncr:1_{6F7E320B-01BD-47C7-B7CF-EF04F8E9B29D}" xr6:coauthVersionLast="47" xr6:coauthVersionMax="47" xr10:uidLastSave="{00000000-0000-0000-0000-000000000000}"/>
  <bookViews>
    <workbookView xWindow="-108" yWindow="-108" windowWidth="23256" windowHeight="12456" xr2:uid="{B957AA41-0AAB-4C84-BFCA-68CC2E874E78}"/>
  </bookViews>
  <sheets>
    <sheet name="00_Home_Portal" sheetId="84" r:id="rId1"/>
    <sheet name="01_Business_Domains" sheetId="82" r:id="rId2"/>
    <sheet name="02_Metadata_&amp;_KPI_Catalog" sheetId="83" r:id="rId3"/>
    <sheet name="Staging_Pivots" sheetId="76" state="hidden" r:id="rId4"/>
    <sheet name="03_Staging_Data" sheetId="81" r:id="rId5"/>
    <sheet name="03_CallCenter_Cockpit" sheetId="85" r:id="rId6"/>
    <sheet name="04_CustomerRetention_Cockpit" sheetId="86" r:id="rId7"/>
    <sheet name="05_DiversityInclusion_Cockpit" sheetId="87" r:id="rId8"/>
  </sheets>
  <functionGroups builtInGroupCount="19"/>
  <definedNames>
    <definedName name="sc_CC_Agent">#N/A</definedName>
    <definedName name="sc_CC_Month">#N/A</definedName>
    <definedName name="sc_CC_Topic">#N/A</definedName>
    <definedName name="sc_CR_Contract">#N/A</definedName>
    <definedName name="sc_CR_Internet">#N/A</definedName>
    <definedName name="sc_CR_Payment">#N/A</definedName>
    <definedName name="sc_DI_Age">#N/A</definedName>
    <definedName name="sc_DI_Dept">#N/A</definedName>
    <definedName name="sc_DI_Level">#N/A</definedName>
  </definedNames>
  <calcPr calcId="191029"/>
  <pivotCaches>
    <pivotCache cacheId="328" r:id="rId9"/>
    <pivotCache cacheId="334" r:id="rId10"/>
    <pivotCache cacheId="337" r:id="rId11"/>
    <pivotCache cacheId="469" r:id="rId12"/>
    <pivotCache cacheId="472" r:id="rId13"/>
    <pivotCache cacheId="475" r:id="rId14"/>
    <pivotCache cacheId="478" r:id="rId15"/>
    <pivotCache cacheId="481" r:id="rId16"/>
    <pivotCache cacheId="607" r:id="rId17"/>
    <pivotCache cacheId="610" r:id="rId18"/>
    <pivotCache cacheId="613" r:id="rId19"/>
    <pivotCache cacheId="616" r:id="rId20"/>
    <pivotCache cacheId="619" r:id="rId21"/>
    <pivotCache cacheId="622" r:id="rId22"/>
  </pivotCaches>
  <extLst>
    <ext xmlns:x14="http://schemas.microsoft.com/office/spreadsheetml/2009/9/main" uri="{876F7934-8845-4945-9796-88D515C7AA90}">
      <x14:pivotCaches>
        <pivotCache cacheId="8" r:id="rId23"/>
      </x14:pivotCaches>
    </ext>
    <ext xmlns:x14="http://schemas.microsoft.com/office/spreadsheetml/2009/9/main" uri="{BBE1A952-AA13-448e-AADC-164F8A28A991}">
      <x14:slicerCaches>
        <x14:slicerCache r:id="rId24"/>
        <x14:slicerCache r:id="rId25"/>
        <x14:slicerCache r:id="rId26"/>
        <x14:slicerCache r:id="rId27"/>
        <x14:slicerCache r:id="rId28"/>
        <x14:slicerCache r:id="rId29"/>
        <x14:slicerCache r:id="rId30"/>
        <x14:slicerCache r:id="rId31"/>
        <x14:slicerCache r:id="rId3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_Calls_96d10397-13f1-4206-b443-34aeba5a3a44" name="Fact_Calls" connection="Query - Fact_Calls"/>
          <x15:modelTable id="Fact_Churn_499e3947-6d0b-4713-9663-f307687664d5" name="Fact_Churn" connection="Query - Fact_Churn"/>
          <x15:modelTable id="Dim_EmployeeCensus_5cb6b34b-4df3-46a1-b0bb-0d1a013f56c2" name="Dim_EmployeeCensus" connection="Query - Dim_EmployeeCensus"/>
          <x15:modelTable id="Dim_CareerLadder_abf9654b-621a-4c0b-a980-7d1013d1ac55" name="Dim_CareerLadder" connection="Query - Dim_CareerLadder"/>
          <x15:modelTable id="Dim_NationalityCensus_cfbff877-49a7-40b1-8789-d96b25698a6c" name="Dim_NationalityCensus" connection="Query - Dim_NationalityCensus"/>
          <x15:modelTable id="Dim_PRA_Equity_640f4d23-bdb9-40f7-a837-fb501c2d3323" name="Dim_PRA_Equity" connection="Query - Dim_PRA_Equity"/>
          <x15:modelTable id="Fact_Employees_a6e06197-52c7-4976-9859-20d8ea8c44ce" name="Fact_Employees" connection="Query - Fact_Employees"/>
          <x15:modelTable id="DimAgent_adffbc4d-cfe5-4bd6-a34e-fbdae2de273d" name="DimAgent" connection="Query - DimAgent"/>
          <x15:modelTable id="DimTopic_d97bca78-987f-4f3d-9ff7-fed100f4edde" name="DimTopic" connection="Query - DimTopic"/>
          <x15:modelTable id="DimDepartment_1dd6f6b6-5bef-4039-99ce-b6f826fdcb19" name="DimDepartment" connection="Query - DimDepartment"/>
          <x15:modelTable id="DimContract_c9475493-9c22-4009-a5f3-11268fa6b651" name="DimContract" connection="Query - DimContract"/>
          <x15:modelTable id="DimDate_ab8c14ea-6b45-4fa4-8c10-7f19b5faba1a" name="DimDate" connection="Query - DimDate"/>
          <x15:modelTable id="A" name="_Measures" connection="Connection"/>
        </x15:modelTables>
        <x15:modelRelationships>
          <x15:modelRelationship fromTable="Fact_Employees" fromColumn="Department" toTable="DimDepartment" toColumn="Department"/>
          <x15:modelRelationship fromTable="Fact_Employees" fromColumn="Department" toTable="Dim_PRA_Equity" toColumn="Department"/>
          <x15:modelRelationship fromTable="Fact_Employees" fromColumn="Nationality" toTable="Dim_NationalityCensus" toColumn="Nationality"/>
          <x15:modelRelationship fromTable="Fact_Employees" fromColumn="Job Level after FY21 promotions" toTable="Dim_CareerLadder" toColumn="Base_Job_Level"/>
          <x15:modelRelationship fromTable="Fact_Calls" fromColumn="Agent" toTable="DimAgent" toColumn="Agent"/>
          <x15:modelRelationship fromTable="Fact_Calls" fromColumn="Date" toTable="DimDate" toColumn="Date"/>
          <x15:modelRelationship fromTable="Fact_Calls" fromColumn="Topic" toTable="DimTopic" toColumn="Topic"/>
          <x15:modelRelationship fromTable="Fact_Churn" fromColumn="Contract" toTable="DimContract" toColumn="Contract"/>
          <x15:modelRelationship fromTable="Dim_EmployeeCensus" fromColumn="Employee ID" toTable="Fact_Employees" toColumn="Employee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G65" i="87" l="1"/>
  <c r="AF65" i="87"/>
  <c r="AE65" i="87"/>
  <c r="AD65" i="87"/>
  <c r="AC65" i="87"/>
  <c r="AB65" i="87"/>
  <c r="AA65" i="87"/>
  <c r="AG65" i="86"/>
  <c r="AF65" i="86"/>
  <c r="AE65" i="86"/>
  <c r="AD65" i="86"/>
  <c r="AC65" i="86"/>
  <c r="AB65" i="86"/>
  <c r="AA65" i="86"/>
  <c r="AG65" i="85"/>
  <c r="AF65" i="85"/>
  <c r="AE65" i="85"/>
  <c r="AD65" i="85"/>
  <c r="AC65" i="85"/>
  <c r="AB65" i="85"/>
  <c r="AA65" i="8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CCF3B9C-BFC1-49A3-B885-819AD160A2CA}" name="Connection" type="104" refreshedVersion="0" background="1">
    <extLst>
      <ext xmlns:x15="http://schemas.microsoft.com/office/spreadsheetml/2010/11/main" uri="{DE250136-89BD-433C-8126-D09CA5730AF9}">
        <x15:connection id="A"/>
      </ext>
    </extLst>
  </connection>
  <connection id="2" xr16:uid="{5EBB87B0-C579-4C14-BD7C-865308B60669}" name="Query - Dim_CareerLadder" description="Connection to the 'Dim_CareerLadder' query in the workbook." type="100" refreshedVersion="8" minRefreshableVersion="5">
    <extLst>
      <ext xmlns:x15="http://schemas.microsoft.com/office/spreadsheetml/2010/11/main" uri="{DE250136-89BD-433C-8126-D09CA5730AF9}">
        <x15:connection id="a8fef65c-ff7d-4c39-84ac-c2e83d45b27a">
          <x15:oledbPr connection="Provider=Microsoft.Mashup.OleDb.1;Data Source=$Workbook$;Location=Dim_CareerLadder;Extended Properties=&quot;&quot;">
            <x15:dbTables>
              <x15:dbTable name="Dim_CareerLadder"/>
            </x15:dbTables>
          </x15:oledbPr>
        </x15:connection>
      </ext>
    </extLst>
  </connection>
  <connection id="3" xr16:uid="{9AD21CBF-7ACA-42C5-9F2E-11E4C33495F8}" name="Query - Dim_EmployeeCensus" description="Connection to the 'Dim_EmployeeCensus' query in the workbook." type="100" refreshedVersion="8" minRefreshableVersion="5">
    <extLst>
      <ext xmlns:x15="http://schemas.microsoft.com/office/spreadsheetml/2010/11/main" uri="{DE250136-89BD-433C-8126-D09CA5730AF9}">
        <x15:connection id="fc1cd4c6-c31b-48a6-a892-3bfb8bc3a760">
          <x15:oledbPr connection="Provider=Microsoft.Mashup.OleDb.1;Data Source=$Workbook$;Location=Dim_EmployeeCensus;Extended Properties=&quot;&quot;">
            <x15:dbTables>
              <x15:dbTable name="Dim_EmployeeCensus"/>
            </x15:dbTables>
          </x15:oledbPr>
        </x15:connection>
      </ext>
    </extLst>
  </connection>
  <connection id="4" xr16:uid="{1A235FFF-253E-4F82-83B6-02AD67D2E89B}" name="Query - Dim_NationalityCensus" description="Connection to the 'Dim_NationalityCensus' query in the workbook." type="100" refreshedVersion="8" minRefreshableVersion="5">
    <extLst>
      <ext xmlns:x15="http://schemas.microsoft.com/office/spreadsheetml/2010/11/main" uri="{DE250136-89BD-433C-8126-D09CA5730AF9}">
        <x15:connection id="5b6abd45-17ad-4438-bf65-5ed832e15c04">
          <x15:oledbPr connection="Provider=Microsoft.Mashup.OleDb.1;Data Source=$Workbook$;Location=Dim_NationalityCensus;Extended Properties=&quot;&quot;">
            <x15:dbTables>
              <x15:dbTable name="Dim_NationalityCensus"/>
            </x15:dbTables>
          </x15:oledbPr>
        </x15:connection>
      </ext>
    </extLst>
  </connection>
  <connection id="5" xr16:uid="{7002DF5B-4564-481A-99EC-D9A2E754BD65}" name="Query - Dim_PRA_Equity" description="Connection to the 'Dim_PRA_Equity' query in the workbook." type="100" refreshedVersion="8" minRefreshableVersion="5">
    <extLst>
      <ext xmlns:x15="http://schemas.microsoft.com/office/spreadsheetml/2010/11/main" uri="{DE250136-89BD-433C-8126-D09CA5730AF9}">
        <x15:connection id="cad93c5f-1bc8-407e-a979-60fb50e8a2be"/>
      </ext>
    </extLst>
  </connection>
  <connection id="6" xr16:uid="{D8A23FF4-77A7-4479-B8F7-2FAFB12AD0C6}" name="Query - DimAgent" description="Connection to the 'DimAgent' query in the workbook." type="100" refreshedVersion="8" minRefreshableVersion="5">
    <extLst>
      <ext xmlns:x15="http://schemas.microsoft.com/office/spreadsheetml/2010/11/main" uri="{DE250136-89BD-433C-8126-D09CA5730AF9}">
        <x15:connection id="4ffb5ef2-04eb-4393-aaf3-1e8fbffc2ca5">
          <x15:oledbPr connection="Provider=Microsoft.Mashup.OleDb.1;Data Source=$Workbook$;Location=DimAgent;Extended Properties=&quot;&quot;">
            <x15:dbTables>
              <x15:dbTable name="DimAgent"/>
            </x15:dbTables>
          </x15:oledbPr>
        </x15:connection>
      </ext>
    </extLst>
  </connection>
  <connection id="7" xr16:uid="{F3FB46E1-8EAB-4B25-AF66-E6F0FC5A5D03}" name="Query - DimContract" description="Connection to the 'DimContract' query in the workbook." type="100" refreshedVersion="8" minRefreshableVersion="5">
    <extLst>
      <ext xmlns:x15="http://schemas.microsoft.com/office/spreadsheetml/2010/11/main" uri="{DE250136-89BD-433C-8126-D09CA5730AF9}">
        <x15:connection id="9051c665-df9e-4545-a6e9-3901b86b823f">
          <x15:oledbPr connection="Provider=Microsoft.Mashup.OleDb.1;Data Source=$Workbook$;Location=DimContract;Extended Properties=&quot;&quot;">
            <x15:dbTables>
              <x15:dbTable name="DimContract"/>
            </x15:dbTables>
          </x15:oledbPr>
        </x15:connection>
      </ext>
    </extLst>
  </connection>
  <connection id="8" xr16:uid="{8D518FA0-45D8-460F-80D9-36E9DC042353}" name="Query - DimDate" description="Connection to the 'DimDate' query in the workbook." type="100" refreshedVersion="8" minRefreshableVersion="5">
    <extLst>
      <ext xmlns:x15="http://schemas.microsoft.com/office/spreadsheetml/2010/11/main" uri="{DE250136-89BD-433C-8126-D09CA5730AF9}">
        <x15:connection id="47e97453-9aa3-4083-befa-e6188694cd22">
          <x15:oledbPr connection="Provider=Microsoft.Mashup.OleDb.1;Data Source=$Workbook$;Location=DimDate;Extended Properties=&quot;&quot;">
            <x15:dbTables>
              <x15:dbTable name="DimDate"/>
            </x15:dbTables>
          </x15:oledbPr>
        </x15:connection>
      </ext>
    </extLst>
  </connection>
  <connection id="9" xr16:uid="{68A73021-57DA-4320-B9EF-363ECCB78CF8}" name="Query - DimDepartment" description="Connection to the 'DimDepartment' query in the workbook." type="100" refreshedVersion="8" minRefreshableVersion="5">
    <extLst>
      <ext xmlns:x15="http://schemas.microsoft.com/office/spreadsheetml/2010/11/main" uri="{DE250136-89BD-433C-8126-D09CA5730AF9}">
        <x15:connection id="93267bec-a6d6-4003-8fde-c018fb110334">
          <x15:oledbPr connection="Provider=Microsoft.Mashup.OleDb.1;Data Source=$Workbook$;Location=DimDepartment;Extended Properties=&quot;&quot;">
            <x15:dbTables>
              <x15:dbTable name="DimDepartment"/>
            </x15:dbTables>
          </x15:oledbPr>
        </x15:connection>
      </ext>
    </extLst>
  </connection>
  <connection id="10" xr16:uid="{92A51D57-D852-4CF5-BB27-3A273E545585}" name="Query - DimTopic" description="Connection to the 'DimTopic' query in the workbook." type="100" refreshedVersion="8" minRefreshableVersion="5">
    <extLst>
      <ext xmlns:x15="http://schemas.microsoft.com/office/spreadsheetml/2010/11/main" uri="{DE250136-89BD-433C-8126-D09CA5730AF9}">
        <x15:connection id="8e8a1b22-e41a-4079-bc36-4810313207d5">
          <x15:oledbPr connection="Provider=Microsoft.Mashup.OleDb.1;Data Source=$Workbook$;Location=DimTopic;Extended Properties=&quot;&quot;">
            <x15:dbTables>
              <x15:dbTable name="DimTopic"/>
            </x15:dbTables>
          </x15:oledbPr>
        </x15:connection>
      </ext>
    </extLst>
  </connection>
  <connection id="11" xr16:uid="{4152DBFE-B3B1-402B-828B-8EC829BD6AF4}" name="Query - Fact_Calls" description="Connection to the 'Fact_Calls' query in the workbook." type="100" refreshedVersion="8" minRefreshableVersion="5">
    <extLst>
      <ext xmlns:x15="http://schemas.microsoft.com/office/spreadsheetml/2010/11/main" uri="{DE250136-89BD-433C-8126-D09CA5730AF9}">
        <x15:connection id="70217dea-1148-4fa0-9c36-4eda0c4a2bfa">
          <x15:oledbPr connection="Provider=Microsoft.Mashup.OleDb.1;Data Source=$Workbook$;Location=Fact_Calls;Extended Properties=&quot;&quot;">
            <x15:dbTables>
              <x15:dbTable name="Fact_Calls"/>
            </x15:dbTables>
          </x15:oledbPr>
        </x15:connection>
      </ext>
    </extLst>
  </connection>
  <connection id="12" xr16:uid="{35568C02-C500-4734-9D53-44DFB469CC83}" name="Query - Fact_Churn" description="Connection to the 'Fact_Churn' query in the workbook." type="100" refreshedVersion="8" minRefreshableVersion="5">
    <extLst>
      <ext xmlns:x15="http://schemas.microsoft.com/office/spreadsheetml/2010/11/main" uri="{DE250136-89BD-433C-8126-D09CA5730AF9}">
        <x15:connection id="7a062540-9d55-41e7-88a1-58214ee73dfd">
          <x15:oledbPr connection="Provider=Microsoft.Mashup.OleDb.1;Data Source=$Workbook$;Location=Fact_Churn;Extended Properties=&quot;&quot;">
            <x15:dbTables>
              <x15:dbTable name="Fact_Churn"/>
            </x15:dbTables>
          </x15:oledbPr>
        </x15:connection>
      </ext>
    </extLst>
  </connection>
  <connection id="13" xr16:uid="{D0F4371C-65D5-41A9-9181-10088CD5EDAC}" name="Query - Fact_Employees" description="Connection to the 'Fact_Employees' query in the workbook." type="100" refreshedVersion="8" minRefreshableVersion="5">
    <extLst>
      <ext xmlns:x15="http://schemas.microsoft.com/office/spreadsheetml/2010/11/main" uri="{DE250136-89BD-433C-8126-D09CA5730AF9}">
        <x15:connection id="ef8fd418-1ff6-49be-8492-e38ed5757613">
          <x15:oledbPr connection="Provider=Microsoft.Mashup.OleDb.1;Data Source=$Workbook$;Location=Fact_Employees;Extended Properties=&quot;&quot;">
            <x15:dbTables>
              <x15:dbTable name="Fact_Employees"/>
            </x15:dbTables>
          </x15:oledbPr>
        </x15:connection>
      </ext>
    </extLst>
  </connection>
  <connection id="14" xr16:uid="{734FEDD6-38CB-417C-9CE0-BFDCC722390E}" keepAlive="1" name="Query - stg_RawCalls" description="Connection to the 'stg_RawCalls' query in the workbook." type="5" refreshedVersion="0" background="1">
    <dbPr connection="Provider=Microsoft.Mashup.OleDb.1;Data Source=$Workbook$;Location=stg_RawCalls;Extended Properties=&quot;&quot;" command="SELECT * FROM [stg_RawCalls]"/>
  </connection>
  <connection id="15" xr16:uid="{B34C1505-42A1-4DBA-89B9-4FCC0DDD6884}" keepAlive="1" name="Query - stg_RawChurn" description="Connection to the 'stg_RawChurn' query in the workbook." type="5" refreshedVersion="0" background="1">
    <dbPr connection="Provider=Microsoft.Mashup.OleDb.1;Data Source=$Workbook$;Location=stg_RawChurn;Extended Properties=&quot;&quot;" command="SELECT * FROM [stg_RawChurn]"/>
  </connection>
  <connection id="16" xr16:uid="{0EBA3F6B-708A-40E0-8463-F1999CD68CC1}" keepAlive="1" name="Query - stg_RawEmployees" description="Connection to the 'stg_RawEmployees' query in the workbook." type="5" refreshedVersion="0" background="1">
    <dbPr connection="Provider=Microsoft.Mashup.OleDb.1;Data Source=$Workbook$;Location=stg_RawEmployees;Extended Properties=&quot;&quot;" command="SELECT * FROM [stg_RawEmployees]"/>
  </connection>
  <connection id="17" xr16:uid="{5340E865-260B-4E55-968F-8E335ECB377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<sst xmlns="http://schemas.openxmlformats.org/spreadsheetml/2006/main" count="453" uniqueCount="343">
  <si>
    <t>Becky</t>
  </si>
  <si>
    <t>Dan</t>
  </si>
  <si>
    <t>Diane</t>
  </si>
  <si>
    <t>Greg</t>
  </si>
  <si>
    <t>Jim</t>
  </si>
  <si>
    <t>Joe</t>
  </si>
  <si>
    <t>Martha</t>
  </si>
  <si>
    <t>Stewart</t>
  </si>
  <si>
    <t>Calls Taken</t>
  </si>
  <si>
    <t>Answer Rate %</t>
  </si>
  <si>
    <t>FCR Rate %</t>
  </si>
  <si>
    <t>Avg Speed (s)</t>
  </si>
  <si>
    <t>Avg CSAT</t>
  </si>
  <si>
    <t>Agent</t>
  </si>
  <si>
    <t>Calls</t>
  </si>
  <si>
    <t>Answered</t>
  </si>
  <si>
    <t>Resolved</t>
  </si>
  <si>
    <t>Speed(s)</t>
  </si>
  <si>
    <t>CSAT</t>
  </si>
  <si>
    <t>Status</t>
  </si>
  <si>
    <t>Month</t>
  </si>
  <si>
    <t>Count</t>
  </si>
  <si>
    <t>Topic</t>
  </si>
  <si>
    <t>Metric</t>
  </si>
  <si>
    <t>Value</t>
  </si>
  <si>
    <t>Hour</t>
  </si>
  <si>
    <t>Leading</t>
  </si>
  <si>
    <t>Average</t>
  </si>
  <si>
    <t>Alert</t>
  </si>
  <si>
    <t>Jan W1</t>
  </si>
  <si>
    <t>Jan W2</t>
  </si>
  <si>
    <t>Jan W3</t>
  </si>
  <si>
    <t>Jan W4</t>
  </si>
  <si>
    <t>Feb W1</t>
  </si>
  <si>
    <t>Feb W2</t>
  </si>
  <si>
    <t>Feb W3</t>
  </si>
  <si>
    <t>Feb W4</t>
  </si>
  <si>
    <t>Mar W1</t>
  </si>
  <si>
    <t>Mar W2</t>
  </si>
  <si>
    <t>Mar W3</t>
  </si>
  <si>
    <t>Mar W4</t>
  </si>
  <si>
    <t>Unresolved</t>
  </si>
  <si>
    <t>Abandoned</t>
  </si>
  <si>
    <t>Streaming</t>
  </si>
  <si>
    <t>Technical</t>
  </si>
  <si>
    <t>Payment</t>
  </si>
  <si>
    <t>Contract</t>
  </si>
  <si>
    <t>Admin</t>
  </si>
  <si>
    <t>ChurnRate</t>
  </si>
  <si>
    <t>Month-to-Month</t>
  </si>
  <si>
    <t>One Year</t>
  </si>
  <si>
    <t>Two Year</t>
  </si>
  <si>
    <t>TenureCohort</t>
  </si>
  <si>
    <t>0-12 Mo</t>
  </si>
  <si>
    <t>13-24 Mo</t>
  </si>
  <si>
    <t>25-48 Mo</t>
  </si>
  <si>
    <t>49-72 Mo</t>
  </si>
  <si>
    <t>PaymentMethod</t>
  </si>
  <si>
    <t>Electronic Check</t>
  </si>
  <si>
    <t>Mailed Check</t>
  </si>
  <si>
    <t>Bank Transfer</t>
  </si>
  <si>
    <t>Credit Card</t>
  </si>
  <si>
    <t>Service</t>
  </si>
  <si>
    <t>ChurnRisk</t>
  </si>
  <si>
    <t>Fiber Optic</t>
  </si>
  <si>
    <t>DSL</t>
  </si>
  <si>
    <t>No Internet</t>
  </si>
  <si>
    <t>TechSupport No</t>
  </si>
  <si>
    <t>Level</t>
  </si>
  <si>
    <t>Female</t>
  </si>
  <si>
    <t>Male</t>
  </si>
  <si>
    <t>Executive</t>
  </si>
  <si>
    <t>Director</t>
  </si>
  <si>
    <t>Senior Mgr</t>
  </si>
  <si>
    <t>Manager</t>
  </si>
  <si>
    <t>Senior Associate</t>
  </si>
  <si>
    <t>Associate</t>
  </si>
  <si>
    <t>Department</t>
  </si>
  <si>
    <t>Female%</t>
  </si>
  <si>
    <t>Male%</t>
  </si>
  <si>
    <t>Operations</t>
  </si>
  <si>
    <t>Sales &amp; Mktg</t>
  </si>
  <si>
    <t>Internal Svcs</t>
  </si>
  <si>
    <t>Strategy</t>
  </si>
  <si>
    <t>Finance</t>
  </si>
  <si>
    <t>Year</t>
  </si>
  <si>
    <t>PromoRate</t>
  </si>
  <si>
    <t>FY20</t>
  </si>
  <si>
    <t>FY21</t>
  </si>
  <si>
    <t>FY22</t>
  </si>
  <si>
    <t>FY23 Target</t>
  </si>
  <si>
    <t>RatingTier</t>
  </si>
  <si>
    <t>ParityGap</t>
  </si>
  <si>
    <t>Tier 1 (Top)</t>
  </si>
  <si>
    <t>Tier 2</t>
  </si>
  <si>
    <t>Tier 3</t>
  </si>
  <si>
    <t>Tier 4</t>
  </si>
  <si>
    <t>PwC Switzerland | Client Business Domains &amp; Strategic Context</t>
  </si>
  <si>
    <t>Strategic context, business models, operational grains, and critical risk taxonomies for the 3 client modules.</t>
  </si>
  <si>
    <t>--&gt; Open Metadata &amp; Executive KPI Catalog &gt;&gt;</t>
  </si>
  <si>
    <t>[01] CALL CENTER OPERATIONS</t>
  </si>
  <si>
    <t>Client: Telecommunications Customer Care Hub</t>
  </si>
  <si>
    <t>- Source: 01 Call-Center-Dataset.xlsx (5,000 calls)</t>
  </si>
  <si>
    <t>- Granularity: 1 Inbound Customer Call Attempt</t>
  </si>
  <si>
    <t>- Core Mission: Balance throughput with CSAT &amp; FCR</t>
  </si>
  <si>
    <t>- Strategic Risk: 946 Abandoned Callers (Queue drops)</t>
  </si>
  <si>
    <t>- Peak Window: 11:00 AM - 2:00 PM (62% Abandonment)</t>
  </si>
  <si>
    <t>- Key Solution: Shift 2 morning agents to midday triage</t>
  </si>
  <si>
    <t>Benchmark: Abandonment &lt; 15.0% | CSAT &gt; 3.50</t>
  </si>
  <si>
    <t>[ View Dashboard ]</t>
  </si>
  <si>
    <t>[02] CUSTOMER CHURN &amp; RETENTION</t>
  </si>
  <si>
    <t>Client: Subscription Broadband &amp; Telephony Operator</t>
  </si>
  <si>
    <t>- Source: 02 Churn-Dataset.xlsx (7,043 accounts)</t>
  </si>
  <si>
    <t>- Granularity: 1 Customer Subscription Profile</t>
  </si>
  <si>
    <t>- Core Mission: Protect Annual Recurring Revenue ($2.86M Risk)</t>
  </si>
  <si>
    <t>- High-Risk Cohort: Month-to-Month Contracts (42.7% Churn)</t>
  </si>
  <si>
    <t>- Friction Triggers: Electronic Check + Fiber latency</t>
  </si>
  <si>
    <t>- Key Solution: 1-Year lock-in + AutoPay discount</t>
  </si>
  <si>
    <t>Benchmark: Churn Rate &lt; 20.0% | ARR Risk &lt; $2.0M</t>
  </si>
  <si>
    <t>[03] DIVERSITY &amp; INCLUSION</t>
  </si>
  <si>
    <t>Client: Pharma Group AG (Swiss Enterprise)</t>
  </si>
  <si>
    <t>- Source: 03 Diversity-Inclusion-Dataset.xlsx (500 staff)</t>
  </si>
  <si>
    <t>- Granularity: 1 Corporate Employee Career Snapshot</t>
  </si>
  <si>
    <t>- Core Mission: Gender parity across executive ranks</t>
  </si>
  <si>
    <t>- The Broken Rung: Manager (34.3% F) -&gt; Sr Mgr (14.6% F)</t>
  </si>
  <si>
    <t>- Promotion Lag: Women average +5.6 months in grade</t>
  </si>
  <si>
    <t>- Key Solution: Executive sponsorship &amp; PRA pay audits</t>
  </si>
  <si>
    <t>Benchmark: Broken Rung Gap &lt; 5.0% | Board Parity &gt; 35%</t>
  </si>
  <si>
    <t>PwC Switzerland | Enterprise Metadata &amp; KPI Governance Catalog</t>
  </si>
  <si>
    <t>&lt;-- Back to Business Domains</t>
  </si>
  <si>
    <t xml:space="preserve">  [SECTION 1] DATA MODEL ASSETS &amp; METADATA INVENTORY (12 TABLES)</t>
  </si>
  <si>
    <t>Entity_ID</t>
  </si>
  <si>
    <t>Business_Domain</t>
  </si>
  <si>
    <t>Table_Name</t>
  </si>
  <si>
    <t>Table_Type</t>
  </si>
  <si>
    <t>Source_File_Sheet</t>
  </si>
  <si>
    <t>Row_Count</t>
  </si>
  <si>
    <t>Granularity_Definition</t>
  </si>
  <si>
    <t>Primary_Key</t>
  </si>
  <si>
    <t>Business_Owner</t>
  </si>
  <si>
    <t>ENT-01</t>
  </si>
  <si>
    <t>Contact Center</t>
  </si>
  <si>
    <t>Fact_Calls</t>
  </si>
  <si>
    <t>Fact</t>
  </si>
  <si>
    <t>01 Call-Center-Dataset.xlsx</t>
  </si>
  <si>
    <t>1 Inbound Customer Call Attempt</t>
  </si>
  <si>
    <t>Call_Id</t>
  </si>
  <si>
    <t>Head of Customer Care</t>
  </si>
  <si>
    <t>ENT-02</t>
  </si>
  <si>
    <t>Customer Retention</t>
  </si>
  <si>
    <t>Fact_Churn</t>
  </si>
  <si>
    <t>02 Churn-Dataset.xlsx</t>
  </si>
  <si>
    <t>1 Customer Subscription Account</t>
  </si>
  <si>
    <t>customerID</t>
  </si>
  <si>
    <t>VP Customer Success</t>
  </si>
  <si>
    <t>ENT-03</t>
  </si>
  <si>
    <t>Workforce Governance</t>
  </si>
  <si>
    <t>Fact_Employees</t>
  </si>
  <si>
    <t>03 Diversity-Inclusion.xlsx</t>
  </si>
  <si>
    <t>1 Corporate Employee Profile</t>
  </si>
  <si>
    <t>Employee_ID</t>
  </si>
  <si>
    <t>Chief People Officer</t>
  </si>
  <si>
    <t>ENT-04</t>
  </si>
  <si>
    <t>Enterprise Calendar</t>
  </si>
  <si>
    <t>DimDate</t>
  </si>
  <si>
    <t>Dimension</t>
  </si>
  <si>
    <t>M Calendar Generator</t>
  </si>
  <si>
    <t>1 Calendar Day (Q1 2021)</t>
  </si>
  <si>
    <t>Date</t>
  </si>
  <si>
    <t>Enterprise BI Lead</t>
  </si>
  <si>
    <t>ENT-05</t>
  </si>
  <si>
    <t>DimAgent</t>
  </si>
  <si>
    <t>Derived from Fact_Calls</t>
  </si>
  <si>
    <t>1 Contact Center Agent</t>
  </si>
  <si>
    <t>Contact Center Manager</t>
  </si>
  <si>
    <t>ENT-06</t>
  </si>
  <si>
    <t>DimTopic</t>
  </si>
  <si>
    <t>1 Inquiry Topic / SLA Tier</t>
  </si>
  <si>
    <t>QA Director</t>
  </si>
  <si>
    <t>ENT-07</t>
  </si>
  <si>
    <t>DimContract</t>
  </si>
  <si>
    <t>Derived from Fact_Churn</t>
  </si>
  <si>
    <t>1 Commitment Term Tier</t>
  </si>
  <si>
    <t>Head of Pricing</t>
  </si>
  <si>
    <t>ENT-08</t>
  </si>
  <si>
    <t>DimDepartment</t>
  </si>
  <si>
    <t>Derived from Fact_Employees</t>
  </si>
  <si>
    <t>1 Organizational Unit</t>
  </si>
  <si>
    <t>CHRO</t>
  </si>
  <si>
    <t>ENT-09</t>
  </si>
  <si>
    <t>Auxiliary Census</t>
  </si>
  <si>
    <t>Dim_EmployeeCensus</t>
  </si>
  <si>
    <t>Auxiliary</t>
  </si>
  <si>
    <t>Backing 1</t>
  </si>
  <si>
    <t>1 Benchmark Employee Record</t>
  </si>
  <si>
    <t>Employee ID</t>
  </si>
  <si>
    <t>Macro Analytics Lead</t>
  </si>
  <si>
    <t>ENT-10</t>
  </si>
  <si>
    <t>Career Pathways</t>
  </si>
  <si>
    <t>Dim_CareerLadder</t>
  </si>
  <si>
    <t>Backing 2</t>
  </si>
  <si>
    <t>Grade Promotion Pair</t>
  </si>
  <si>
    <t>Base_Job_Level</t>
  </si>
  <si>
    <t>Talent Management</t>
  </si>
  <si>
    <t>ENT-11</t>
  </si>
  <si>
    <t>Regulatory Parity</t>
  </si>
  <si>
    <t>Dim_NationalityCensus</t>
  </si>
  <si>
    <t>Backing 3</t>
  </si>
  <si>
    <t>Country Representation Bucket</t>
  </si>
  <si>
    <t>Country_ID</t>
  </si>
  <si>
    <t>Corporate Compliance</t>
  </si>
  <si>
    <t>ENT-12</t>
  </si>
  <si>
    <t>Performance Quotas</t>
  </si>
  <si>
    <t>Dim_PRA_Equity</t>
  </si>
  <si>
    <t>Backing 4</t>
  </si>
  <si>
    <t>Department Headcount Matrix</t>
  </si>
  <si>
    <t>Compensation Committee</t>
  </si>
  <si>
    <t xml:space="preserve">  [SECTION 2] EXECUTIVE KPI GOVERNANCE &amp; METRIC DICTIONARY (10 CORE KPIS)</t>
  </si>
  <si>
    <t>Metric_ID</t>
  </si>
  <si>
    <t>Domain</t>
  </si>
  <si>
    <t>KPI_Name</t>
  </si>
  <si>
    <t>Strategic_Objective</t>
  </si>
  <si>
    <t>Plain_Language_Definition</t>
  </si>
  <si>
    <t>Target</t>
  </si>
  <si>
    <t>Polarity</t>
  </si>
  <si>
    <t>Alert_Threshold</t>
  </si>
  <si>
    <t>Executive_Consumer</t>
  </si>
  <si>
    <t>KPI-CC-01</t>
  </si>
  <si>
    <t>Abandonment Rate</t>
  </si>
  <si>
    <t>Queue Optimization</t>
  </si>
  <si>
    <t>% of callers who hung up before connecting</t>
  </si>
  <si>
    <t>&lt; 15.0%</t>
  </si>
  <si>
    <t>Lower (Down)</t>
  </si>
  <si>
    <t>&gt; 20.0%</t>
  </si>
  <si>
    <t>KPI-CC-02</t>
  </si>
  <si>
    <t>Speed of Answer</t>
  </si>
  <si>
    <t>Response Time</t>
  </si>
  <si>
    <t>Average wait time in seconds for answered calls</t>
  </si>
  <si>
    <t>&lt; 60 sec</t>
  </si>
  <si>
    <t>&gt; 75 sec</t>
  </si>
  <si>
    <t>Operations Director</t>
  </si>
  <si>
    <t>KPI-CC-03</t>
  </si>
  <si>
    <t>First Contact Resolution</t>
  </si>
  <si>
    <t>Service Quality</t>
  </si>
  <si>
    <t>% of answered calls resolved on initial attempt</t>
  </si>
  <si>
    <t>&gt; 85.0%</t>
  </si>
  <si>
    <t>Higher (Up)</t>
  </si>
  <si>
    <t>&lt; 80.0%</t>
  </si>
  <si>
    <t>KPI-CC-04</t>
  </si>
  <si>
    <t>CSAT Rating</t>
  </si>
  <si>
    <t>Customer Delight</t>
  </si>
  <si>
    <t>Average satisfaction score on 1.0 to 5.0 scale</t>
  </si>
  <si>
    <t>&gt; 3.50</t>
  </si>
  <si>
    <t>&lt; 3.20</t>
  </si>
  <si>
    <t>Chief Customer Officer</t>
  </si>
  <si>
    <t>KPI-CH-01</t>
  </si>
  <si>
    <t>Customer Churn %</t>
  </si>
  <si>
    <t>Subscriber Protection</t>
  </si>
  <si>
    <t>Proportion of accounts terminating contract</t>
  </si>
  <si>
    <t>&lt; 20.0%</t>
  </si>
  <si>
    <t>&gt; 25.0%</t>
  </si>
  <si>
    <t>KPI-CH-02</t>
  </si>
  <si>
    <t>Annual Revenue at Risk</t>
  </si>
  <si>
    <t>Revenue Protection</t>
  </si>
  <si>
    <t>Annualized recurring revenue lost to churn</t>
  </si>
  <si>
    <t>&lt; $2.0M</t>
  </si>
  <si>
    <t>&gt; $2.5M</t>
  </si>
  <si>
    <t>Chief Financial Officer</t>
  </si>
  <si>
    <t>KPI-CH-03</t>
  </si>
  <si>
    <t>Month-to-Month Churn</t>
  </si>
  <si>
    <t>Contract Health</t>
  </si>
  <si>
    <t>% of churn events on flexible month-to-month</t>
  </si>
  <si>
    <t>&lt; 75.0%</t>
  </si>
  <si>
    <t>KPI-DI-01</t>
  </si>
  <si>
    <t>Workforce Parity</t>
  </si>
  <si>
    <t>Broken Rung Gap</t>
  </si>
  <si>
    <t>Pipeline Equity</t>
  </si>
  <si>
    <t>Drop in female representation from Mgr to Sr Mgr</t>
  </si>
  <si>
    <t>&lt; 5.0%</t>
  </si>
  <si>
    <t>&gt; 15.0%</t>
  </si>
  <si>
    <t>KPI-DI-02</t>
  </si>
  <si>
    <t>Executive Parity %</t>
  </si>
  <si>
    <t>Leadership Diversity</t>
  </si>
  <si>
    <t>Female ratio at Level 1 Executive rank</t>
  </si>
  <si>
    <t>&gt; 35.0%</t>
  </si>
  <si>
    <t>&lt; 25.0%</t>
  </si>
  <si>
    <t>Board of Directors</t>
  </si>
  <si>
    <t>KPI-DI-03</t>
  </si>
  <si>
    <t>Promotion Velocity Lag</t>
  </si>
  <si>
    <t>Tenure Equity</t>
  </si>
  <si>
    <t>Time-in-grade gap between female and male promo</t>
  </si>
  <si>
    <t>0.0 yrs</t>
  </si>
  <si>
    <t>&gt; 0.3 yrs</t>
  </si>
  <si>
    <t>Row Labels</t>
  </si>
  <si>
    <t>Month-to-month</t>
  </si>
  <si>
    <t>One year</t>
  </si>
  <si>
    <t>Two year</t>
  </si>
  <si>
    <t>Grand Total</t>
  </si>
  <si>
    <t>Total Customers</t>
  </si>
  <si>
    <t>Churn Rate %</t>
  </si>
  <si>
    <t>1. 0 - 12 Months (High Churn)</t>
  </si>
  <si>
    <t>2. 13 - 24 Months</t>
  </si>
  <si>
    <t>3. 25 - 48 Months</t>
  </si>
  <si>
    <t>4. 49+ Months (Loyal Core)</t>
  </si>
  <si>
    <t>Bank transfer (automatic)</t>
  </si>
  <si>
    <t>Credit card (automatic)</t>
  </si>
  <si>
    <t>Electronic check</t>
  </si>
  <si>
    <t>Mailed check</t>
  </si>
  <si>
    <t>Fiber optic</t>
  </si>
  <si>
    <t>No</t>
  </si>
  <si>
    <t>2 - Director</t>
  </si>
  <si>
    <t>3 - Senior Manager</t>
  </si>
  <si>
    <t>4 - Manager</t>
  </si>
  <si>
    <t>5 - Senior Officer</t>
  </si>
  <si>
    <t>6 - Junior Officer</t>
  </si>
  <si>
    <t>(blank)</t>
  </si>
  <si>
    <t>Column Labels</t>
  </si>
  <si>
    <t>Total Employees</t>
  </si>
  <si>
    <t>HR</t>
  </si>
  <si>
    <t>Internal Services</t>
  </si>
  <si>
    <t>Sales &amp; Marketing</t>
  </si>
  <si>
    <t>Female Representation %</t>
  </si>
  <si>
    <t>Female Promotion %</t>
  </si>
  <si>
    <t>Turnover Rate %</t>
  </si>
  <si>
    <t>Admin Support</t>
  </si>
  <si>
    <t>Contract related</t>
  </si>
  <si>
    <t>Payment related</t>
  </si>
  <si>
    <t>Technical Support</t>
  </si>
  <si>
    <t>Total Demand</t>
  </si>
  <si>
    <t>Answered Calls</t>
  </si>
  <si>
    <t>Abandoned Calls</t>
  </si>
  <si>
    <t>Average Speed of Answer (s)</t>
  </si>
  <si>
    <t>Average CSAT</t>
  </si>
  <si>
    <t>First Contact Resolution %</t>
  </si>
  <si>
    <t>Churned Customers</t>
  </si>
  <si>
    <t>Avg Monthly Ticket</t>
  </si>
  <si>
    <t>Total Monthly Charges</t>
  </si>
  <si>
    <t>At-Risk MRR</t>
  </si>
  <si>
    <t>Avg Tech Tickets per Customer</t>
  </si>
  <si>
    <t>Executive Female Share %</t>
  </si>
  <si>
    <t>Total Promotions FY21</t>
  </si>
  <si>
    <t>Overall Promotion Rate %</t>
  </si>
  <si>
    <t>Promotion Equity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</si>
</sst>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
    <numFmt numFmtId="165" formatCode="0.0\ &quot;s&quot;"/>
    <numFmt numFmtId="166" formatCode="0.00%;\-0.00%;0.00%"/>
    <numFmt numFmtId="170" formatCode="0%;\-0%;0%"/>
    <numFmt numFmtId="171" formatCode="#,##0\ &quot;AED&quot;;\-#,##0\ &quot;AED&quot;;#,##0\ &quot;AED&quot;"/>
    <numFmt numFmtId="172" formatCode="\$#,##0.00"/>
  </numFmts>
  <fonts count="17" x14ac:knownFonts="1">
    <font>
      <sz val="11"/>
      <color theme="1"/>
      <name val="Aptos Narrow"/>
      <family val="2"/>
      <scheme val="minor"/>
    </font>
    <font>
      <sz val="8.5"/>
      <color rgb="FF1E293B"/>
      <name val="Segoe UI"/>
      <family val="2"/>
    </font>
    <font>
      <b/>
      <sz val="16"/>
      <color rgb="FFFFFFFF"/>
      <name val="Segoe UI"/>
      <family val="2"/>
    </font>
    <font>
      <i/>
      <sz val="10"/>
      <color rgb="FF64748B"/>
      <name val="Segoe UI"/>
      <family val="2"/>
    </font>
    <font>
      <u/>
      <sz val="11"/>
      <color theme="10"/>
      <name val="Aptos Narrow"/>
      <family val="2"/>
      <scheme val="minor"/>
    </font>
    <font>
      <b/>
      <u/>
      <sz val="10"/>
      <color rgb="FFD04A02"/>
      <name val="Segoe UI"/>
      <family val="2"/>
    </font>
    <font>
      <b/>
      <sz val="11"/>
      <color rgb="FFFFFFFF"/>
      <name val="Segoe UI"/>
      <family val="2"/>
    </font>
    <font>
      <b/>
      <sz val="9.5"/>
      <color rgb="FF1E293B"/>
      <name val="Segoe UI"/>
      <family val="2"/>
    </font>
    <font>
      <sz val="9.5"/>
      <color rgb="FF334155"/>
      <name val="Segoe UI"/>
      <family val="2"/>
    </font>
    <font>
      <b/>
      <sz val="9"/>
      <color rgb="FFD04A02"/>
      <name val="Segoe UI"/>
      <family val="2"/>
    </font>
    <font>
      <b/>
      <u/>
      <sz val="9.5"/>
      <color rgb="FFFFFFFF"/>
      <name val="Segoe UI"/>
      <family val="2"/>
    </font>
    <font>
      <b/>
      <sz val="11"/>
      <color rgb="FF1E293B"/>
      <name val="Segoe UI"/>
      <family val="2"/>
    </font>
    <font>
      <b/>
      <sz val="10"/>
      <color rgb="FFFFFFFF"/>
      <name val="Segoe UI"/>
      <family val="2"/>
    </font>
    <font>
      <b/>
      <sz val="9.5"/>
      <color rgb="FFC2410C"/>
      <name val="Segoe UI"/>
      <family val="2"/>
    </font>
    <font>
      <sz val="9.5"/>
      <color rgb="FF64748B"/>
      <name val="Segoe UI"/>
      <family val="2"/>
    </font>
    <font>
      <b/>
      <sz val="9.5"/>
      <color rgb="FF92400E"/>
      <name val="Segoe UI"/>
      <family val="2"/>
    </font>
    <font>
      <b/>
      <sz val="9.5"/>
      <color rgb="FF065F46"/>
      <name val="Segoe UI"/>
      <family val="2"/>
    </font>
  </fonts>
  <fills count="11">
    <fill>
      <patternFill patternType="none"/>
    </fill>
    <fill>
      <patternFill patternType="gray125"/>
    </fill>
    <fill>
      <patternFill patternType="solid">
        <fgColor rgb="FF1E293B"/>
        <bgColor indexed="64"/>
      </patternFill>
    </fill>
    <fill>
      <patternFill patternType="solid">
        <fgColor rgb="FFD04A02"/>
        <bgColor indexed="64"/>
      </patternFill>
    </fill>
    <fill>
      <patternFill patternType="solid">
        <fgColor rgb="FFF1F5F9"/>
        <bgColor indexed="64"/>
      </patternFill>
    </fill>
    <fill>
      <patternFill patternType="solid">
        <fgColor rgb="FFFFFFFF"/>
        <bgColor indexed="64"/>
      </patternFill>
    </fill>
    <fill>
      <patternFill patternType="solid">
        <fgColor rgb="FFF8FAFC"/>
        <bgColor indexed="64"/>
      </patternFill>
    </fill>
    <fill>
      <patternFill patternType="solid">
        <fgColor rgb="FFFFF7ED"/>
        <bgColor indexed="64"/>
      </patternFill>
    </fill>
    <fill>
      <patternFill patternType="solid">
        <fgColor rgb="FFFEF3C7"/>
        <bgColor indexed="64"/>
      </patternFill>
    </fill>
    <fill>
      <patternFill patternType="solid">
        <fgColor rgb="FFECFDF5"/>
        <bgColor indexed="64"/>
      </patternFill>
    </fill>
    <fill>
      <patternFill patternType="solid">
        <fgColor rgb="FFF8FCFC"/>
        <bgColor indexed="64"/>
      </patternFill>
    </fill>
  </fills>
  <borders count="10">
    <border>
      <left/>
      <right/>
      <top/>
      <bottom/>
      <diagonal/>
    </border>
    <border>
      <left style="thin">
        <color rgb="FFCBD5E1"/>
      </left>
      <right style="thin">
        <color rgb="FFCBD5E1"/>
      </right>
      <top style="medium">
        <color rgb="FFD04A02"/>
      </top>
      <bottom/>
      <diagonal/>
    </border>
    <border>
      <left style="thin">
        <color rgb="FFCBD5E1"/>
      </left>
      <right style="thin">
        <color rgb="FFCBD5E1"/>
      </right>
      <top/>
      <bottom/>
      <diagonal/>
    </border>
    <border>
      <left style="thin">
        <color rgb="FFCBD5E1"/>
      </left>
      <right style="thin">
        <color rgb="FFCBD5E1"/>
      </right>
      <top style="thin">
        <color rgb="FFE2E8F0"/>
      </top>
      <bottom/>
      <diagonal/>
    </border>
    <border>
      <left style="thin">
        <color rgb="FFCBD5E1"/>
      </left>
      <right style="thin">
        <color rgb="FFCBD5E1"/>
      </right>
      <top style="hair">
        <color rgb="FFF1F5F9"/>
      </top>
      <bottom/>
      <diagonal/>
    </border>
    <border>
      <left style="thin">
        <color rgb="FFCBD5E1"/>
      </left>
      <right style="thin">
        <color rgb="FFCBD5E1"/>
      </right>
      <top style="thin">
        <color rgb="FFFED7AA"/>
      </top>
      <bottom/>
      <diagonal/>
    </border>
    <border>
      <left style="thin">
        <color rgb="FFCBD5E1"/>
      </left>
      <right style="thin">
        <color rgb="FFCBD5E1"/>
      </right>
      <top/>
      <bottom style="medium">
        <color rgb="FFD04A02"/>
      </bottom>
      <diagonal/>
    </border>
    <border>
      <left style="thick">
        <color rgb="FFD04A02"/>
      </left>
      <right/>
      <top/>
      <bottom style="thin">
        <color rgb="FFE2E8F0"/>
      </bottom>
      <diagonal/>
    </border>
    <border>
      <left/>
      <right/>
      <top/>
      <bottom style="medium">
        <color rgb="FFD04A02"/>
      </bottom>
      <diagonal/>
    </border>
    <border>
      <left style="thin">
        <color rgb="FFE2E8F0"/>
      </left>
      <right style="thin">
        <color rgb="FFE2E8F0"/>
      </right>
      <top style="thin">
        <color rgb="FFE2E8F0"/>
      </top>
      <bottom style="thin">
        <color rgb="FFE2E8F0"/>
      </bottom>
      <diagonal/>
    </border>
  </borders>
  <cellStyleXfs count="2">
    <xf numFmtId="0" fontId="0" fillId="0" borderId="0"/>
    <xf numFmtId="0" fontId="4" fillId="0" borderId="0" applyNumberFormat="0" applyFill="0" applyBorder="0" applyAlignment="0" applyProtection="0"/>
  </cellStyleXfs>
  <cellXfs count="47">
    <xf numFmtId="0" fontId="0" fillId="0" borderId="0" xfId="0"/>
    <xf numFmtId="0" fontId="1" fillId="0" borderId="0" xfId="0" applyFont="1"/>
    <xf numFmtId="2" fontId="1" fillId="0" borderId="0" xfId="0" applyNumberFormat="1" applyFont="1"/>
    <xf numFmtId="3" fontId="1" fillId="0" borderId="0" xfId="0" applyNumberFormat="1" applyFont="1"/>
    <xf numFmtId="164" fontId="1" fillId="0" borderId="0" xfId="0" applyNumberFormat="1" applyFont="1"/>
    <xf numFmtId="165" fontId="1" fillId="0" borderId="0" xfId="0" applyNumberFormat="1" applyFont="1"/>
    <xf numFmtId="20" fontId="0" fillId="0" borderId="0" xfId="0" applyNumberFormat="1"/>
    <xf numFmtId="0" fontId="2" fillId="2" borderId="0" xfId="0" applyFont="1" applyFill="1" applyAlignment="1">
      <alignment horizontal="center" vertical="center"/>
    </xf>
    <xf numFmtId="0" fontId="0" fillId="0" borderId="0" xfId="0" applyAlignment="1">
      <alignment horizontal="center" vertical="center"/>
    </xf>
    <xf numFmtId="0" fontId="0" fillId="3" borderId="0" xfId="0" applyFill="1"/>
    <xf numFmtId="0" fontId="3" fillId="0" borderId="0" xfId="0" applyFont="1" applyAlignment="1">
      <alignment horizontal="center" vertical="center"/>
    </xf>
    <xf numFmtId="0" fontId="5" fillId="0" borderId="0" xfId="1" applyFont="1" applyAlignment="1">
      <alignment vertical="center"/>
    </xf>
    <xf numFmtId="0" fontId="6" fillId="2" borderId="1" xfId="0" applyFont="1" applyFill="1" applyBorder="1" applyAlignment="1">
      <alignment horizontal="center" vertical="center"/>
    </xf>
    <xf numFmtId="0" fontId="7" fillId="4" borderId="2" xfId="0" applyFont="1" applyFill="1" applyBorder="1" applyAlignment="1">
      <alignment horizontal="left" vertical="center" indent="1"/>
    </xf>
    <xf numFmtId="0" fontId="8" fillId="5" borderId="3" xfId="0" applyFont="1" applyFill="1" applyBorder="1" applyAlignment="1">
      <alignment horizontal="left" vertical="center" wrapText="1" indent="1"/>
    </xf>
    <xf numFmtId="0" fontId="8" fillId="6" borderId="4" xfId="0" applyFont="1" applyFill="1" applyBorder="1" applyAlignment="1">
      <alignment horizontal="left" vertical="center" wrapText="1" indent="1"/>
    </xf>
    <xf numFmtId="0" fontId="8" fillId="5" borderId="4" xfId="0" applyFont="1" applyFill="1" applyBorder="1" applyAlignment="1">
      <alignment horizontal="left" vertical="center" wrapText="1" indent="1"/>
    </xf>
    <xf numFmtId="0" fontId="9" fillId="7" borderId="5" xfId="0" applyFont="1" applyFill="1" applyBorder="1" applyAlignment="1">
      <alignment horizontal="left" vertical="center" indent="1"/>
    </xf>
    <xf numFmtId="0" fontId="10" fillId="2" borderId="6" xfId="1" applyFont="1" applyFill="1" applyBorder="1" applyAlignment="1">
      <alignment horizontal="center" vertical="center"/>
    </xf>
    <xf numFmtId="0" fontId="0" fillId="0" borderId="0" xfId="0" applyAlignment="1">
      <alignment horizontal="left" vertical="center"/>
    </xf>
    <xf numFmtId="0" fontId="11" fillId="4" borderId="7" xfId="0" applyFont="1" applyFill="1" applyBorder="1" applyAlignment="1">
      <alignment horizontal="left" vertical="center"/>
    </xf>
    <xf numFmtId="0" fontId="12" fillId="2" borderId="8" xfId="0" applyFont="1" applyFill="1" applyBorder="1" applyAlignment="1">
      <alignment horizontal="center" vertical="center"/>
    </xf>
    <xf numFmtId="0" fontId="8" fillId="5" borderId="9" xfId="0" applyFont="1" applyFill="1" applyBorder="1" applyAlignment="1">
      <alignment vertical="center"/>
    </xf>
    <xf numFmtId="0" fontId="8" fillId="6" borderId="9" xfId="0" applyFont="1" applyFill="1" applyBorder="1" applyAlignment="1">
      <alignment vertical="center"/>
    </xf>
    <xf numFmtId="0" fontId="8" fillId="5" borderId="9" xfId="0" applyFont="1" applyFill="1" applyBorder="1" applyAlignment="1">
      <alignment horizontal="center" vertical="center"/>
    </xf>
    <xf numFmtId="0" fontId="8" fillId="6" borderId="9" xfId="0" applyFont="1" applyFill="1" applyBorder="1" applyAlignment="1">
      <alignment horizontal="center" vertical="center"/>
    </xf>
    <xf numFmtId="3" fontId="8" fillId="5" borderId="9" xfId="0" applyNumberFormat="1" applyFont="1" applyFill="1" applyBorder="1" applyAlignment="1">
      <alignment horizontal="center" vertical="center"/>
    </xf>
    <xf numFmtId="3" fontId="8" fillId="6" borderId="9" xfId="0" applyNumberFormat="1" applyFont="1" applyFill="1" applyBorder="1" applyAlignment="1">
      <alignment horizontal="center" vertical="center"/>
    </xf>
    <xf numFmtId="0" fontId="7" fillId="4" borderId="9" xfId="0" applyFont="1" applyFill="1" applyBorder="1" applyAlignment="1">
      <alignment horizontal="center" vertical="center"/>
    </xf>
    <xf numFmtId="0" fontId="13" fillId="7" borderId="9" xfId="0" applyFont="1" applyFill="1" applyBorder="1" applyAlignment="1">
      <alignment horizontal="center" vertical="center"/>
    </xf>
    <xf numFmtId="0" fontId="14" fillId="6" borderId="9" xfId="0" applyFont="1" applyFill="1" applyBorder="1" applyAlignment="1">
      <alignment horizontal="center" vertical="center"/>
    </xf>
    <xf numFmtId="0" fontId="15" fillId="8" borderId="9" xfId="0" applyFont="1" applyFill="1" applyBorder="1" applyAlignment="1">
      <alignment horizontal="center" vertical="center"/>
    </xf>
    <xf numFmtId="0" fontId="16" fillId="9" borderId="9" xfId="0" applyFont="1" applyFill="1" applyBorder="1" applyAlignment="1">
      <alignment horizontal="center" vertical="center"/>
    </xf>
    <xf numFmtId="0" fontId="0" fillId="10" borderId="0" xfId="0" applyFill="1"/>
    <xf numFmtId="3" fontId="0" fillId="0" borderId="0" xfId="0" applyNumberFormat="1"/>
    <xf numFmtId="2" fontId="0" fillId="0" borderId="0" xfId="0" applyNumberFormat="1"/>
    <xf numFmtId="3" fontId="0" fillId="10" borderId="0" xfId="0" applyNumberFormat="1" applyFill="1"/>
    <xf numFmtId="164" fontId="0" fillId="10" borderId="0" xfId="0" applyNumberFormat="1" applyFill="1"/>
    <xf numFmtId="2" fontId="0" fillId="10" borderId="0" xfId="0" applyNumberFormat="1" applyFill="1"/>
    <xf numFmtId="0" fontId="0" fillId="0" borderId="0" xfId="0" pivotButton="1"/>
    <xf numFmtId="0" fontId="0" fillId="0" borderId="0" xfId="0" applyAlignment="1">
      <alignment horizontal="left"/>
    </xf>
    <xf numFmtId="1" fontId="0" fillId="0" borderId="0" xfId="0" applyNumberFormat="1"/>
    <xf numFmtId="170" fontId="0" fillId="0" borderId="0" xfId="0" applyNumberFormat="1"/>
    <xf numFmtId="166" fontId="0" fillId="0" borderId="0" xfId="0" applyNumberFormat="1"/>
    <xf numFmtId="171" fontId="0" fillId="0" borderId="0" xfId="0" applyNumberFormat="1"/>
    <xf numFmtId="165" fontId="0" fillId="10" borderId="0" xfId="0" applyNumberFormat="1" applyFill="1"/>
    <xf numFmtId="172" fontId="0" fillId="10" borderId="0" xfId="0" applyNumberFormat="1" applyFill="1"/>
  </cellXfs>
  <cellStyles count="2">
    <cellStyle name="Hyperlink" xfId="1" builtinId="8"/>
    <cellStyle name="Normal" xfId="0" builtinId="0"/>
  </cellStyles>
  <dxfs count="58">
    <dxf>
      <font>
        <b/>
        <i val="0"/>
        <color rgb="FF126534"/>
      </font>
      <fill>
        <patternFill>
          <bgColor rgb="FFDCFCD1"/>
        </patternFill>
      </fill>
    </dxf>
    <dxf>
      <font>
        <b/>
        <i val="0"/>
        <color rgb="FF991B1B"/>
      </font>
      <fill>
        <patternFill>
          <bgColor rgb="FFFEE1E1"/>
        </patternFill>
      </fill>
    </dxf>
    <dxf>
      <font>
        <b/>
        <i val="0"/>
        <color rgb="FF126534"/>
      </font>
      <fill>
        <patternFill>
          <bgColor rgb="FFDCFCD1"/>
        </patternFill>
      </fill>
    </dxf>
    <dxf>
      <font>
        <b/>
        <i val="0"/>
        <color rgb="FF0E400E"/>
      </font>
      <fill>
        <patternFill>
          <bgColor rgb="FFFEF3C7"/>
        </patternFill>
      </fill>
    </dxf>
    <dxf>
      <font>
        <b/>
        <i val="0"/>
        <color rgb="FF126534"/>
      </font>
      <fill>
        <patternFill>
          <bgColor rgb="FFDCFCD1"/>
        </patternFill>
      </fill>
    </dxf>
    <dxf>
      <font>
        <b/>
        <i val="0"/>
        <color rgb="FF0E400E"/>
      </font>
      <fill>
        <patternFill>
          <bgColor rgb="FFFEF3C7"/>
        </patternFill>
      </fill>
    </dxf>
    <dxf>
      <font>
        <b/>
        <i val="0"/>
        <color rgb="FF126534"/>
      </font>
      <fill>
        <patternFill>
          <bgColor rgb="FFDCFCD1"/>
        </patternFill>
      </fill>
    </dxf>
    <dxf>
      <font>
        <b/>
        <i val="0"/>
        <color rgb="FF991B1B"/>
      </font>
      <fill>
        <patternFill>
          <bgColor rgb="FFFEE1E1"/>
        </patternFill>
      </fill>
    </dxf>
    <dxf>
      <font>
        <color rgb="FF1E293B"/>
      </font>
    </dxf>
    <dxf>
      <font>
        <color rgb="FF1E293B"/>
      </font>
    </dxf>
    <dxf>
      <font>
        <color rgb="FF1E293B"/>
      </font>
    </dxf>
    <dxf>
      <font>
        <color rgb="FF1E293B"/>
      </font>
    </dxf>
    <dxf>
      <font>
        <name val="Segoe UI"/>
        <scheme val="none"/>
      </font>
    </dxf>
    <dxf>
      <font>
        <name val="Segoe UI"/>
        <scheme val="none"/>
      </font>
    </dxf>
    <dxf>
      <font>
        <name val="Segoe UI"/>
        <scheme val="none"/>
      </font>
    </dxf>
    <dxf>
      <font>
        <name val="Segoe UI"/>
        <scheme val="none"/>
      </font>
    </dxf>
    <dxf>
      <font>
        <sz val="8.5"/>
      </font>
    </dxf>
    <dxf>
      <font>
        <sz val="8.5"/>
      </font>
    </dxf>
    <dxf>
      <font>
        <sz val="8.5"/>
      </font>
    </dxf>
    <dxf>
      <font>
        <sz val="8.5"/>
      </font>
    </dxf>
    <dxf>
      <font>
        <color rgb="FF1E293B"/>
      </font>
    </dxf>
    <dxf>
      <numFmt numFmtId="3" formatCode="#,##0"/>
    </dxf>
    <dxf>
      <numFmt numFmtId="164" formatCode="0.0%"/>
    </dxf>
    <dxf>
      <numFmt numFmtId="164" formatCode="0.0%"/>
    </dxf>
    <dxf>
      <numFmt numFmtId="165" formatCode="0.0\ &quot;s&quot;"/>
    </dxf>
    <dxf>
      <numFmt numFmtId="2" formatCode="0.00"/>
    </dxf>
    <dxf>
      <font>
        <b val="0"/>
        <i val="0"/>
        <strike val="0"/>
        <outline val="0"/>
        <shadow val="0"/>
        <u val="none"/>
        <vertAlign val="baseline"/>
        <sz val="9.5"/>
        <color rgb="FF334155"/>
        <name val="Segoe UI"/>
        <family val="2"/>
        <scheme val="none"/>
      </font>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general" vertical="center" textRotation="0" wrapText="0" indent="0" justifyLastLine="0" shrinkToFit="0" readingOrder="0"/>
    </dxf>
    <dxf>
      <border>
        <bottom style="medium">
          <color rgb="FFD04A02"/>
        </bottom>
      </border>
    </dxf>
    <dxf>
      <font>
        <b/>
        <i val="0"/>
        <strike val="0"/>
        <outline val="0"/>
        <shadow val="0"/>
        <u val="none"/>
        <vertAlign val="baseline"/>
        <sz val="10"/>
        <color rgb="FFFFFFFF"/>
        <name val="Segoe UI"/>
        <family val="2"/>
        <scheme val="none"/>
      </font>
      <fill>
        <patternFill patternType="solid">
          <fgColor indexed="64"/>
          <bgColor rgb="FF1E293B"/>
        </patternFill>
      </fill>
      <alignment horizontal="center" vertical="center" textRotation="0" wrapText="0" indent="0" justifyLastLine="0" shrinkToFit="0" readingOrder="0"/>
    </dxf>
    <dxf>
      <font>
        <b val="0"/>
        <i val="0"/>
        <strike val="0"/>
        <outline val="0"/>
        <shadow val="0"/>
        <u val="none"/>
        <vertAlign val="baseline"/>
        <sz val="9.5"/>
        <color rgb="FF334155"/>
        <name val="Segoe UI"/>
        <family val="2"/>
        <scheme val="none"/>
      </font>
      <numFmt numFmtId="3" formatCode="#,##0"/>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center"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general" vertical="center" textRotation="0" wrapText="0" indent="0" justifyLastLine="0" shrinkToFit="0" readingOrder="0"/>
      <border diagonalUp="0" diagonalDown="0" outline="0">
        <left style="thin">
          <color rgb="FFE2E8F0"/>
        </left>
        <right style="thin">
          <color rgb="FFE2E8F0"/>
        </right>
        <top style="thin">
          <color rgb="FFE2E8F0"/>
        </top>
        <bottom style="thin">
          <color rgb="FFE2E8F0"/>
        </bottom>
      </border>
    </dxf>
    <dxf>
      <font>
        <b val="0"/>
        <i val="0"/>
        <strike val="0"/>
        <outline val="0"/>
        <shadow val="0"/>
        <u val="none"/>
        <vertAlign val="baseline"/>
        <sz val="9.5"/>
        <color rgb="FF334155"/>
        <name val="Segoe UI"/>
        <family val="2"/>
        <scheme val="none"/>
      </font>
      <alignment horizontal="general" vertical="center" textRotation="0" wrapText="0" indent="0" justifyLastLine="0" shrinkToFit="0" readingOrder="0"/>
    </dxf>
    <dxf>
      <border>
        <bottom style="medium">
          <color rgb="FFD04A02"/>
        </bottom>
      </border>
    </dxf>
    <dxf>
      <font>
        <b/>
        <i val="0"/>
        <strike val="0"/>
        <outline val="0"/>
        <shadow val="0"/>
        <u val="none"/>
        <vertAlign val="baseline"/>
        <sz val="10"/>
        <color rgb="FFFFFFFF"/>
        <name val="Segoe UI"/>
        <family val="2"/>
        <scheme val="none"/>
      </font>
      <fill>
        <patternFill patternType="solid">
          <fgColor indexed="64"/>
          <bgColor rgb="FF1E293B"/>
        </patternFill>
      </fill>
      <alignment horizontal="center" vertical="center" textRotation="0" wrapText="0" indent="0" justifyLastLine="0" shrinkToFit="0" readingOrder="0"/>
    </dxf>
    <dxf>
      <font>
        <b/>
        <i val="0"/>
        <color rgb="FF126534"/>
      </font>
      <fill>
        <patternFill>
          <bgColor rgb="FFDCFCD1"/>
        </patternFill>
      </fill>
    </dxf>
    <dxf>
      <font>
        <b/>
        <i val="0"/>
        <color rgb="FF991B1B"/>
      </font>
      <fill>
        <patternFill>
          <bgColor rgb="FFFEE1E1"/>
        </patternFill>
      </fill>
    </dxf>
    <dxf>
      <font>
        <b/>
        <i val="0"/>
        <color rgb="FF126534"/>
      </font>
      <fill>
        <patternFill>
          <bgColor rgb="FFDCFCD1"/>
        </patternFill>
      </fill>
    </dxf>
    <dxf>
      <font>
        <b/>
        <i val="0"/>
        <color rgb="FF0E400E"/>
      </font>
      <fill>
        <patternFill>
          <bgColor rgb="FFFEF3C7"/>
        </patternFill>
      </fill>
    </dxf>
    <dxf>
      <font>
        <b/>
        <i val="0"/>
        <color rgb="FF126534"/>
      </font>
      <fill>
        <patternFill>
          <bgColor rgb="FFDCFCD1"/>
        </patternFill>
      </fill>
    </dxf>
    <dxf>
      <font>
        <b/>
        <i val="0"/>
        <color rgb="FF0E400E"/>
      </font>
      <fill>
        <patternFill>
          <bgColor rgb="FFFEF3C7"/>
        </patternFill>
      </fill>
    </dxf>
    <dxf>
      <font>
        <b/>
        <i val="0"/>
        <color rgb="FF126534"/>
      </font>
      <fill>
        <patternFill>
          <bgColor rgb="FFDCFCD1"/>
        </patternFill>
      </fill>
    </dxf>
    <dxf>
      <font>
        <b/>
        <i val="0"/>
        <color rgb="FF991B1B"/>
      </font>
      <fill>
        <patternFill>
          <bgColor rgb="FFFEE1E1"/>
        </patternFill>
      </fill>
    </dxf>
  </dxfs>
  <tableStyles count="1" defaultTableStyle="TableStyleMedium2" defaultPivotStyle="PivotStyleLight16">
    <tableStyle name="Invisible" pivot="0" table="0" count="0" xr9:uid="{9ACFF638-9AE3-4A1B-BE9D-2B76CF274508}"/>
  </tableStyles>
  <colors>
    <mruColors>
      <color rgb="FF059669"/>
      <color rgb="FFD04A02"/>
      <color rgb="FF1E293B"/>
      <color rgb="FF3B82F6"/>
      <color rgb="FF2D374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26" Type="http://schemas.microsoft.com/office/2007/relationships/slicerCache" Target="slicerCaches/slicerCache3.xml"/><Relationship Id="rId39" Type="http://schemas.openxmlformats.org/officeDocument/2006/relationships/customXml" Target="../customXml/item1.xml"/><Relationship Id="rId21" Type="http://schemas.openxmlformats.org/officeDocument/2006/relationships/pivotCacheDefinition" Target="pivotCache/pivotCacheDefinition13.xml"/><Relationship Id="rId34" Type="http://schemas.openxmlformats.org/officeDocument/2006/relationships/connections" Target="connection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63" Type="http://schemas.openxmlformats.org/officeDocument/2006/relationships/customXml" Target="../customXml/item25.xml"/><Relationship Id="rId68" Type="http://schemas.openxmlformats.org/officeDocument/2006/relationships/customXml" Target="../customXml/item30.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9"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microsoft.com/office/2007/relationships/slicerCache" Target="slicerCaches/slicerCache1.xml"/><Relationship Id="rId32" Type="http://schemas.microsoft.com/office/2007/relationships/slicerCache" Target="slicerCaches/slicerCache9.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66" Type="http://schemas.openxmlformats.org/officeDocument/2006/relationships/customXml" Target="../customXml/item28.xml"/><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microsoft.com/office/2007/relationships/slicerCache" Target="slicerCaches/slicerCache5.xml"/><Relationship Id="rId36" Type="http://schemas.openxmlformats.org/officeDocument/2006/relationships/sharedStrings" Target="sharedStrings.xml"/><Relationship Id="rId49" Type="http://schemas.openxmlformats.org/officeDocument/2006/relationships/customXml" Target="../customXml/item11.xml"/><Relationship Id="rId57" Type="http://schemas.openxmlformats.org/officeDocument/2006/relationships/customXml" Target="../customXml/item19.xml"/><Relationship Id="rId61" Type="http://schemas.openxmlformats.org/officeDocument/2006/relationships/customXml" Target="../customXml/item23.xml"/><Relationship Id="rId10" Type="http://schemas.openxmlformats.org/officeDocument/2006/relationships/pivotCacheDefinition" Target="pivotCache/pivotCacheDefinition2.xml"/><Relationship Id="rId19" Type="http://schemas.openxmlformats.org/officeDocument/2006/relationships/pivotCacheDefinition" Target="pivotCache/pivotCacheDefinition11.xml"/><Relationship Id="rId31" Type="http://schemas.microsoft.com/office/2007/relationships/slicerCache" Target="slicerCaches/slicerCache8.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65"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 Id="rId22" Type="http://schemas.openxmlformats.org/officeDocument/2006/relationships/pivotCacheDefinition" Target="pivotCache/pivotCacheDefinition14.xml"/><Relationship Id="rId27" Type="http://schemas.microsoft.com/office/2007/relationships/slicerCache" Target="slicerCaches/slicerCache4.xml"/><Relationship Id="rId30" Type="http://schemas.microsoft.com/office/2007/relationships/slicerCache" Target="slicerCaches/slicerCache7.xml"/><Relationship Id="rId35" Type="http://schemas.openxmlformats.org/officeDocument/2006/relationships/styles" Target="style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64" Type="http://schemas.openxmlformats.org/officeDocument/2006/relationships/customXml" Target="../customXml/item26.xml"/><Relationship Id="rId69" Type="http://schemas.openxmlformats.org/officeDocument/2006/relationships/customXml" Target="../customXml/item31.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microsoft.com/office/2007/relationships/slicerCache" Target="slicerCaches/slicerCache2.xml"/><Relationship Id="rId33" Type="http://schemas.openxmlformats.org/officeDocument/2006/relationships/theme" Target="theme/theme1.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67" Type="http://schemas.openxmlformats.org/officeDocument/2006/relationships/customXml" Target="../customXml/item29.xml"/><Relationship Id="rId20" Type="http://schemas.openxmlformats.org/officeDocument/2006/relationships/pivotCacheDefinition" Target="pivotCache/pivotCacheDefinition12.xml"/><Relationship Id="rId41" Type="http://schemas.openxmlformats.org/officeDocument/2006/relationships/customXml" Target="../customXml/item3.xml"/><Relationship Id="rId54" Type="http://schemas.openxmlformats.org/officeDocument/2006/relationships/customXml" Target="../customXml/item16.xml"/><Relationship Id="rId62" Type="http://schemas.openxmlformats.org/officeDocument/2006/relationships/customXml" Target="../customXml/item24.xml"/><Relationship Id="rId70" Type="http://schemas.openxmlformats.org/officeDocument/2006/relationships/customXml" Target="../customXml/item32.xml"/></Relationships>
</file>

<file path=xl/charts/_rels/chart1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2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2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2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Call Volume</c:v>
          </c:tx>
          <c:spPr>
            <a:ln w="25400">
              <a:solidFill>
                <a:srgbClr val="D04A02"/>
              </a:solidFill>
            </a:ln>
          </c:spPr>
          <c:marker>
            <c:symbol val="circle"/>
            <c:size val="5"/>
            <c:spPr>
              <a:ln w="25400">
                <a:solidFill>
                  <a:srgbClr val="D04A02"/>
                </a:solidFill>
              </a:ln>
            </c:spPr>
          </c:marker>
          <c:cat>
            <c:strRef>
              <c:f>'03_Staging_Data'!$J$3:$J$14</c:f>
              <c:strCache>
                <c:ptCount val="12"/>
                <c:pt idx="0">
                  <c:v>Jan W1</c:v>
                </c:pt>
                <c:pt idx="1">
                  <c:v>Jan W2</c:v>
                </c:pt>
                <c:pt idx="2">
                  <c:v>Jan W3</c:v>
                </c:pt>
                <c:pt idx="3">
                  <c:v>Jan W4</c:v>
                </c:pt>
                <c:pt idx="4">
                  <c:v>Feb W1</c:v>
                </c:pt>
                <c:pt idx="5">
                  <c:v>Feb W2</c:v>
                </c:pt>
                <c:pt idx="6">
                  <c:v>Feb W3</c:v>
                </c:pt>
                <c:pt idx="7">
                  <c:v>Feb W4</c:v>
                </c:pt>
                <c:pt idx="8">
                  <c:v>Mar W1</c:v>
                </c:pt>
                <c:pt idx="9">
                  <c:v>Mar W2</c:v>
                </c:pt>
                <c:pt idx="10">
                  <c:v>Mar W3</c:v>
                </c:pt>
                <c:pt idx="11">
                  <c:v>Mar W4</c:v>
                </c:pt>
              </c:strCache>
            </c:strRef>
          </c:cat>
          <c:val>
            <c:numRef>
              <c:f>'03_Staging_Data'!$K$3:$K$14</c:f>
              <c:numCache>
                <c:formatCode>General</c:formatCode>
                <c:ptCount val="12"/>
                <c:pt idx="0">
                  <c:v>380</c:v>
                </c:pt>
                <c:pt idx="1">
                  <c:v>410</c:v>
                </c:pt>
                <c:pt idx="2">
                  <c:v>395</c:v>
                </c:pt>
                <c:pt idx="3">
                  <c:v>425</c:v>
                </c:pt>
                <c:pt idx="4">
                  <c:v>400</c:v>
                </c:pt>
                <c:pt idx="5">
                  <c:v>430</c:v>
                </c:pt>
                <c:pt idx="6">
                  <c:v>415</c:v>
                </c:pt>
                <c:pt idx="7">
                  <c:v>440</c:v>
                </c:pt>
                <c:pt idx="8">
                  <c:v>420</c:v>
                </c:pt>
                <c:pt idx="9">
                  <c:v>450</c:v>
                </c:pt>
                <c:pt idx="10">
                  <c:v>435</c:v>
                </c:pt>
                <c:pt idx="11">
                  <c:v>460</c:v>
                </c:pt>
              </c:numCache>
            </c:numRef>
          </c:val>
          <c:smooth val="1"/>
          <c:extLst>
            <c:ext xmlns:c16="http://schemas.microsoft.com/office/drawing/2014/chart" uri="{C3380CC4-5D6E-409C-BE32-E72D297353CC}">
              <c16:uniqueId val="{00000000-16A8-4C8C-BC68-A3593C569ADE}"/>
            </c:ext>
          </c:extLst>
        </c:ser>
        <c:dLbls>
          <c:showLegendKey val="0"/>
          <c:showVal val="0"/>
          <c:showCatName val="0"/>
          <c:showSerName val="0"/>
          <c:showPercent val="0"/>
          <c:showBubbleSize val="0"/>
        </c:dLbls>
        <c:marker val="1"/>
        <c:smooth val="0"/>
        <c:axId val="563562832"/>
        <c:axId val="563563888"/>
      </c:lineChart>
      <c:catAx>
        <c:axId val="563562832"/>
        <c:scaling>
          <c:orientation val="minMax"/>
        </c:scaling>
        <c:delete val="0"/>
        <c:axPos val="b"/>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563563888"/>
        <c:crosses val="autoZero"/>
        <c:auto val="1"/>
        <c:lblAlgn val="ctr"/>
        <c:lblOffset val="100"/>
        <c:noMultiLvlLbl val="0"/>
      </c:catAx>
      <c:valAx>
        <c:axId val="563563888"/>
        <c:scaling>
          <c:orientation val="minMax"/>
        </c:scaling>
        <c:delete val="0"/>
        <c:axPos val="l"/>
        <c:majorGridlines>
          <c:spPr>
            <a:ln w="6350">
              <a:solidFill>
                <a:srgbClr val="F1F5F9"/>
              </a:solidFill>
            </a:ln>
          </c:spPr>
        </c:majorGridlines>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563562832"/>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Inbound Demand</c:v>
          </c:tx>
          <c:spPr>
            <a:solidFill>
              <a:srgbClr val="D04A02"/>
            </a:solidFill>
          </c:spPr>
          <c:invertIfNegative val="0"/>
          <c:cat>
            <c:numRef>
              <c:f>'03_Staging_Data'!$Z$3:$Z$12</c:f>
              <c:numCache>
                <c:formatCode>h:mm</c:formatCode>
                <c:ptCount val="10"/>
                <c:pt idx="0">
                  <c:v>0.375</c:v>
                </c:pt>
                <c:pt idx="1">
                  <c:v>0.41666666666666669</c:v>
                </c:pt>
                <c:pt idx="2">
                  <c:v>0.45833333333333331</c:v>
                </c:pt>
                <c:pt idx="3">
                  <c:v>0.5</c:v>
                </c:pt>
                <c:pt idx="4">
                  <c:v>0.54166666666666663</c:v>
                </c:pt>
                <c:pt idx="5">
                  <c:v>0.58333333333333337</c:v>
                </c:pt>
                <c:pt idx="6">
                  <c:v>0.625</c:v>
                </c:pt>
                <c:pt idx="7">
                  <c:v>0.66666666666666663</c:v>
                </c:pt>
                <c:pt idx="8">
                  <c:v>0.70833333333333337</c:v>
                </c:pt>
                <c:pt idx="9">
                  <c:v>0.75</c:v>
                </c:pt>
              </c:numCache>
            </c:numRef>
          </c:cat>
          <c:val>
            <c:numRef>
              <c:f>'03_Staging_Data'!$AA$3:$AA$12</c:f>
              <c:numCache>
                <c:formatCode>General</c:formatCode>
                <c:ptCount val="10"/>
                <c:pt idx="0">
                  <c:v>380</c:v>
                </c:pt>
                <c:pt idx="1">
                  <c:v>520</c:v>
                </c:pt>
                <c:pt idx="2">
                  <c:v>610</c:v>
                </c:pt>
                <c:pt idx="3">
                  <c:v>490</c:v>
                </c:pt>
                <c:pt idx="4">
                  <c:v>580</c:v>
                </c:pt>
                <c:pt idx="5">
                  <c:v>630</c:v>
                </c:pt>
                <c:pt idx="6">
                  <c:v>540</c:v>
                </c:pt>
                <c:pt idx="7">
                  <c:v>490</c:v>
                </c:pt>
                <c:pt idx="8">
                  <c:v>410</c:v>
                </c:pt>
                <c:pt idx="9">
                  <c:v>350</c:v>
                </c:pt>
              </c:numCache>
            </c:numRef>
          </c:val>
          <c:extLst>
            <c:ext xmlns:c16="http://schemas.microsoft.com/office/drawing/2014/chart" uri="{C3380CC4-5D6E-409C-BE32-E72D297353CC}">
              <c16:uniqueId val="{00000000-D5F6-47DA-A1C1-3CCDA04D45E5}"/>
            </c:ext>
          </c:extLst>
        </c:ser>
        <c:dLbls>
          <c:showLegendKey val="0"/>
          <c:showVal val="0"/>
          <c:showCatName val="0"/>
          <c:showSerName val="0"/>
          <c:showPercent val="0"/>
          <c:showBubbleSize val="0"/>
        </c:dLbls>
        <c:gapWidth val="150"/>
        <c:axId val="563561776"/>
        <c:axId val="563562480"/>
      </c:barChart>
      <c:catAx>
        <c:axId val="563561776"/>
        <c:scaling>
          <c:orientation val="minMax"/>
        </c:scaling>
        <c:delete val="0"/>
        <c:axPos val="b"/>
        <c:numFmt formatCode="h:mm"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563562480"/>
        <c:crosses val="autoZero"/>
        <c:auto val="1"/>
        <c:lblAlgn val="ctr"/>
        <c:lblOffset val="100"/>
        <c:noMultiLvlLbl val="0"/>
      </c:catAx>
      <c:valAx>
        <c:axId val="563562480"/>
        <c:scaling>
          <c:orientation val="minMax"/>
        </c:scaling>
        <c:delete val="0"/>
        <c:axPos val="l"/>
        <c:majorGridlines>
          <c:spPr>
            <a:ln w="6350">
              <a:solidFill>
                <a:srgbClr val="F1F5F9"/>
              </a:solidFill>
            </a:ln>
          </c:spPr>
        </c:majorGridlines>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563561776"/>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Resolution Status</c:v>
          </c:tx>
          <c:dPt>
            <c:idx val="0"/>
            <c:bubble3D val="0"/>
            <c:spPr>
              <a:solidFill>
                <a:srgbClr val="5BAA2A"/>
              </a:solidFill>
            </c:spPr>
            <c:extLst>
              <c:ext xmlns:c16="http://schemas.microsoft.com/office/drawing/2014/chart" uri="{C3380CC4-5D6E-409C-BE32-E72D297353CC}">
                <c16:uniqueId val="{00000001-012B-4B96-978B-3FDC3D24BA3B}"/>
              </c:ext>
            </c:extLst>
          </c:dPt>
          <c:dPt>
            <c:idx val="1"/>
            <c:bubble3D val="0"/>
            <c:spPr>
              <a:solidFill>
                <a:srgbClr val="D9B606"/>
              </a:solidFill>
            </c:spPr>
            <c:extLst>
              <c:ext xmlns:c16="http://schemas.microsoft.com/office/drawing/2014/chart" uri="{C3380CC4-5D6E-409C-BE32-E72D297353CC}">
                <c16:uniqueId val="{00000002-012B-4B96-978B-3FDC3D24BA3B}"/>
              </c:ext>
            </c:extLst>
          </c:dPt>
          <c:dPt>
            <c:idx val="2"/>
            <c:bubble3D val="0"/>
            <c:spPr>
              <a:solidFill>
                <a:srgbClr val="EF2424"/>
              </a:solidFill>
            </c:spPr>
            <c:extLst>
              <c:ext xmlns:c16="http://schemas.microsoft.com/office/drawing/2014/chart" uri="{C3380CC4-5D6E-409C-BE32-E72D297353CC}">
                <c16:uniqueId val="{00000003-012B-4B96-978B-3FDC3D24BA3B}"/>
              </c:ext>
            </c:extLst>
          </c:dPt>
          <c:cat>
            <c:strRef>
              <c:f>'03_Staging_Data'!$N$3:$N$5</c:f>
              <c:strCache>
                <c:ptCount val="3"/>
                <c:pt idx="0">
                  <c:v>Resolved</c:v>
                </c:pt>
                <c:pt idx="1">
                  <c:v>Unresolved</c:v>
                </c:pt>
                <c:pt idx="2">
                  <c:v>Abandoned</c:v>
                </c:pt>
              </c:strCache>
            </c:strRef>
          </c:cat>
          <c:val>
            <c:numRef>
              <c:f>'03_Staging_Data'!$O$3:$O$5</c:f>
              <c:numCache>
                <c:formatCode>General</c:formatCode>
                <c:ptCount val="3"/>
                <c:pt idx="0">
                  <c:v>3646</c:v>
                </c:pt>
                <c:pt idx="1">
                  <c:v>408</c:v>
                </c:pt>
                <c:pt idx="2">
                  <c:v>946</c:v>
                </c:pt>
              </c:numCache>
            </c:numRef>
          </c:val>
          <c:extLst>
            <c:ext xmlns:c16="http://schemas.microsoft.com/office/drawing/2014/chart" uri="{C3380CC4-5D6E-409C-BE32-E72D297353CC}">
              <c16:uniqueId val="{00000000-012B-4B96-978B-3FDC3D24BA3B}"/>
            </c:ext>
          </c:extLst>
        </c:ser>
        <c:dLbls>
          <c:showLegendKey val="0"/>
          <c:showVal val="0"/>
          <c:showCatName val="0"/>
          <c:showSerName val="0"/>
          <c:showPercent val="0"/>
          <c:showBubbleSize val="0"/>
          <c:showLeaderLines val="1"/>
        </c:dLbls>
        <c:firstSliceAng val="0"/>
        <c:holeSize val="50"/>
      </c:doughnutChart>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Calls Handled</c:v>
          </c:tx>
          <c:spPr>
            <a:solidFill>
              <a:srgbClr val="9333EA"/>
            </a:solidFill>
          </c:spPr>
          <c:invertIfNegative val="0"/>
          <c:cat>
            <c:strRef>
              <c:f>'03_Staging_Data'!$B$3:$B$10</c:f>
              <c:strCache>
                <c:ptCount val="8"/>
                <c:pt idx="0">
                  <c:v>Becky</c:v>
                </c:pt>
                <c:pt idx="1">
                  <c:v>Dan</c:v>
                </c:pt>
                <c:pt idx="2">
                  <c:v>Diane</c:v>
                </c:pt>
                <c:pt idx="3">
                  <c:v>Greg</c:v>
                </c:pt>
                <c:pt idx="4">
                  <c:v>Jim</c:v>
                </c:pt>
                <c:pt idx="5">
                  <c:v>Joe</c:v>
                </c:pt>
                <c:pt idx="6">
                  <c:v>Martha</c:v>
                </c:pt>
                <c:pt idx="7">
                  <c:v>Stewart</c:v>
                </c:pt>
              </c:strCache>
            </c:strRef>
          </c:cat>
          <c:val>
            <c:numRef>
              <c:f>'03_Staging_Data'!$C$3:$C$10</c:f>
              <c:numCache>
                <c:formatCode>General</c:formatCode>
                <c:ptCount val="8"/>
                <c:pt idx="0">
                  <c:v>638</c:v>
                </c:pt>
                <c:pt idx="1">
                  <c:v>633</c:v>
                </c:pt>
                <c:pt idx="2">
                  <c:v>633</c:v>
                </c:pt>
                <c:pt idx="3">
                  <c:v>624</c:v>
                </c:pt>
                <c:pt idx="4">
                  <c:v>636</c:v>
                </c:pt>
                <c:pt idx="5">
                  <c:v>633</c:v>
                </c:pt>
                <c:pt idx="6">
                  <c:v>638</c:v>
                </c:pt>
                <c:pt idx="7">
                  <c:v>628</c:v>
                </c:pt>
              </c:numCache>
            </c:numRef>
          </c:val>
          <c:extLst>
            <c:ext xmlns:c16="http://schemas.microsoft.com/office/drawing/2014/chart" uri="{C3380CC4-5D6E-409C-BE32-E72D297353CC}">
              <c16:uniqueId val="{00000000-2EF2-485A-9AB9-98EFAF6D8E1A}"/>
            </c:ext>
          </c:extLst>
        </c:ser>
        <c:dLbls>
          <c:showLegendKey val="0"/>
          <c:showVal val="0"/>
          <c:showCatName val="0"/>
          <c:showSerName val="0"/>
          <c:showPercent val="0"/>
          <c:showBubbleSize val="0"/>
        </c:dLbls>
        <c:gapWidth val="150"/>
        <c:axId val="561431848"/>
        <c:axId val="406195472"/>
      </c:barChart>
      <c:catAx>
        <c:axId val="561431848"/>
        <c:scaling>
          <c:orientation val="minMax"/>
        </c:scaling>
        <c:delete val="0"/>
        <c:axPos val="b"/>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406195472"/>
        <c:crosses val="autoZero"/>
        <c:auto val="1"/>
        <c:lblAlgn val="ctr"/>
        <c:lblOffset val="100"/>
        <c:noMultiLvlLbl val="0"/>
      </c:catAx>
      <c:valAx>
        <c:axId val="406195472"/>
        <c:scaling>
          <c:orientation val="minMax"/>
        </c:scaling>
        <c:delete val="0"/>
        <c:axPos val="l"/>
        <c:majorGridlines>
          <c:spPr>
            <a:ln w="6350">
              <a:solidFill>
                <a:srgbClr val="F1F5F9"/>
              </a:solidFill>
            </a:ln>
          </c:spPr>
        </c:majorGridlines>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561431848"/>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v>Inquiry Volume</c:v>
          </c:tx>
          <c:spPr>
            <a:solidFill>
              <a:srgbClr val="D04A02"/>
            </a:solidFill>
          </c:spPr>
          <c:invertIfNegative val="0"/>
          <c:cat>
            <c:strRef>
              <c:f>'03_Staging_Data'!$R$3:$R$7</c:f>
              <c:strCache>
                <c:ptCount val="5"/>
                <c:pt idx="0">
                  <c:v>Streaming</c:v>
                </c:pt>
                <c:pt idx="1">
                  <c:v>Technical</c:v>
                </c:pt>
                <c:pt idx="2">
                  <c:v>Payment</c:v>
                </c:pt>
                <c:pt idx="3">
                  <c:v>Contract</c:v>
                </c:pt>
                <c:pt idx="4">
                  <c:v>Admin</c:v>
                </c:pt>
              </c:strCache>
            </c:strRef>
          </c:cat>
          <c:val>
            <c:numRef>
              <c:f>'03_Staging_Data'!$S$3:$S$7</c:f>
              <c:numCache>
                <c:formatCode>General</c:formatCode>
                <c:ptCount val="5"/>
                <c:pt idx="0">
                  <c:v>1022</c:v>
                </c:pt>
                <c:pt idx="1">
                  <c:v>1019</c:v>
                </c:pt>
                <c:pt idx="2">
                  <c:v>1007</c:v>
                </c:pt>
                <c:pt idx="3">
                  <c:v>976</c:v>
                </c:pt>
                <c:pt idx="4">
                  <c:v>976</c:v>
                </c:pt>
              </c:numCache>
            </c:numRef>
          </c:val>
          <c:extLst>
            <c:ext xmlns:c16="http://schemas.microsoft.com/office/drawing/2014/chart" uri="{C3380CC4-5D6E-409C-BE32-E72D297353CC}">
              <c16:uniqueId val="{00000000-B65D-42EC-9473-0A7F2F2B8601}"/>
            </c:ext>
          </c:extLst>
        </c:ser>
        <c:dLbls>
          <c:showLegendKey val="0"/>
          <c:showVal val="0"/>
          <c:showCatName val="0"/>
          <c:showSerName val="0"/>
          <c:showPercent val="0"/>
          <c:showBubbleSize val="0"/>
        </c:dLbls>
        <c:gapWidth val="150"/>
        <c:axId val="887390744"/>
        <c:axId val="887386168"/>
      </c:barChart>
      <c:catAx>
        <c:axId val="887390744"/>
        <c:scaling>
          <c:orientation val="minMax"/>
        </c:scaling>
        <c:delete val="0"/>
        <c:axPos val="l"/>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887386168"/>
        <c:crosses val="autoZero"/>
        <c:auto val="1"/>
        <c:lblAlgn val="ctr"/>
        <c:lblOffset val="100"/>
        <c:noMultiLvlLbl val="0"/>
      </c:catAx>
      <c:valAx>
        <c:axId val="887386168"/>
        <c:scaling>
          <c:orientation val="minMax"/>
        </c:scaling>
        <c:delete val="0"/>
        <c:axPos val="b"/>
        <c:majorGridlines>
          <c:spPr>
            <a:ln w="6350">
              <a:solidFill>
                <a:srgbClr val="F1F5F9"/>
              </a:solidFill>
            </a:ln>
          </c:spPr>
        </c:majorGridlines>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887390744"/>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Contract Risk</c:v>
          </c:tx>
          <c:dPt>
            <c:idx val="0"/>
            <c:bubble3D val="0"/>
            <c:spPr>
              <a:solidFill>
                <a:srgbClr val="EF2424"/>
              </a:solidFill>
            </c:spPr>
            <c:extLst>
              <c:ext xmlns:c16="http://schemas.microsoft.com/office/drawing/2014/chart" uri="{C3380CC4-5D6E-409C-BE32-E72D297353CC}">
                <c16:uniqueId val="{00000001-7B38-4438-8F81-DD19EC0188E3}"/>
              </c:ext>
            </c:extLst>
          </c:dPt>
          <c:dPt>
            <c:idx val="1"/>
            <c:bubble3D val="0"/>
            <c:spPr>
              <a:solidFill>
                <a:srgbClr val="D9B606"/>
              </a:solidFill>
            </c:spPr>
            <c:extLst>
              <c:ext xmlns:c16="http://schemas.microsoft.com/office/drawing/2014/chart" uri="{C3380CC4-5D6E-409C-BE32-E72D297353CC}">
                <c16:uniqueId val="{00000002-7B38-4438-8F81-DD19EC0188E3}"/>
              </c:ext>
            </c:extLst>
          </c:dPt>
          <c:dPt>
            <c:idx val="2"/>
            <c:bubble3D val="0"/>
            <c:spPr>
              <a:solidFill>
                <a:srgbClr val="5BAA2A"/>
              </a:solidFill>
            </c:spPr>
            <c:extLst>
              <c:ext xmlns:c16="http://schemas.microsoft.com/office/drawing/2014/chart" uri="{C3380CC4-5D6E-409C-BE32-E72D297353CC}">
                <c16:uniqueId val="{00000003-7B38-4438-8F81-DD19EC0188E3}"/>
              </c:ext>
            </c:extLst>
          </c:dPt>
          <c:cat>
            <c:strRef>
              <c:f>'03_Staging_Data'!$AC$3:$AC$5</c:f>
              <c:strCache>
                <c:ptCount val="3"/>
                <c:pt idx="0">
                  <c:v>Month-to-Month</c:v>
                </c:pt>
                <c:pt idx="1">
                  <c:v>One Year</c:v>
                </c:pt>
                <c:pt idx="2">
                  <c:v>Two Year</c:v>
                </c:pt>
              </c:strCache>
            </c:strRef>
          </c:cat>
          <c:val>
            <c:numRef>
              <c:f>'03_Staging_Data'!$AD$3:$AD$5</c:f>
              <c:numCache>
                <c:formatCode>General</c:formatCode>
                <c:ptCount val="3"/>
                <c:pt idx="0">
                  <c:v>0.42699999999999999</c:v>
                </c:pt>
                <c:pt idx="1">
                  <c:v>0.113</c:v>
                </c:pt>
                <c:pt idx="2">
                  <c:v>2.8000000000000001E-2</c:v>
                </c:pt>
              </c:numCache>
            </c:numRef>
          </c:val>
          <c:extLst>
            <c:ext xmlns:c16="http://schemas.microsoft.com/office/drawing/2014/chart" uri="{C3380CC4-5D6E-409C-BE32-E72D297353CC}">
              <c16:uniqueId val="{00000000-7B38-4438-8F81-DD19EC0188E3}"/>
            </c:ext>
          </c:extLst>
        </c:ser>
        <c:dLbls>
          <c:showLegendKey val="0"/>
          <c:showVal val="0"/>
          <c:showCatName val="0"/>
          <c:showSerName val="0"/>
          <c:showPercent val="0"/>
          <c:showBubbleSize val="0"/>
          <c:showLeaderLines val="1"/>
        </c:dLbls>
        <c:firstSliceAng val="0"/>
        <c:holeSize val="50"/>
      </c:doughnutChart>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Cohort Churn Rate</c:v>
          </c:tx>
          <c:spPr>
            <a:solidFill>
              <a:srgbClr val="D04A02"/>
            </a:solidFill>
          </c:spPr>
          <c:invertIfNegative val="0"/>
          <c:cat>
            <c:strRef>
              <c:f>'03_Staging_Data'!$AF$3:$AF$6</c:f>
              <c:strCache>
                <c:ptCount val="4"/>
                <c:pt idx="0">
                  <c:v>0-12 Mo</c:v>
                </c:pt>
                <c:pt idx="1">
                  <c:v>13-24 Mo</c:v>
                </c:pt>
                <c:pt idx="2">
                  <c:v>25-48 Mo</c:v>
                </c:pt>
                <c:pt idx="3">
                  <c:v>49-72 Mo</c:v>
                </c:pt>
              </c:strCache>
            </c:strRef>
          </c:cat>
          <c:val>
            <c:numRef>
              <c:f>'03_Staging_Data'!$AG$3:$AG$6</c:f>
              <c:numCache>
                <c:formatCode>General</c:formatCode>
                <c:ptCount val="4"/>
                <c:pt idx="0">
                  <c:v>0.47499999999999998</c:v>
                </c:pt>
                <c:pt idx="1">
                  <c:v>0.28699999999999998</c:v>
                </c:pt>
                <c:pt idx="2">
                  <c:v>0.14199999999999999</c:v>
                </c:pt>
                <c:pt idx="3">
                  <c:v>6.8000000000000005E-2</c:v>
                </c:pt>
              </c:numCache>
            </c:numRef>
          </c:val>
          <c:extLst>
            <c:ext xmlns:c16="http://schemas.microsoft.com/office/drawing/2014/chart" uri="{C3380CC4-5D6E-409C-BE32-E72D297353CC}">
              <c16:uniqueId val="{00000000-FD0E-4B1F-9262-1AAD03D39A4B}"/>
            </c:ext>
          </c:extLst>
        </c:ser>
        <c:dLbls>
          <c:showLegendKey val="0"/>
          <c:showVal val="0"/>
          <c:showCatName val="0"/>
          <c:showSerName val="0"/>
          <c:showPercent val="0"/>
          <c:showBubbleSize val="0"/>
        </c:dLbls>
        <c:gapWidth val="150"/>
        <c:axId val="561421288"/>
        <c:axId val="561425864"/>
      </c:barChart>
      <c:catAx>
        <c:axId val="561421288"/>
        <c:scaling>
          <c:orientation val="minMax"/>
        </c:scaling>
        <c:delete val="0"/>
        <c:axPos val="b"/>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561425864"/>
        <c:crosses val="autoZero"/>
        <c:auto val="1"/>
        <c:lblAlgn val="ctr"/>
        <c:lblOffset val="100"/>
        <c:noMultiLvlLbl val="0"/>
      </c:catAx>
      <c:valAx>
        <c:axId val="561425864"/>
        <c:scaling>
          <c:orientation val="minMax"/>
        </c:scaling>
        <c:delete val="0"/>
        <c:axPos val="l"/>
        <c:majorGridlines>
          <c:spPr>
            <a:ln w="6350">
              <a:solidFill>
                <a:srgbClr val="F1F5F9"/>
              </a:solidFill>
            </a:ln>
          </c:spPr>
        </c:majorGridlines>
        <c:numFmt formatCode="0.0%" sourceLinked="0"/>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561421288"/>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v>Payment Churn Rate</c:v>
          </c:tx>
          <c:spPr>
            <a:solidFill>
              <a:srgbClr val="DC2626"/>
            </a:solidFill>
          </c:spPr>
          <c:invertIfNegative val="0"/>
          <c:cat>
            <c:strRef>
              <c:f>'03_Staging_Data'!$AI$3:$AI$6</c:f>
              <c:strCache>
                <c:ptCount val="4"/>
                <c:pt idx="0">
                  <c:v>Electronic Check</c:v>
                </c:pt>
                <c:pt idx="1">
                  <c:v>Mailed Check</c:v>
                </c:pt>
                <c:pt idx="2">
                  <c:v>Bank Transfer</c:v>
                </c:pt>
                <c:pt idx="3">
                  <c:v>Credit Card</c:v>
                </c:pt>
              </c:strCache>
            </c:strRef>
          </c:cat>
          <c:val>
            <c:numRef>
              <c:f>'03_Staging_Data'!$AJ$3:$AJ$6</c:f>
              <c:numCache>
                <c:formatCode>General</c:formatCode>
                <c:ptCount val="4"/>
                <c:pt idx="0">
                  <c:v>0.45300000000000001</c:v>
                </c:pt>
                <c:pt idx="1">
                  <c:v>0.191</c:v>
                </c:pt>
                <c:pt idx="2">
                  <c:v>0.16700000000000001</c:v>
                </c:pt>
                <c:pt idx="3">
                  <c:v>0.152</c:v>
                </c:pt>
              </c:numCache>
            </c:numRef>
          </c:val>
          <c:extLst>
            <c:ext xmlns:c16="http://schemas.microsoft.com/office/drawing/2014/chart" uri="{C3380CC4-5D6E-409C-BE32-E72D297353CC}">
              <c16:uniqueId val="{00000000-EBCC-48D6-9BDD-233BDFA35668}"/>
            </c:ext>
          </c:extLst>
        </c:ser>
        <c:dLbls>
          <c:showLegendKey val="0"/>
          <c:showVal val="0"/>
          <c:showCatName val="0"/>
          <c:showSerName val="0"/>
          <c:showPercent val="0"/>
          <c:showBubbleSize val="0"/>
        </c:dLbls>
        <c:gapWidth val="150"/>
        <c:axId val="565146920"/>
        <c:axId val="565149032"/>
      </c:barChart>
      <c:catAx>
        <c:axId val="565146920"/>
        <c:scaling>
          <c:orientation val="minMax"/>
        </c:scaling>
        <c:delete val="0"/>
        <c:axPos val="l"/>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565149032"/>
        <c:crosses val="autoZero"/>
        <c:auto val="1"/>
        <c:lblAlgn val="ctr"/>
        <c:lblOffset val="100"/>
        <c:noMultiLvlLbl val="0"/>
      </c:catAx>
      <c:valAx>
        <c:axId val="565149032"/>
        <c:scaling>
          <c:orientation val="minMax"/>
        </c:scaling>
        <c:delete val="0"/>
        <c:axPos val="b"/>
        <c:majorGridlines>
          <c:spPr>
            <a:ln w="6350">
              <a:solidFill>
                <a:srgbClr val="F1F5F9"/>
              </a:solidFill>
            </a:ln>
          </c:spPr>
        </c:majorGridlines>
        <c:numFmt formatCode="0.0%" sourceLinked="0"/>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565146920"/>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Service Churn Risk</c:v>
          </c:tx>
          <c:spPr>
            <a:solidFill>
              <a:srgbClr val="2563EB"/>
            </a:solidFill>
          </c:spPr>
          <c:invertIfNegative val="0"/>
          <c:cat>
            <c:strRef>
              <c:f>'03_Staging_Data'!$AL$3:$AL$6</c:f>
              <c:strCache>
                <c:ptCount val="4"/>
                <c:pt idx="0">
                  <c:v>Fiber Optic</c:v>
                </c:pt>
                <c:pt idx="1">
                  <c:v>DSL</c:v>
                </c:pt>
                <c:pt idx="2">
                  <c:v>No Internet</c:v>
                </c:pt>
                <c:pt idx="3">
                  <c:v>TechSupport No</c:v>
                </c:pt>
              </c:strCache>
            </c:strRef>
          </c:cat>
          <c:val>
            <c:numRef>
              <c:f>'03_Staging_Data'!$AM$3:$AM$6</c:f>
              <c:numCache>
                <c:formatCode>General</c:formatCode>
                <c:ptCount val="4"/>
                <c:pt idx="0">
                  <c:v>0.41899999999999998</c:v>
                </c:pt>
                <c:pt idx="1">
                  <c:v>0.19</c:v>
                </c:pt>
                <c:pt idx="2">
                  <c:v>7.3999999999999996E-2</c:v>
                </c:pt>
                <c:pt idx="3">
                  <c:v>0.41599999999999998</c:v>
                </c:pt>
              </c:numCache>
            </c:numRef>
          </c:val>
          <c:extLst>
            <c:ext xmlns:c16="http://schemas.microsoft.com/office/drawing/2014/chart" uri="{C3380CC4-5D6E-409C-BE32-E72D297353CC}">
              <c16:uniqueId val="{00000000-9DF2-4E7F-877C-6A5710BBDB8F}"/>
            </c:ext>
          </c:extLst>
        </c:ser>
        <c:dLbls>
          <c:showLegendKey val="0"/>
          <c:showVal val="0"/>
          <c:showCatName val="0"/>
          <c:showSerName val="0"/>
          <c:showPercent val="0"/>
          <c:showBubbleSize val="0"/>
        </c:dLbls>
        <c:gapWidth val="150"/>
        <c:axId val="565148328"/>
        <c:axId val="565146216"/>
      </c:barChart>
      <c:catAx>
        <c:axId val="565148328"/>
        <c:scaling>
          <c:orientation val="minMax"/>
        </c:scaling>
        <c:delete val="0"/>
        <c:axPos val="b"/>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565146216"/>
        <c:crosses val="autoZero"/>
        <c:auto val="1"/>
        <c:lblAlgn val="ctr"/>
        <c:lblOffset val="100"/>
        <c:noMultiLvlLbl val="0"/>
      </c:catAx>
      <c:valAx>
        <c:axId val="565146216"/>
        <c:scaling>
          <c:orientation val="minMax"/>
        </c:scaling>
        <c:delete val="0"/>
        <c:axPos val="l"/>
        <c:majorGridlines>
          <c:spPr>
            <a:ln w="6350">
              <a:solidFill>
                <a:srgbClr val="F1F5F9"/>
              </a:solidFill>
            </a:ln>
          </c:spPr>
        </c:majorGridlines>
        <c:numFmt formatCode="0.0%" sourceLinked="0"/>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565148328"/>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Avg Charges</c:v>
          </c:tx>
          <c:spPr>
            <a:ln w="25400">
              <a:solidFill>
                <a:srgbClr val="0D9488"/>
              </a:solidFill>
            </a:ln>
          </c:spPr>
          <c:marker>
            <c:symbol val="square"/>
            <c:size val="6"/>
            <c:spPr>
              <a:ln w="25400">
                <a:solidFill>
                  <a:srgbClr val="0D9488"/>
                </a:solidFill>
              </a:ln>
            </c:spPr>
          </c:marker>
          <c:cat>
            <c:strRef>
              <c:f>'03_Staging_Data'!$AF$3:$AF$6</c:f>
              <c:strCache>
                <c:ptCount val="4"/>
                <c:pt idx="0">
                  <c:v>0-12 Mo</c:v>
                </c:pt>
                <c:pt idx="1">
                  <c:v>13-24 Mo</c:v>
                </c:pt>
                <c:pt idx="2">
                  <c:v>25-48 Mo</c:v>
                </c:pt>
                <c:pt idx="3">
                  <c:v>49-72 Mo</c:v>
                </c:pt>
              </c:strCache>
            </c:strRef>
          </c:cat>
          <c:val>
            <c:numRef>
              <c:f>'03_Staging_Data'!$AG$3:$AG$6</c:f>
              <c:numCache>
                <c:formatCode>General</c:formatCode>
                <c:ptCount val="4"/>
                <c:pt idx="0">
                  <c:v>0.47499999999999998</c:v>
                </c:pt>
                <c:pt idx="1">
                  <c:v>0.28699999999999998</c:v>
                </c:pt>
                <c:pt idx="2">
                  <c:v>0.14199999999999999</c:v>
                </c:pt>
                <c:pt idx="3">
                  <c:v>6.8000000000000005E-2</c:v>
                </c:pt>
              </c:numCache>
            </c:numRef>
          </c:val>
          <c:smooth val="0"/>
          <c:extLst>
            <c:ext xmlns:c16="http://schemas.microsoft.com/office/drawing/2014/chart" uri="{C3380CC4-5D6E-409C-BE32-E72D297353CC}">
              <c16:uniqueId val="{00000000-2BDF-45C5-9BEE-8648992D1BEA}"/>
            </c:ext>
          </c:extLst>
        </c:ser>
        <c:dLbls>
          <c:showLegendKey val="0"/>
          <c:showVal val="0"/>
          <c:showCatName val="0"/>
          <c:showSerName val="0"/>
          <c:showPercent val="0"/>
          <c:showBubbleSize val="0"/>
        </c:dLbls>
        <c:marker val="1"/>
        <c:smooth val="0"/>
        <c:axId val="565147624"/>
        <c:axId val="366674824"/>
      </c:lineChart>
      <c:catAx>
        <c:axId val="565147624"/>
        <c:scaling>
          <c:orientation val="minMax"/>
        </c:scaling>
        <c:delete val="0"/>
        <c:axPos val="b"/>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366674824"/>
        <c:crosses val="autoZero"/>
        <c:auto val="1"/>
        <c:lblAlgn val="ctr"/>
        <c:lblOffset val="100"/>
        <c:noMultiLvlLbl val="0"/>
      </c:catAx>
      <c:valAx>
        <c:axId val="366674824"/>
        <c:scaling>
          <c:orientation val="minMax"/>
        </c:scaling>
        <c:delete val="0"/>
        <c:axPos val="l"/>
        <c:majorGridlines>
          <c:spPr>
            <a:ln w="6350">
              <a:solidFill>
                <a:srgbClr val="F1F5F9"/>
              </a:solidFill>
            </a:ln>
          </c:spPr>
        </c:majorGridlines>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565147624"/>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[test_build_complete.xlsm]Staging_Pivots!pt_CH_Contract</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Staging_Pivots!$K$3</c:f>
              <c:strCache>
                <c:ptCount val="1"/>
                <c:pt idx="0">
                  <c:v>Total Customers</c:v>
                </c:pt>
              </c:strCache>
            </c:strRef>
          </c:tx>
          <c:spPr>
            <a:solidFill>
              <a:schemeClr val="accent1"/>
            </a:solidFill>
            <a:ln>
              <a:noFill/>
            </a:ln>
            <a:effectLst/>
          </c:spPr>
          <c:invertIfNegative val="0"/>
          <c:cat>
            <c:strRef>
              <c:f>Staging_Pivots!$J$4:$J$7</c:f>
              <c:strCache>
                <c:ptCount val="3"/>
                <c:pt idx="0">
                  <c:v>Month-to-month</c:v>
                </c:pt>
                <c:pt idx="1">
                  <c:v>One year</c:v>
                </c:pt>
                <c:pt idx="2">
                  <c:v>Two year</c:v>
                </c:pt>
              </c:strCache>
            </c:strRef>
          </c:cat>
          <c:val>
            <c:numRef>
              <c:f>Staging_Pivots!$K$4:$K$7</c:f>
              <c:numCache>
                <c:formatCode>0</c:formatCode>
                <c:ptCount val="3"/>
                <c:pt idx="0">
                  <c:v>3875</c:v>
                </c:pt>
                <c:pt idx="1">
                  <c:v>1473</c:v>
                </c:pt>
                <c:pt idx="2">
                  <c:v>1695</c:v>
                </c:pt>
              </c:numCache>
            </c:numRef>
          </c:val>
          <c:extLst>
            <c:ext xmlns:c16="http://schemas.microsoft.com/office/drawing/2014/chart" uri="{C3380CC4-5D6E-409C-BE32-E72D297353CC}">
              <c16:uniqueId val="{00000000-B3D7-43C2-8280-82BEC045A763}"/>
            </c:ext>
          </c:extLst>
        </c:ser>
        <c:ser>
          <c:idx val="1"/>
          <c:order val="1"/>
          <c:tx>
            <c:strRef>
              <c:f>Staging_Pivots!$L$3</c:f>
              <c:strCache>
                <c:ptCount val="1"/>
                <c:pt idx="0">
                  <c:v>Churn Rate %</c:v>
                </c:pt>
              </c:strCache>
            </c:strRef>
          </c:tx>
          <c:spPr>
            <a:solidFill>
              <a:schemeClr val="accent2"/>
            </a:solidFill>
            <a:ln>
              <a:noFill/>
            </a:ln>
            <a:effectLst/>
          </c:spPr>
          <c:invertIfNegative val="0"/>
          <c:cat>
            <c:strRef>
              <c:f>Staging_Pivots!$J$4:$J$7</c:f>
              <c:strCache>
                <c:ptCount val="3"/>
                <c:pt idx="0">
                  <c:v>Month-to-month</c:v>
                </c:pt>
                <c:pt idx="1">
                  <c:v>One year</c:v>
                </c:pt>
                <c:pt idx="2">
                  <c:v>Two year</c:v>
                </c:pt>
              </c:strCache>
            </c:strRef>
          </c:cat>
          <c:val>
            <c:numRef>
              <c:f>Staging_Pivots!$L$4:$L$7</c:f>
              <c:numCache>
                <c:formatCode>0%;\-0%;0%</c:formatCode>
                <c:ptCount val="3"/>
                <c:pt idx="0">
                  <c:v>0.42709677419354841</c:v>
                </c:pt>
                <c:pt idx="1">
                  <c:v>0.11269517990495587</c:v>
                </c:pt>
                <c:pt idx="2">
                  <c:v>2.831858407079646E-2</c:v>
                </c:pt>
              </c:numCache>
            </c:numRef>
          </c:val>
          <c:extLst>
            <c:ext xmlns:c16="http://schemas.microsoft.com/office/drawing/2014/chart" uri="{C3380CC4-5D6E-409C-BE32-E72D297353CC}">
              <c16:uniqueId val="{00000001-B3D7-43C2-8280-82BEC045A763}"/>
            </c:ext>
          </c:extLst>
        </c:ser>
        <c:dLbls>
          <c:showLegendKey val="0"/>
          <c:showVal val="0"/>
          <c:showCatName val="0"/>
          <c:showSerName val="0"/>
          <c:showPercent val="0"/>
          <c:showBubbleSize val="0"/>
        </c:dLbls>
        <c:gapWidth val="219"/>
        <c:overlap val="-27"/>
        <c:axId val="615692360"/>
        <c:axId val="615696584"/>
      </c:barChart>
      <c:catAx>
        <c:axId val="615692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696584"/>
        <c:crosses val="autoZero"/>
        <c:auto val="1"/>
        <c:lblAlgn val="ctr"/>
        <c:lblOffset val="100"/>
        <c:noMultiLvlLbl val="0"/>
      </c:catAx>
      <c:valAx>
        <c:axId val="6156965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692360"/>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[test_build_complete.xlsm]Staging_Pivots!pt_CH_Tenure</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Staging_Pivots!$O$3</c:f>
              <c:strCache>
                <c:ptCount val="1"/>
                <c:pt idx="0">
                  <c:v>Total</c:v>
                </c:pt>
              </c:strCache>
            </c:strRef>
          </c:tx>
          <c:spPr>
            <a:solidFill>
              <a:schemeClr val="accent1"/>
            </a:solidFill>
            <a:ln>
              <a:noFill/>
            </a:ln>
            <a:effectLst/>
          </c:spPr>
          <c:invertIfNegative val="0"/>
          <c:cat>
            <c:strRef>
              <c:f>Staging_Pivots!$N$4:$N$8</c:f>
              <c:strCache>
                <c:ptCount val="4"/>
                <c:pt idx="0">
                  <c:v>1. 0 - 12 Months (High Churn)</c:v>
                </c:pt>
                <c:pt idx="1">
                  <c:v>2. 13 - 24 Months</c:v>
                </c:pt>
                <c:pt idx="2">
                  <c:v>3. 25 - 48 Months</c:v>
                </c:pt>
                <c:pt idx="3">
                  <c:v>4. 49+ Months (Loyal Core)</c:v>
                </c:pt>
              </c:strCache>
            </c:strRef>
          </c:cat>
          <c:val>
            <c:numRef>
              <c:f>Staging_Pivots!$O$4:$O$8</c:f>
              <c:numCache>
                <c:formatCode>0%;\-0%;0%</c:formatCode>
                <c:ptCount val="4"/>
                <c:pt idx="0">
                  <c:v>0.47438243366880145</c:v>
                </c:pt>
                <c:pt idx="1">
                  <c:v>0.287109375</c:v>
                </c:pt>
                <c:pt idx="2">
                  <c:v>0.20388958594730239</c:v>
                </c:pt>
                <c:pt idx="3">
                  <c:v>9.5131755247878522E-2</c:v>
                </c:pt>
              </c:numCache>
            </c:numRef>
          </c:val>
          <c:extLst>
            <c:ext xmlns:c16="http://schemas.microsoft.com/office/drawing/2014/chart" uri="{C3380CC4-5D6E-409C-BE32-E72D297353CC}">
              <c16:uniqueId val="{00000000-B120-4E0E-824E-B7010C9D7D7D}"/>
            </c:ext>
          </c:extLst>
        </c:ser>
        <c:dLbls>
          <c:showLegendKey val="0"/>
          <c:showVal val="0"/>
          <c:showCatName val="0"/>
          <c:showSerName val="0"/>
          <c:showPercent val="0"/>
          <c:showBubbleSize val="0"/>
        </c:dLbls>
        <c:gapWidth val="219"/>
        <c:overlap val="-27"/>
        <c:axId val="615695176"/>
        <c:axId val="615693768"/>
      </c:barChart>
      <c:catAx>
        <c:axId val="615695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693768"/>
        <c:crosses val="autoZero"/>
        <c:auto val="1"/>
        <c:lblAlgn val="ctr"/>
        <c:lblOffset val="100"/>
        <c:noMultiLvlLbl val="0"/>
      </c:catAx>
      <c:valAx>
        <c:axId val="615693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695176"/>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[test_build_complete.xlsm]Staging_Pivots!pt_CH_Payment</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Staging_Pivots!$S$3</c:f>
              <c:strCache>
                <c:ptCount val="1"/>
                <c:pt idx="0">
                  <c:v>Total</c:v>
                </c:pt>
              </c:strCache>
            </c:strRef>
          </c:tx>
          <c:spPr>
            <a:solidFill>
              <a:schemeClr val="accent1"/>
            </a:solidFill>
            <a:ln>
              <a:noFill/>
            </a:ln>
            <a:effectLst/>
          </c:spPr>
          <c:invertIfNegative val="0"/>
          <c:cat>
            <c:strRef>
              <c:f>Staging_Pivots!$R$4:$R$8</c:f>
              <c:strCache>
                <c:ptCount val="4"/>
                <c:pt idx="0">
                  <c:v>Bank transfer (automatic)</c:v>
                </c:pt>
                <c:pt idx="1">
                  <c:v>Credit card (automatic)</c:v>
                </c:pt>
                <c:pt idx="2">
                  <c:v>Electronic check</c:v>
                </c:pt>
                <c:pt idx="3">
                  <c:v>Mailed check</c:v>
                </c:pt>
              </c:strCache>
            </c:strRef>
          </c:cat>
          <c:val>
            <c:numRef>
              <c:f>Staging_Pivots!$S$4:$S$8</c:f>
              <c:numCache>
                <c:formatCode>0%;\-0%;0%</c:formatCode>
                <c:ptCount val="4"/>
                <c:pt idx="0">
                  <c:v>0.16709844559585493</c:v>
                </c:pt>
                <c:pt idx="1">
                  <c:v>0.15243101182654403</c:v>
                </c:pt>
                <c:pt idx="2">
                  <c:v>0.45285412262156449</c:v>
                </c:pt>
                <c:pt idx="3">
                  <c:v>0.19106699751861042</c:v>
                </c:pt>
              </c:numCache>
            </c:numRef>
          </c:val>
          <c:extLst>
            <c:ext xmlns:c16="http://schemas.microsoft.com/office/drawing/2014/chart" uri="{C3380CC4-5D6E-409C-BE32-E72D297353CC}">
              <c16:uniqueId val="{00000000-8425-4A73-B552-AC40FB16F749}"/>
            </c:ext>
          </c:extLst>
        </c:ser>
        <c:dLbls>
          <c:showLegendKey val="0"/>
          <c:showVal val="0"/>
          <c:showCatName val="0"/>
          <c:showSerName val="0"/>
          <c:showPercent val="0"/>
          <c:showBubbleSize val="0"/>
        </c:dLbls>
        <c:gapWidth val="219"/>
        <c:overlap val="-27"/>
        <c:axId val="615699048"/>
        <c:axId val="615700808"/>
      </c:barChart>
      <c:catAx>
        <c:axId val="615699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700808"/>
        <c:crosses val="autoZero"/>
        <c:auto val="1"/>
        <c:lblAlgn val="ctr"/>
        <c:lblOffset val="100"/>
        <c:noMultiLvlLbl val="0"/>
      </c:catAx>
      <c:valAx>
        <c:axId val="61570080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699048"/>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[test_build_complete.xlsm]Staging_Pivots!pt_CH_Service</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Staging_Pivots!$W$3</c:f>
              <c:strCache>
                <c:ptCount val="1"/>
                <c:pt idx="0">
                  <c:v>Total Customers</c:v>
                </c:pt>
              </c:strCache>
            </c:strRef>
          </c:tx>
          <c:spPr>
            <a:solidFill>
              <a:schemeClr val="accent1"/>
            </a:solidFill>
            <a:ln>
              <a:noFill/>
            </a:ln>
            <a:effectLst/>
          </c:spPr>
          <c:invertIfNegative val="0"/>
          <c:cat>
            <c:strRef>
              <c:f>Staging_Pivots!$V$4:$V$7</c:f>
              <c:strCache>
                <c:ptCount val="3"/>
                <c:pt idx="0">
                  <c:v>DSL</c:v>
                </c:pt>
                <c:pt idx="1">
                  <c:v>Fiber optic</c:v>
                </c:pt>
                <c:pt idx="2">
                  <c:v>No</c:v>
                </c:pt>
              </c:strCache>
            </c:strRef>
          </c:cat>
          <c:val>
            <c:numRef>
              <c:f>Staging_Pivots!$W$4:$W$7</c:f>
              <c:numCache>
                <c:formatCode>0</c:formatCode>
                <c:ptCount val="3"/>
                <c:pt idx="0">
                  <c:v>2421</c:v>
                </c:pt>
                <c:pt idx="1">
                  <c:v>3096</c:v>
                </c:pt>
                <c:pt idx="2">
                  <c:v>1526</c:v>
                </c:pt>
              </c:numCache>
            </c:numRef>
          </c:val>
          <c:extLst>
            <c:ext xmlns:c16="http://schemas.microsoft.com/office/drawing/2014/chart" uri="{C3380CC4-5D6E-409C-BE32-E72D297353CC}">
              <c16:uniqueId val="{00000000-B20D-4AA9-8C67-F622A1B3C876}"/>
            </c:ext>
          </c:extLst>
        </c:ser>
        <c:ser>
          <c:idx val="1"/>
          <c:order val="1"/>
          <c:tx>
            <c:strRef>
              <c:f>Staging_Pivots!$X$3</c:f>
              <c:strCache>
                <c:ptCount val="1"/>
                <c:pt idx="0">
                  <c:v>Churn Rate %</c:v>
                </c:pt>
              </c:strCache>
            </c:strRef>
          </c:tx>
          <c:spPr>
            <a:solidFill>
              <a:schemeClr val="accent2"/>
            </a:solidFill>
            <a:ln>
              <a:noFill/>
            </a:ln>
            <a:effectLst/>
          </c:spPr>
          <c:invertIfNegative val="0"/>
          <c:cat>
            <c:strRef>
              <c:f>Staging_Pivots!$V$4:$V$7</c:f>
              <c:strCache>
                <c:ptCount val="3"/>
                <c:pt idx="0">
                  <c:v>DSL</c:v>
                </c:pt>
                <c:pt idx="1">
                  <c:v>Fiber optic</c:v>
                </c:pt>
                <c:pt idx="2">
                  <c:v>No</c:v>
                </c:pt>
              </c:strCache>
            </c:strRef>
          </c:cat>
          <c:val>
            <c:numRef>
              <c:f>Staging_Pivots!$X$4:$X$7</c:f>
              <c:numCache>
                <c:formatCode>0%;\-0%;0%</c:formatCode>
                <c:ptCount val="3"/>
                <c:pt idx="0">
                  <c:v>0.1895910780669145</c:v>
                </c:pt>
                <c:pt idx="1">
                  <c:v>0.41892764857881137</c:v>
                </c:pt>
                <c:pt idx="2">
                  <c:v>7.4049803407601575E-2</c:v>
                </c:pt>
              </c:numCache>
            </c:numRef>
          </c:val>
          <c:extLst>
            <c:ext xmlns:c16="http://schemas.microsoft.com/office/drawing/2014/chart" uri="{C3380CC4-5D6E-409C-BE32-E72D297353CC}">
              <c16:uniqueId val="{00000001-B20D-4AA9-8C67-F622A1B3C876}"/>
            </c:ext>
          </c:extLst>
        </c:ser>
        <c:dLbls>
          <c:showLegendKey val="0"/>
          <c:showVal val="0"/>
          <c:showCatName val="0"/>
          <c:showSerName val="0"/>
          <c:showPercent val="0"/>
          <c:showBubbleSize val="0"/>
        </c:dLbls>
        <c:gapWidth val="219"/>
        <c:overlap val="-27"/>
        <c:axId val="615699048"/>
        <c:axId val="615700104"/>
      </c:barChart>
      <c:catAx>
        <c:axId val="615699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700104"/>
        <c:crosses val="autoZero"/>
        <c:auto val="1"/>
        <c:lblAlgn val="ctr"/>
        <c:lblOffset val="100"/>
        <c:noMultiLvlLbl val="0"/>
      </c:catAx>
      <c:valAx>
        <c:axId val="6157001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699048"/>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v>Female %</c:v>
          </c:tx>
          <c:spPr>
            <a:solidFill>
              <a:srgbClr val="EC4899"/>
            </a:solidFill>
          </c:spPr>
          <c:invertIfNegative val="0"/>
          <c:cat>
            <c:strRef>
              <c:f>'03_Staging_Data'!$AO$3:$AO$8</c:f>
              <c:strCache>
                <c:ptCount val="6"/>
                <c:pt idx="0">
                  <c:v>Executive</c:v>
                </c:pt>
                <c:pt idx="1">
                  <c:v>Director</c:v>
                </c:pt>
                <c:pt idx="2">
                  <c:v>Senior Mgr</c:v>
                </c:pt>
                <c:pt idx="3">
                  <c:v>Manager</c:v>
                </c:pt>
                <c:pt idx="4">
                  <c:v>Senior Associate</c:v>
                </c:pt>
                <c:pt idx="5">
                  <c:v>Associate</c:v>
                </c:pt>
              </c:strCache>
            </c:strRef>
          </c:cat>
          <c:val>
            <c:numRef>
              <c:f>'03_Staging_Data'!$AP$3:$AP$8</c:f>
              <c:numCache>
                <c:formatCode>General</c:formatCode>
                <c:ptCount val="6"/>
                <c:pt idx="0">
                  <c:v>16</c:v>
                </c:pt>
                <c:pt idx="1">
                  <c:v>21</c:v>
                </c:pt>
                <c:pt idx="2">
                  <c:v>29</c:v>
                </c:pt>
                <c:pt idx="3">
                  <c:v>37</c:v>
                </c:pt>
                <c:pt idx="4">
                  <c:v>43</c:v>
                </c:pt>
                <c:pt idx="5">
                  <c:v>48</c:v>
                </c:pt>
              </c:numCache>
            </c:numRef>
          </c:val>
          <c:extLst>
            <c:ext xmlns:c16="http://schemas.microsoft.com/office/drawing/2014/chart" uri="{C3380CC4-5D6E-409C-BE32-E72D297353CC}">
              <c16:uniqueId val="{00000000-1A83-4205-BEE7-8DF3FF0675E9}"/>
            </c:ext>
          </c:extLst>
        </c:ser>
        <c:ser>
          <c:idx val="1"/>
          <c:order val="1"/>
          <c:tx>
            <c:v>Male %</c:v>
          </c:tx>
          <c:spPr>
            <a:solidFill>
              <a:srgbClr val="3B82F6"/>
            </a:solidFill>
          </c:spPr>
          <c:invertIfNegative val="0"/>
          <c:cat>
            <c:strRef>
              <c:f>'03_Staging_Data'!$AO$3:$AO$8</c:f>
              <c:strCache>
                <c:ptCount val="6"/>
                <c:pt idx="0">
                  <c:v>Executive</c:v>
                </c:pt>
                <c:pt idx="1">
                  <c:v>Director</c:v>
                </c:pt>
                <c:pt idx="2">
                  <c:v>Senior Mgr</c:v>
                </c:pt>
                <c:pt idx="3">
                  <c:v>Manager</c:v>
                </c:pt>
                <c:pt idx="4">
                  <c:v>Senior Associate</c:v>
                </c:pt>
                <c:pt idx="5">
                  <c:v>Associate</c:v>
                </c:pt>
              </c:strCache>
            </c:strRef>
          </c:cat>
          <c:val>
            <c:numRef>
              <c:f>'03_Staging_Data'!$AQ$3:$AQ$8</c:f>
              <c:numCache>
                <c:formatCode>General</c:formatCode>
                <c:ptCount val="6"/>
                <c:pt idx="0">
                  <c:v>84</c:v>
                </c:pt>
                <c:pt idx="1">
                  <c:v>79</c:v>
                </c:pt>
                <c:pt idx="2">
                  <c:v>71</c:v>
                </c:pt>
                <c:pt idx="3">
                  <c:v>63</c:v>
                </c:pt>
                <c:pt idx="4">
                  <c:v>57</c:v>
                </c:pt>
                <c:pt idx="5">
                  <c:v>52</c:v>
                </c:pt>
              </c:numCache>
            </c:numRef>
          </c:val>
          <c:extLst>
            <c:ext xmlns:c16="http://schemas.microsoft.com/office/drawing/2014/chart" uri="{C3380CC4-5D6E-409C-BE32-E72D297353CC}">
              <c16:uniqueId val="{00000001-1A83-4205-BEE7-8DF3FF0675E9}"/>
            </c:ext>
          </c:extLst>
        </c:ser>
        <c:dLbls>
          <c:showLegendKey val="0"/>
          <c:showVal val="0"/>
          <c:showCatName val="0"/>
          <c:showSerName val="0"/>
          <c:showPercent val="0"/>
          <c:showBubbleSize val="0"/>
        </c:dLbls>
        <c:gapWidth val="150"/>
        <c:overlap val="100"/>
        <c:axId val="615672648"/>
        <c:axId val="615671240"/>
      </c:barChart>
      <c:catAx>
        <c:axId val="615672648"/>
        <c:scaling>
          <c:orientation val="minMax"/>
        </c:scaling>
        <c:delete val="0"/>
        <c:axPos val="l"/>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615671240"/>
        <c:crosses val="autoZero"/>
        <c:auto val="1"/>
        <c:lblAlgn val="ctr"/>
        <c:lblOffset val="100"/>
        <c:noMultiLvlLbl val="0"/>
      </c:catAx>
      <c:valAx>
        <c:axId val="615671240"/>
        <c:scaling>
          <c:orientation val="minMax"/>
        </c:scaling>
        <c:delete val="0"/>
        <c:axPos val="b"/>
        <c:majorGridlines>
          <c:spPr>
            <a:ln w="6350">
              <a:solidFill>
                <a:srgbClr val="F1F5F9"/>
              </a:solidFill>
            </a:ln>
          </c:spPr>
        </c:majorGridlines>
        <c:numFmt formatCode="0&quot;%&quot;" sourceLinked="0"/>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615672648"/>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Female %</c:v>
          </c:tx>
          <c:spPr>
            <a:solidFill>
              <a:srgbClr val="EC4899"/>
            </a:solidFill>
          </c:spPr>
          <c:invertIfNegative val="0"/>
          <c:cat>
            <c:strRef>
              <c:f>'03_Staging_Data'!$AS$3:$AS$7</c:f>
              <c:strCache>
                <c:ptCount val="5"/>
                <c:pt idx="0">
                  <c:v>Operations</c:v>
                </c:pt>
                <c:pt idx="1">
                  <c:v>Sales &amp; Mktg</c:v>
                </c:pt>
                <c:pt idx="2">
                  <c:v>Internal Svcs</c:v>
                </c:pt>
                <c:pt idx="3">
                  <c:v>Strategy</c:v>
                </c:pt>
                <c:pt idx="4">
                  <c:v>Finance</c:v>
                </c:pt>
              </c:strCache>
            </c:strRef>
          </c:cat>
          <c:val>
            <c:numRef>
              <c:f>'03_Staging_Data'!$AT$3:$AT$7</c:f>
              <c:numCache>
                <c:formatCode>General</c:formatCode>
                <c:ptCount val="5"/>
                <c:pt idx="0">
                  <c:v>44</c:v>
                </c:pt>
                <c:pt idx="1">
                  <c:v>38</c:v>
                </c:pt>
                <c:pt idx="2">
                  <c:v>47</c:v>
                </c:pt>
                <c:pt idx="3">
                  <c:v>32</c:v>
                </c:pt>
                <c:pt idx="4">
                  <c:v>46</c:v>
                </c:pt>
              </c:numCache>
            </c:numRef>
          </c:val>
          <c:extLst>
            <c:ext xmlns:c16="http://schemas.microsoft.com/office/drawing/2014/chart" uri="{C3380CC4-5D6E-409C-BE32-E72D297353CC}">
              <c16:uniqueId val="{00000000-1EE9-4214-B6CF-AC348C329569}"/>
            </c:ext>
          </c:extLst>
        </c:ser>
        <c:ser>
          <c:idx val="1"/>
          <c:order val="1"/>
          <c:tx>
            <c:v>Male %</c:v>
          </c:tx>
          <c:spPr>
            <a:solidFill>
              <a:srgbClr val="3B82F6"/>
            </a:solidFill>
          </c:spPr>
          <c:invertIfNegative val="0"/>
          <c:cat>
            <c:strRef>
              <c:f>'03_Staging_Data'!$AS$3:$AS$7</c:f>
              <c:strCache>
                <c:ptCount val="5"/>
                <c:pt idx="0">
                  <c:v>Operations</c:v>
                </c:pt>
                <c:pt idx="1">
                  <c:v>Sales &amp; Mktg</c:v>
                </c:pt>
                <c:pt idx="2">
                  <c:v>Internal Svcs</c:v>
                </c:pt>
                <c:pt idx="3">
                  <c:v>Strategy</c:v>
                </c:pt>
                <c:pt idx="4">
                  <c:v>Finance</c:v>
                </c:pt>
              </c:strCache>
            </c:strRef>
          </c:cat>
          <c:val>
            <c:numRef>
              <c:f>'03_Staging_Data'!$AU$3:$AU$7</c:f>
              <c:numCache>
                <c:formatCode>General</c:formatCode>
                <c:ptCount val="5"/>
                <c:pt idx="0">
                  <c:v>56</c:v>
                </c:pt>
                <c:pt idx="1">
                  <c:v>62</c:v>
                </c:pt>
                <c:pt idx="2">
                  <c:v>53</c:v>
                </c:pt>
                <c:pt idx="3">
                  <c:v>68</c:v>
                </c:pt>
                <c:pt idx="4">
                  <c:v>54</c:v>
                </c:pt>
              </c:numCache>
            </c:numRef>
          </c:val>
          <c:extLst>
            <c:ext xmlns:c16="http://schemas.microsoft.com/office/drawing/2014/chart" uri="{C3380CC4-5D6E-409C-BE32-E72D297353CC}">
              <c16:uniqueId val="{00000001-1EE9-4214-B6CF-AC348C329569}"/>
            </c:ext>
          </c:extLst>
        </c:ser>
        <c:dLbls>
          <c:showLegendKey val="0"/>
          <c:showVal val="0"/>
          <c:showCatName val="0"/>
          <c:showSerName val="0"/>
          <c:showPercent val="0"/>
          <c:showBubbleSize val="0"/>
        </c:dLbls>
        <c:gapWidth val="150"/>
        <c:axId val="615674056"/>
        <c:axId val="615670184"/>
      </c:barChart>
      <c:catAx>
        <c:axId val="615674056"/>
        <c:scaling>
          <c:orientation val="minMax"/>
        </c:scaling>
        <c:delete val="0"/>
        <c:axPos val="b"/>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615670184"/>
        <c:crosses val="autoZero"/>
        <c:auto val="1"/>
        <c:lblAlgn val="ctr"/>
        <c:lblOffset val="100"/>
        <c:noMultiLvlLbl val="0"/>
      </c:catAx>
      <c:valAx>
        <c:axId val="615670184"/>
        <c:scaling>
          <c:orientation val="minMax"/>
        </c:scaling>
        <c:delete val="0"/>
        <c:axPos val="l"/>
        <c:majorGridlines>
          <c:spPr>
            <a:ln w="6350">
              <a:solidFill>
                <a:srgbClr val="F1F5F9"/>
              </a:solidFill>
            </a:ln>
          </c:spPr>
        </c:majorGridlines>
        <c:numFmt formatCode="0&quot;%&quot;" sourceLinked="0"/>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615674056"/>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Promotion Rate</c:v>
          </c:tx>
          <c:spPr>
            <a:ln w="25400">
              <a:solidFill>
                <a:srgbClr val="D04A02"/>
              </a:solidFill>
            </a:ln>
          </c:spPr>
          <c:marker>
            <c:symbol val="circle"/>
            <c:size val="5"/>
            <c:spPr>
              <a:ln w="25400">
                <a:solidFill>
                  <a:srgbClr val="D04A02"/>
                </a:solidFill>
              </a:ln>
            </c:spPr>
          </c:marker>
          <c:cat>
            <c:strRef>
              <c:f>'03_Staging_Data'!$AW$3:$AW$6</c:f>
              <c:strCache>
                <c:ptCount val="4"/>
                <c:pt idx="0">
                  <c:v>FY20</c:v>
                </c:pt>
                <c:pt idx="1">
                  <c:v>FY21</c:v>
                </c:pt>
                <c:pt idx="2">
                  <c:v>FY22</c:v>
                </c:pt>
                <c:pt idx="3">
                  <c:v>FY23 Target</c:v>
                </c:pt>
              </c:strCache>
            </c:strRef>
          </c:cat>
          <c:val>
            <c:numRef>
              <c:f>'03_Staging_Data'!$AX$3:$AX$6</c:f>
              <c:numCache>
                <c:formatCode>General</c:formatCode>
                <c:ptCount val="4"/>
                <c:pt idx="0">
                  <c:v>8.8999999999999996E-2</c:v>
                </c:pt>
                <c:pt idx="1">
                  <c:v>0.10199999999999999</c:v>
                </c:pt>
                <c:pt idx="2">
                  <c:v>0.11799999999999999</c:v>
                </c:pt>
                <c:pt idx="3">
                  <c:v>0.14499999999999999</c:v>
                </c:pt>
              </c:numCache>
            </c:numRef>
          </c:val>
          <c:smooth val="1"/>
          <c:extLst>
            <c:ext xmlns:c16="http://schemas.microsoft.com/office/drawing/2014/chart" uri="{C3380CC4-5D6E-409C-BE32-E72D297353CC}">
              <c16:uniqueId val="{00000000-CCC6-4113-94F1-3B3DD9C60F37}"/>
            </c:ext>
          </c:extLst>
        </c:ser>
        <c:dLbls>
          <c:showLegendKey val="0"/>
          <c:showVal val="0"/>
          <c:showCatName val="0"/>
          <c:showSerName val="0"/>
          <c:showPercent val="0"/>
          <c:showBubbleSize val="0"/>
        </c:dLbls>
        <c:marker val="1"/>
        <c:smooth val="0"/>
        <c:axId val="615678632"/>
        <c:axId val="615679688"/>
      </c:lineChart>
      <c:catAx>
        <c:axId val="615678632"/>
        <c:scaling>
          <c:orientation val="minMax"/>
        </c:scaling>
        <c:delete val="0"/>
        <c:axPos val="b"/>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615679688"/>
        <c:crosses val="autoZero"/>
        <c:auto val="1"/>
        <c:lblAlgn val="ctr"/>
        <c:lblOffset val="100"/>
        <c:noMultiLvlLbl val="0"/>
      </c:catAx>
      <c:valAx>
        <c:axId val="615679688"/>
        <c:scaling>
          <c:orientation val="minMax"/>
        </c:scaling>
        <c:delete val="0"/>
        <c:axPos val="l"/>
        <c:majorGridlines>
          <c:spPr>
            <a:ln w="6350">
              <a:solidFill>
                <a:srgbClr val="F1F5F9"/>
              </a:solidFill>
            </a:ln>
          </c:spPr>
        </c:majorGridlines>
        <c:numFmt formatCode="0.0%" sourceLinked="0"/>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615678632"/>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Appraisal Rating</c:v>
          </c:tx>
          <c:spPr>
            <a:solidFill>
              <a:srgbClr val="10B981"/>
            </a:solidFill>
          </c:spPr>
          <c:invertIfNegative val="0"/>
          <c:cat>
            <c:strRef>
              <c:f>'03_Staging_Data'!$AZ$3:$AZ$6</c:f>
              <c:strCache>
                <c:ptCount val="4"/>
                <c:pt idx="0">
                  <c:v>Tier 1 (Top)</c:v>
                </c:pt>
                <c:pt idx="1">
                  <c:v>Tier 2</c:v>
                </c:pt>
                <c:pt idx="2">
                  <c:v>Tier 3</c:v>
                </c:pt>
                <c:pt idx="3">
                  <c:v>Tier 4</c:v>
                </c:pt>
              </c:strCache>
            </c:strRef>
          </c:cat>
          <c:val>
            <c:numRef>
              <c:f>'03_Staging_Data'!$BA$3:$BA$6</c:f>
              <c:numCache>
                <c:formatCode>General</c:formatCode>
                <c:ptCount val="4"/>
                <c:pt idx="0">
                  <c:v>0.98</c:v>
                </c:pt>
                <c:pt idx="1">
                  <c:v>0.99</c:v>
                </c:pt>
                <c:pt idx="2">
                  <c:v>1.01</c:v>
                </c:pt>
                <c:pt idx="3">
                  <c:v>0.97</c:v>
                </c:pt>
              </c:numCache>
            </c:numRef>
          </c:val>
          <c:extLst>
            <c:ext xmlns:c16="http://schemas.microsoft.com/office/drawing/2014/chart" uri="{C3380CC4-5D6E-409C-BE32-E72D297353CC}">
              <c16:uniqueId val="{00000000-36E0-4EB4-9FB8-D0253C93988C}"/>
            </c:ext>
          </c:extLst>
        </c:ser>
        <c:dLbls>
          <c:showLegendKey val="0"/>
          <c:showVal val="0"/>
          <c:showCatName val="0"/>
          <c:showSerName val="0"/>
          <c:showPercent val="0"/>
          <c:showBubbleSize val="0"/>
        </c:dLbls>
        <c:gapWidth val="150"/>
        <c:axId val="615677224"/>
        <c:axId val="615680040"/>
      </c:barChart>
      <c:catAx>
        <c:axId val="615677224"/>
        <c:scaling>
          <c:orientation val="minMax"/>
        </c:scaling>
        <c:delete val="0"/>
        <c:axPos val="b"/>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615680040"/>
        <c:crosses val="autoZero"/>
        <c:auto val="1"/>
        <c:lblAlgn val="ctr"/>
        <c:lblOffset val="100"/>
        <c:noMultiLvlLbl val="0"/>
      </c:catAx>
      <c:valAx>
        <c:axId val="615680040"/>
        <c:scaling>
          <c:orientation val="minMax"/>
        </c:scaling>
        <c:delete val="0"/>
        <c:axPos val="l"/>
        <c:majorGridlines>
          <c:spPr>
            <a:ln w="6350">
              <a:solidFill>
                <a:srgbClr val="F1F5F9"/>
              </a:solidFill>
            </a:ln>
          </c:spPr>
        </c:majorGridlines>
        <c:numFmt formatCode="0.00" sourceLinked="0"/>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615677224"/>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v>Turnover %</c:v>
          </c:tx>
          <c:spPr>
            <a:solidFill>
              <a:srgbClr val="DC2626"/>
            </a:solidFill>
          </c:spPr>
          <c:invertIfNegative val="0"/>
          <c:cat>
            <c:strRef>
              <c:f>'03_Staging_Data'!$AF$3:$AF$6</c:f>
              <c:strCache>
                <c:ptCount val="4"/>
                <c:pt idx="0">
                  <c:v>0-12 Mo</c:v>
                </c:pt>
                <c:pt idx="1">
                  <c:v>13-24 Mo</c:v>
                </c:pt>
                <c:pt idx="2">
                  <c:v>25-48 Mo</c:v>
                </c:pt>
                <c:pt idx="3">
                  <c:v>49-72 Mo</c:v>
                </c:pt>
              </c:strCache>
            </c:strRef>
          </c:cat>
          <c:val>
            <c:numRef>
              <c:f>'03_Staging_Data'!$AG$3:$AG$6</c:f>
              <c:numCache>
                <c:formatCode>General</c:formatCode>
                <c:ptCount val="4"/>
                <c:pt idx="0">
                  <c:v>0.47499999999999998</c:v>
                </c:pt>
                <c:pt idx="1">
                  <c:v>0.28699999999999998</c:v>
                </c:pt>
                <c:pt idx="2">
                  <c:v>0.14199999999999999</c:v>
                </c:pt>
                <c:pt idx="3">
                  <c:v>6.8000000000000005E-2</c:v>
                </c:pt>
              </c:numCache>
            </c:numRef>
          </c:val>
          <c:extLst>
            <c:ext xmlns:c16="http://schemas.microsoft.com/office/drawing/2014/chart" uri="{C3380CC4-5D6E-409C-BE32-E72D297353CC}">
              <c16:uniqueId val="{00000000-BBC7-4092-BD1F-BF3FD3F7B094}"/>
            </c:ext>
          </c:extLst>
        </c:ser>
        <c:dLbls>
          <c:showLegendKey val="0"/>
          <c:showVal val="0"/>
          <c:showCatName val="0"/>
          <c:showSerName val="0"/>
          <c:showPercent val="0"/>
          <c:showBubbleSize val="0"/>
        </c:dLbls>
        <c:gapWidth val="150"/>
        <c:axId val="615678984"/>
        <c:axId val="615681096"/>
      </c:barChart>
      <c:catAx>
        <c:axId val="615678984"/>
        <c:scaling>
          <c:orientation val="minMax"/>
        </c:scaling>
        <c:delete val="0"/>
        <c:axPos val="l"/>
        <c:numFmt formatCode="General" sourceLinked="1"/>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615681096"/>
        <c:crosses val="autoZero"/>
        <c:auto val="1"/>
        <c:lblAlgn val="ctr"/>
        <c:lblOffset val="100"/>
        <c:noMultiLvlLbl val="0"/>
      </c:catAx>
      <c:valAx>
        <c:axId val="615681096"/>
        <c:scaling>
          <c:orientation val="minMax"/>
        </c:scaling>
        <c:delete val="0"/>
        <c:axPos val="b"/>
        <c:majorGridlines>
          <c:spPr>
            <a:ln w="6350">
              <a:solidFill>
                <a:srgbClr val="F1F5F9"/>
              </a:solidFill>
            </a:ln>
          </c:spPr>
        </c:majorGridlines>
        <c:numFmt formatCode="0.0%" sourceLinked="0"/>
        <c:majorTickMark val="out"/>
        <c:minorTickMark val="none"/>
        <c:tickLblPos val="nextTo"/>
        <c:spPr>
          <a:ln w="6350">
            <a:solidFill>
              <a:srgbClr val="E2F0F0"/>
            </a:solidFill>
          </a:ln>
        </c:spPr>
        <c:txPr>
          <a:bodyPr/>
          <a:lstStyle/>
          <a:p>
            <a:pPr>
              <a:defRPr sz="750">
                <a:solidFill>
                  <a:srgbClr val="647B8B"/>
                </a:solidFill>
                <a:latin typeface="Segoe UI"/>
                <a:ea typeface="Segoe UI"/>
                <a:cs typeface="Segoe UI"/>
              </a:defRPr>
            </a:pPr>
            <a:endParaRPr lang="en-US"/>
          </a:p>
        </c:txPr>
        <c:crossAx val="615678984"/>
        <c:crosses val="autoZero"/>
        <c:crossBetween val="between"/>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legend>
      <c:legendPos val="t"/>
      <c:overlay val="0"/>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txPr>
        <a:bodyPr/>
        <a:lstStyle/>
        <a:p>
          <a:pPr>
            <a:defRPr sz="750">
              <a:solidFill>
                <a:srgbClr val="647B8B"/>
              </a:solidFill>
              <a:latin typeface="Segoe UI"/>
              <a:ea typeface="Segoe UI"/>
              <a:cs typeface="Segoe UI"/>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[test_build_complete.xlsm]Staging_Pivots!pt_DI_Funnel</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Staging_Pivots!$AA$3:$AA$4</c:f>
              <c:strCache>
                <c:ptCount val="1"/>
                <c:pt idx="0">
                  <c:v>Female</c:v>
                </c:pt>
              </c:strCache>
            </c:strRef>
          </c:tx>
          <c:spPr>
            <a:solidFill>
              <a:schemeClr val="accent1"/>
            </a:solidFill>
            <a:ln>
              <a:noFill/>
            </a:ln>
            <a:effectLst/>
          </c:spPr>
          <c:invertIfNegative val="0"/>
          <c:cat>
            <c:strRef>
              <c:f>Staging_Pivots!$Z$5:$Z$11</c:f>
              <c:strCache>
                <c:ptCount val="6"/>
                <c:pt idx="0">
                  <c:v>2 - Director</c:v>
                </c:pt>
                <c:pt idx="1">
                  <c:v>3 - Senior Manager</c:v>
                </c:pt>
                <c:pt idx="2">
                  <c:v>4 - Manager</c:v>
                </c:pt>
                <c:pt idx="3">
                  <c:v>5 - Senior Officer</c:v>
                </c:pt>
                <c:pt idx="4">
                  <c:v>6 - Junior Officer</c:v>
                </c:pt>
                <c:pt idx="5">
                  <c:v>(blank)</c:v>
                </c:pt>
              </c:strCache>
            </c:strRef>
          </c:cat>
          <c:val>
            <c:numRef>
              <c:f>Staging_Pivots!$AA$5:$AA$11</c:f>
              <c:numCache>
                <c:formatCode>0</c:formatCode>
                <c:ptCount val="6"/>
                <c:pt idx="0">
                  <c:v>4</c:v>
                </c:pt>
                <c:pt idx="1">
                  <c:v>11</c:v>
                </c:pt>
                <c:pt idx="2">
                  <c:v>25</c:v>
                </c:pt>
                <c:pt idx="3">
                  <c:v>50</c:v>
                </c:pt>
                <c:pt idx="4">
                  <c:v>91</c:v>
                </c:pt>
                <c:pt idx="5">
                  <c:v>24</c:v>
                </c:pt>
              </c:numCache>
            </c:numRef>
          </c:val>
          <c:extLst>
            <c:ext xmlns:c16="http://schemas.microsoft.com/office/drawing/2014/chart" uri="{C3380CC4-5D6E-409C-BE32-E72D297353CC}">
              <c16:uniqueId val="{00000000-EA71-4E6B-B1D8-947108AD8E6C}"/>
            </c:ext>
          </c:extLst>
        </c:ser>
        <c:ser>
          <c:idx val="1"/>
          <c:order val="1"/>
          <c:tx>
            <c:strRef>
              <c:f>Staging_Pivots!$AB$3:$AB$4</c:f>
              <c:strCache>
                <c:ptCount val="1"/>
                <c:pt idx="0">
                  <c:v>Male</c:v>
                </c:pt>
              </c:strCache>
            </c:strRef>
          </c:tx>
          <c:spPr>
            <a:solidFill>
              <a:schemeClr val="accent2"/>
            </a:solidFill>
            <a:ln>
              <a:noFill/>
            </a:ln>
            <a:effectLst/>
          </c:spPr>
          <c:invertIfNegative val="0"/>
          <c:cat>
            <c:strRef>
              <c:f>Staging_Pivots!$Z$5:$Z$11</c:f>
              <c:strCache>
                <c:ptCount val="6"/>
                <c:pt idx="0">
                  <c:v>2 - Director</c:v>
                </c:pt>
                <c:pt idx="1">
                  <c:v>3 - Senior Manager</c:v>
                </c:pt>
                <c:pt idx="2">
                  <c:v>4 - Manager</c:v>
                </c:pt>
                <c:pt idx="3">
                  <c:v>5 - Senior Officer</c:v>
                </c:pt>
                <c:pt idx="4">
                  <c:v>6 - Junior Officer</c:v>
                </c:pt>
                <c:pt idx="5">
                  <c:v>(blank)</c:v>
                </c:pt>
              </c:strCache>
            </c:strRef>
          </c:cat>
          <c:val>
            <c:numRef>
              <c:f>Staging_Pivots!$AB$5:$AB$11</c:f>
              <c:numCache>
                <c:formatCode>0</c:formatCode>
                <c:ptCount val="6"/>
                <c:pt idx="0">
                  <c:v>29</c:v>
                </c:pt>
                <c:pt idx="1">
                  <c:v>46</c:v>
                </c:pt>
                <c:pt idx="2">
                  <c:v>54</c:v>
                </c:pt>
                <c:pt idx="3">
                  <c:v>46</c:v>
                </c:pt>
                <c:pt idx="4">
                  <c:v>78</c:v>
                </c:pt>
                <c:pt idx="5">
                  <c:v>42</c:v>
                </c:pt>
              </c:numCache>
            </c:numRef>
          </c:val>
          <c:extLst>
            <c:ext xmlns:c16="http://schemas.microsoft.com/office/drawing/2014/chart" uri="{C3380CC4-5D6E-409C-BE32-E72D297353CC}">
              <c16:uniqueId val="{00000001-EA71-4E6B-B1D8-947108AD8E6C}"/>
            </c:ext>
          </c:extLst>
        </c:ser>
        <c:dLbls>
          <c:showLegendKey val="0"/>
          <c:showVal val="0"/>
          <c:showCatName val="0"/>
          <c:showSerName val="0"/>
          <c:showPercent val="0"/>
          <c:showBubbleSize val="0"/>
        </c:dLbls>
        <c:gapWidth val="219"/>
        <c:overlap val="-27"/>
        <c:axId val="931040200"/>
        <c:axId val="931040904"/>
      </c:barChart>
      <c:catAx>
        <c:axId val="931040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1040904"/>
        <c:crosses val="autoZero"/>
        <c:auto val="1"/>
        <c:lblAlgn val="ctr"/>
        <c:lblOffset val="100"/>
        <c:noMultiLvlLbl val="0"/>
      </c:catAx>
      <c:valAx>
        <c:axId val="93104090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1040200"/>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[test_build_complete.xlsm]Staging_Pivots!pt_DI_Parity</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Staging_Pivots!$AE$3</c:f>
              <c:strCache>
                <c:ptCount val="1"/>
                <c:pt idx="0">
                  <c:v>Total</c:v>
                </c:pt>
              </c:strCache>
            </c:strRef>
          </c:tx>
          <c:spPr>
            <a:solidFill>
              <a:schemeClr val="accent1"/>
            </a:solidFill>
            <a:ln>
              <a:noFill/>
            </a:ln>
            <a:effectLst/>
          </c:spPr>
          <c:invertIfNegative val="0"/>
          <c:cat>
            <c:strRef>
              <c:f>Staging_Pivots!$AD$4:$AD$10</c:f>
              <c:strCache>
                <c:ptCount val="6"/>
                <c:pt idx="0">
                  <c:v>Finance</c:v>
                </c:pt>
                <c:pt idx="1">
                  <c:v>HR</c:v>
                </c:pt>
                <c:pt idx="2">
                  <c:v>Internal Services</c:v>
                </c:pt>
                <c:pt idx="3">
                  <c:v>Operations</c:v>
                </c:pt>
                <c:pt idx="4">
                  <c:v>Sales &amp; Marketing</c:v>
                </c:pt>
                <c:pt idx="5">
                  <c:v>Strategy</c:v>
                </c:pt>
              </c:strCache>
            </c:strRef>
          </c:cat>
          <c:val>
            <c:numRef>
              <c:f>Staging_Pivots!$AE$4:$AE$10</c:f>
              <c:numCache>
                <c:formatCode>0%;\-0%;0%</c:formatCode>
                <c:ptCount val="6"/>
                <c:pt idx="0">
                  <c:v>0.33333333333333331</c:v>
                </c:pt>
                <c:pt idx="1">
                  <c:v>0.70588235294117652</c:v>
                </c:pt>
                <c:pt idx="2">
                  <c:v>0.33333333333333331</c:v>
                </c:pt>
                <c:pt idx="3">
                  <c:v>0.49261083743842365</c:v>
                </c:pt>
                <c:pt idx="4">
                  <c:v>0.35119047619047616</c:v>
                </c:pt>
                <c:pt idx="5">
                  <c:v>0.18181818181818182</c:v>
                </c:pt>
              </c:numCache>
            </c:numRef>
          </c:val>
          <c:extLst>
            <c:ext xmlns:c16="http://schemas.microsoft.com/office/drawing/2014/chart" uri="{C3380CC4-5D6E-409C-BE32-E72D297353CC}">
              <c16:uniqueId val="{00000000-61C2-4E5D-8472-010D527EBC3B}"/>
            </c:ext>
          </c:extLst>
        </c:ser>
        <c:dLbls>
          <c:showLegendKey val="0"/>
          <c:showVal val="0"/>
          <c:showCatName val="0"/>
          <c:showSerName val="0"/>
          <c:showPercent val="0"/>
          <c:showBubbleSize val="0"/>
        </c:dLbls>
        <c:gapWidth val="219"/>
        <c:overlap val="-27"/>
        <c:axId val="931042312"/>
        <c:axId val="931040200"/>
      </c:barChart>
      <c:catAx>
        <c:axId val="931042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1040200"/>
        <c:crosses val="autoZero"/>
        <c:auto val="1"/>
        <c:lblAlgn val="ctr"/>
        <c:lblOffset val="100"/>
        <c:noMultiLvlLbl val="0"/>
      </c:catAx>
      <c:valAx>
        <c:axId val="93104020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1042312"/>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[test_build_complete.xlsm]Staging_Pivots!pt_DI_Promo</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Staging_Pivots!$AI$3</c:f>
              <c:strCache>
                <c:ptCount val="1"/>
                <c:pt idx="0">
                  <c:v>Total</c:v>
                </c:pt>
              </c:strCache>
            </c:strRef>
          </c:tx>
          <c:spPr>
            <a:solidFill>
              <a:schemeClr val="accent1"/>
            </a:solidFill>
            <a:ln>
              <a:noFill/>
            </a:ln>
            <a:effectLst/>
          </c:spPr>
          <c:invertIfNegative val="0"/>
          <c:cat>
            <c:strRef>
              <c:f>Staging_Pivots!$AH$4:$AH$9</c:f>
              <c:strCache>
                <c:ptCount val="5"/>
                <c:pt idx="0">
                  <c:v>2 - Director</c:v>
                </c:pt>
                <c:pt idx="1">
                  <c:v>3 - Senior Manager</c:v>
                </c:pt>
                <c:pt idx="2">
                  <c:v>4 - Manager</c:v>
                </c:pt>
                <c:pt idx="3">
                  <c:v>5 - Senior Officer</c:v>
                </c:pt>
                <c:pt idx="4">
                  <c:v>(blank)</c:v>
                </c:pt>
              </c:strCache>
            </c:strRef>
          </c:cat>
          <c:val>
            <c:numRef>
              <c:f>Staging_Pivots!$AI$4:$AI$9</c:f>
              <c:numCache>
                <c:formatCode>0%;\-0%;0%</c:formatCode>
                <c:ptCount val="5"/>
                <c:pt idx="0">
                  <c:v>0.25</c:v>
                </c:pt>
                <c:pt idx="1">
                  <c:v>0.3</c:v>
                </c:pt>
                <c:pt idx="2">
                  <c:v>0.13333333333333333</c:v>
                </c:pt>
                <c:pt idx="3">
                  <c:v>0.61111111111111116</c:v>
                </c:pt>
                <c:pt idx="4">
                  <c:v>0.25</c:v>
                </c:pt>
              </c:numCache>
            </c:numRef>
          </c:val>
          <c:extLst>
            <c:ext xmlns:c16="http://schemas.microsoft.com/office/drawing/2014/chart" uri="{C3380CC4-5D6E-409C-BE32-E72D297353CC}">
              <c16:uniqueId val="{00000000-36A1-4752-BAA7-A8435193A1D3}"/>
            </c:ext>
          </c:extLst>
        </c:ser>
        <c:dLbls>
          <c:showLegendKey val="0"/>
          <c:showVal val="0"/>
          <c:showCatName val="0"/>
          <c:showSerName val="0"/>
          <c:showPercent val="0"/>
          <c:showBubbleSize val="0"/>
        </c:dLbls>
        <c:gapWidth val="219"/>
        <c:overlap val="-27"/>
        <c:axId val="366701928"/>
        <c:axId val="366698408"/>
      </c:barChart>
      <c:catAx>
        <c:axId val="366701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698408"/>
        <c:crosses val="autoZero"/>
        <c:auto val="1"/>
        <c:lblAlgn val="ctr"/>
        <c:lblOffset val="100"/>
        <c:noMultiLvlLbl val="0"/>
      </c:catAx>
      <c:valAx>
        <c:axId val="366698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701928"/>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[test_build_complete.xlsm]Staging_Pivots!pt_DI_Rating</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Staging_Pivots!$AM$3</c:f>
              <c:strCache>
                <c:ptCount val="1"/>
                <c:pt idx="0">
                  <c:v>Total</c:v>
                </c:pt>
              </c:strCache>
            </c:strRef>
          </c:tx>
          <c:spPr>
            <a:solidFill>
              <a:schemeClr val="accent1"/>
            </a:solidFill>
            <a:ln>
              <a:noFill/>
            </a:ln>
            <a:effectLst/>
          </c:spPr>
          <c:invertIfNegative val="0"/>
          <c:cat>
            <c:strRef>
              <c:f>Staging_Pivots!$AL$4:$AL$8</c:f>
              <c:strCache>
                <c:ptCount val="4"/>
                <c:pt idx="0">
                  <c:v>(blank)</c:v>
                </c:pt>
                <c:pt idx="1">
                  <c:v>2</c:v>
                </c:pt>
                <c:pt idx="2">
                  <c:v>3</c:v>
                </c:pt>
                <c:pt idx="3">
                  <c:v>4</c:v>
                </c:pt>
              </c:strCache>
            </c:strRef>
          </c:cat>
          <c:val>
            <c:numRef>
              <c:f>Staging_Pivots!$AM$4:$AM$8</c:f>
              <c:numCache>
                <c:formatCode>0%;\-0%;0%</c:formatCode>
                <c:ptCount val="4"/>
                <c:pt idx="0">
                  <c:v>0.11494252873563218</c:v>
                </c:pt>
                <c:pt idx="1">
                  <c:v>5.8035714285714288E-2</c:v>
                </c:pt>
                <c:pt idx="2">
                  <c:v>0.13907284768211919</c:v>
                </c:pt>
                <c:pt idx="3">
                  <c:v>0.15789473684210525</c:v>
                </c:pt>
              </c:numCache>
            </c:numRef>
          </c:val>
          <c:extLst>
            <c:ext xmlns:c16="http://schemas.microsoft.com/office/drawing/2014/chart" uri="{C3380CC4-5D6E-409C-BE32-E72D297353CC}">
              <c16:uniqueId val="{00000000-20ED-4152-B409-2C4FD636EE59}"/>
            </c:ext>
          </c:extLst>
        </c:ser>
        <c:dLbls>
          <c:showLegendKey val="0"/>
          <c:showVal val="0"/>
          <c:showCatName val="0"/>
          <c:showSerName val="0"/>
          <c:showPercent val="0"/>
          <c:showBubbleSize val="0"/>
        </c:dLbls>
        <c:gapWidth val="219"/>
        <c:overlap val="-27"/>
        <c:axId val="931038792"/>
        <c:axId val="931047240"/>
      </c:barChart>
      <c:catAx>
        <c:axId val="931038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1047240"/>
        <c:crosses val="autoZero"/>
        <c:auto val="1"/>
        <c:lblAlgn val="ctr"/>
        <c:lblOffset val="100"/>
        <c:noMultiLvlLbl val="0"/>
      </c:catAx>
      <c:valAx>
        <c:axId val="931047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1038792"/>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hyperlink" Target="#'04_CustomerRetention_Cockpit'!A1"/><Relationship Id="rId18" Type="http://schemas.openxmlformats.org/officeDocument/2006/relationships/hyperlink" Target="#'02_Metadata_&amp;_KPI_Catalog'!A1"/><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1.svg"/><Relationship Id="rId17" Type="http://schemas.openxmlformats.org/officeDocument/2006/relationships/hyperlink" Target="#'01_Business_Domains'!A1"/><Relationship Id="rId2" Type="http://schemas.openxmlformats.org/officeDocument/2006/relationships/image" Target="../media/image2.png"/><Relationship Id="rId16" Type="http://schemas.openxmlformats.org/officeDocument/2006/relationships/hyperlink" Target="#'05_DiversityInclusion_Cockpit'!A1"/><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0.png"/><Relationship Id="rId5" Type="http://schemas.openxmlformats.org/officeDocument/2006/relationships/image" Target="../media/image5.svg"/><Relationship Id="rId15" Type="http://schemas.openxmlformats.org/officeDocument/2006/relationships/image" Target="../media/image13.svg"/><Relationship Id="rId10" Type="http://schemas.openxmlformats.org/officeDocument/2006/relationships/hyperlink" Target="#'03_CallCenter_Cockpit'!A1"/><Relationship Id="rId19" Type="http://schemas.openxmlformats.org/officeDocument/2006/relationships/hyperlink" Target="#'00_Home_Portal'!A1"/><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2.png"/></Relationships>
</file>

<file path=xl/drawings/_rels/drawing2.xml.rels><?xml version="1.0" encoding="UTF-8" standalone="yes"?>
<Relationships xmlns="http://schemas.openxmlformats.org/package/2006/relationships"><Relationship Id="rId3" Type="http://schemas.openxmlformats.org/officeDocument/2006/relationships/hyperlink" Target="#'02_Metadata_&amp;_KPI_Catalog'!A1"/><Relationship Id="rId2" Type="http://schemas.openxmlformats.org/officeDocument/2006/relationships/hyperlink" Target="#'01_Business_Domains'!A1"/><Relationship Id="rId1" Type="http://schemas.openxmlformats.org/officeDocument/2006/relationships/hyperlink" Target="#'00_Home_Portal'!A1"/><Relationship Id="rId6" Type="http://schemas.openxmlformats.org/officeDocument/2006/relationships/hyperlink" Target="#'05_DiversityInclusion_Cockpit'!A1"/><Relationship Id="rId5" Type="http://schemas.openxmlformats.org/officeDocument/2006/relationships/hyperlink" Target="#'04_CustomerRetention_Cockpit'!A1"/><Relationship Id="rId4" Type="http://schemas.openxmlformats.org/officeDocument/2006/relationships/hyperlink" Target="#'03_CallCenter_Cockpit'!A1"/></Relationships>
</file>

<file path=xl/drawings/_rels/drawing3.xml.rels><?xml version="1.0" encoding="UTF-8" standalone="yes"?>
<Relationships xmlns="http://schemas.openxmlformats.org/package/2006/relationships"><Relationship Id="rId3" Type="http://schemas.openxmlformats.org/officeDocument/2006/relationships/hyperlink" Target="#'02_Metadata_&amp;_KPI_Catalog'!A1"/><Relationship Id="rId2" Type="http://schemas.openxmlformats.org/officeDocument/2006/relationships/hyperlink" Target="#'01_Business_Domains'!A1"/><Relationship Id="rId1" Type="http://schemas.openxmlformats.org/officeDocument/2006/relationships/hyperlink" Target="#'00_Home_Portal'!A1"/><Relationship Id="rId6" Type="http://schemas.openxmlformats.org/officeDocument/2006/relationships/hyperlink" Target="#'05_DiversityInclusion_Cockpit'!A1"/><Relationship Id="rId5" Type="http://schemas.openxmlformats.org/officeDocument/2006/relationships/hyperlink" Target="#'04_CustomerRetention_Cockpit'!A1"/><Relationship Id="rId4" Type="http://schemas.openxmlformats.org/officeDocument/2006/relationships/hyperlink" Target="#'03_CallCenter_Cockpit'!A1"/></Relationships>
</file>

<file path=xl/drawings/_rels/drawing4.xml.rels><?xml version="1.0" encoding="UTF-8" standalone="yes"?>
<Relationships xmlns="http://schemas.openxmlformats.org/package/2006/relationships"><Relationship Id="rId8" Type="http://schemas.openxmlformats.org/officeDocument/2006/relationships/image" Target="../media/image21.png"/><Relationship Id="rId13" Type="http://schemas.openxmlformats.org/officeDocument/2006/relationships/image" Target="../media/image26.svg"/><Relationship Id="rId18" Type="http://schemas.openxmlformats.org/officeDocument/2006/relationships/image" Target="../media/image31.svg"/><Relationship Id="rId26" Type="http://schemas.openxmlformats.org/officeDocument/2006/relationships/image" Target="../media/image39.svg"/><Relationship Id="rId39" Type="http://schemas.openxmlformats.org/officeDocument/2006/relationships/hyperlink" Target="#'03_CallCenter_Cockpit'!A1"/><Relationship Id="rId3" Type="http://schemas.openxmlformats.org/officeDocument/2006/relationships/image" Target="../media/image16.svg"/><Relationship Id="rId21" Type="http://schemas.openxmlformats.org/officeDocument/2006/relationships/image" Target="../media/image34.svg"/><Relationship Id="rId34" Type="http://schemas.openxmlformats.org/officeDocument/2006/relationships/chart" Target="../charts/chart4.xml"/><Relationship Id="rId7" Type="http://schemas.openxmlformats.org/officeDocument/2006/relationships/image" Target="../media/image20.svg"/><Relationship Id="rId12" Type="http://schemas.openxmlformats.org/officeDocument/2006/relationships/image" Target="../media/image25.png"/><Relationship Id="rId17" Type="http://schemas.openxmlformats.org/officeDocument/2006/relationships/image" Target="../media/image30.svg"/><Relationship Id="rId25" Type="http://schemas.openxmlformats.org/officeDocument/2006/relationships/image" Target="../media/image38.svg"/><Relationship Id="rId33" Type="http://schemas.openxmlformats.org/officeDocument/2006/relationships/image" Target="../media/image43.emf"/><Relationship Id="rId38" Type="http://schemas.openxmlformats.org/officeDocument/2006/relationships/hyperlink" Target="#'02_Metadata_&amp;_KPI_Catalog'!A1"/><Relationship Id="rId2" Type="http://schemas.openxmlformats.org/officeDocument/2006/relationships/image" Target="../media/image15.png"/><Relationship Id="rId16" Type="http://schemas.openxmlformats.org/officeDocument/2006/relationships/image" Target="../media/image29.png"/><Relationship Id="rId20" Type="http://schemas.openxmlformats.org/officeDocument/2006/relationships/image" Target="../media/image33.svg"/><Relationship Id="rId29" Type="http://schemas.openxmlformats.org/officeDocument/2006/relationships/image" Target="../media/image42.svg"/><Relationship Id="rId41" Type="http://schemas.openxmlformats.org/officeDocument/2006/relationships/hyperlink" Target="#'05_DiversityInclusion_Cockpit'!A1"/><Relationship Id="rId1" Type="http://schemas.openxmlformats.org/officeDocument/2006/relationships/image" Target="../media/image14.png"/><Relationship Id="rId6" Type="http://schemas.openxmlformats.org/officeDocument/2006/relationships/image" Target="../media/image19.png"/><Relationship Id="rId11" Type="http://schemas.openxmlformats.org/officeDocument/2006/relationships/image" Target="../media/image24.svg"/><Relationship Id="rId24" Type="http://schemas.openxmlformats.org/officeDocument/2006/relationships/image" Target="../media/image37.svg"/><Relationship Id="rId32" Type="http://schemas.openxmlformats.org/officeDocument/2006/relationships/chart" Target="../charts/chart3.xml"/><Relationship Id="rId37" Type="http://schemas.openxmlformats.org/officeDocument/2006/relationships/hyperlink" Target="#'01_Business_Domains'!A1"/><Relationship Id="rId40" Type="http://schemas.openxmlformats.org/officeDocument/2006/relationships/hyperlink" Target="#'04_CustomerRetention_Cockpit'!A1"/><Relationship Id="rId5" Type="http://schemas.openxmlformats.org/officeDocument/2006/relationships/image" Target="../media/image18.svg"/><Relationship Id="rId15" Type="http://schemas.openxmlformats.org/officeDocument/2006/relationships/image" Target="../media/image28.svg"/><Relationship Id="rId23" Type="http://schemas.openxmlformats.org/officeDocument/2006/relationships/image" Target="../media/image36.svg"/><Relationship Id="rId28" Type="http://schemas.openxmlformats.org/officeDocument/2006/relationships/image" Target="../media/image41.png"/><Relationship Id="rId36" Type="http://schemas.openxmlformats.org/officeDocument/2006/relationships/hyperlink" Target="#'00_Home_Portal'!A1"/><Relationship Id="rId10" Type="http://schemas.openxmlformats.org/officeDocument/2006/relationships/image" Target="../media/image23.png"/><Relationship Id="rId19" Type="http://schemas.openxmlformats.org/officeDocument/2006/relationships/image" Target="../media/image32.svg"/><Relationship Id="rId31" Type="http://schemas.openxmlformats.org/officeDocument/2006/relationships/chart" Target="../charts/chart2.xml"/><Relationship Id="rId4" Type="http://schemas.openxmlformats.org/officeDocument/2006/relationships/image" Target="../media/image17.png"/><Relationship Id="rId9" Type="http://schemas.openxmlformats.org/officeDocument/2006/relationships/image" Target="../media/image22.svg"/><Relationship Id="rId14" Type="http://schemas.openxmlformats.org/officeDocument/2006/relationships/image" Target="../media/image27.png"/><Relationship Id="rId22" Type="http://schemas.openxmlformats.org/officeDocument/2006/relationships/image" Target="../media/image35.svg"/><Relationship Id="rId27" Type="http://schemas.openxmlformats.org/officeDocument/2006/relationships/image" Target="../media/image40.svg"/><Relationship Id="rId30" Type="http://schemas.openxmlformats.org/officeDocument/2006/relationships/chart" Target="../charts/chart1.xml"/><Relationship Id="rId35" Type="http://schemas.openxmlformats.org/officeDocument/2006/relationships/chart" Target="../charts/chart5.xml"/></Relationships>
</file>

<file path=xl/drawings/_rels/drawing5.xml.rels><?xml version="1.0" encoding="UTF-8" standalone="yes"?>
<Relationships xmlns="http://schemas.openxmlformats.org/package/2006/relationships"><Relationship Id="rId8" Type="http://schemas.openxmlformats.org/officeDocument/2006/relationships/image" Target="../media/image21.png"/><Relationship Id="rId13" Type="http://schemas.openxmlformats.org/officeDocument/2006/relationships/image" Target="../media/image26.svg"/><Relationship Id="rId18" Type="http://schemas.openxmlformats.org/officeDocument/2006/relationships/image" Target="../media/image32.svg"/><Relationship Id="rId26" Type="http://schemas.openxmlformats.org/officeDocument/2006/relationships/image" Target="../media/image37.svg"/><Relationship Id="rId39" Type="http://schemas.openxmlformats.org/officeDocument/2006/relationships/hyperlink" Target="#'00_Home_Portal'!A1"/><Relationship Id="rId3" Type="http://schemas.openxmlformats.org/officeDocument/2006/relationships/image" Target="../media/image16.svg"/><Relationship Id="rId21" Type="http://schemas.openxmlformats.org/officeDocument/2006/relationships/image" Target="../media/image51.svg"/><Relationship Id="rId34" Type="http://schemas.openxmlformats.org/officeDocument/2006/relationships/chart" Target="../charts/chart10.xml"/><Relationship Id="rId42" Type="http://schemas.openxmlformats.org/officeDocument/2006/relationships/hyperlink" Target="#'03_CallCenter_Cockpit'!A1"/><Relationship Id="rId7" Type="http://schemas.openxmlformats.org/officeDocument/2006/relationships/image" Target="../media/image47.svg"/><Relationship Id="rId12" Type="http://schemas.openxmlformats.org/officeDocument/2006/relationships/image" Target="../media/image25.png"/><Relationship Id="rId17" Type="http://schemas.openxmlformats.org/officeDocument/2006/relationships/image" Target="../media/image30.svg"/><Relationship Id="rId25" Type="http://schemas.openxmlformats.org/officeDocument/2006/relationships/image" Target="../media/image40.svg"/><Relationship Id="rId33" Type="http://schemas.openxmlformats.org/officeDocument/2006/relationships/chart" Target="../charts/chart9.xml"/><Relationship Id="rId38" Type="http://schemas.openxmlformats.org/officeDocument/2006/relationships/chart" Target="../charts/chart14.xml"/><Relationship Id="rId2" Type="http://schemas.openxmlformats.org/officeDocument/2006/relationships/image" Target="../media/image15.png"/><Relationship Id="rId16" Type="http://schemas.openxmlformats.org/officeDocument/2006/relationships/image" Target="../media/image29.png"/><Relationship Id="rId20" Type="http://schemas.openxmlformats.org/officeDocument/2006/relationships/image" Target="../media/image50.svg"/><Relationship Id="rId29" Type="http://schemas.openxmlformats.org/officeDocument/2006/relationships/image" Target="../media/image42.svg"/><Relationship Id="rId41" Type="http://schemas.openxmlformats.org/officeDocument/2006/relationships/hyperlink" Target="#'02_Metadata_&amp;_KPI_Catalog'!A1"/><Relationship Id="rId1" Type="http://schemas.openxmlformats.org/officeDocument/2006/relationships/image" Target="../media/image14.png"/><Relationship Id="rId6" Type="http://schemas.openxmlformats.org/officeDocument/2006/relationships/image" Target="../media/image46.png"/><Relationship Id="rId11" Type="http://schemas.openxmlformats.org/officeDocument/2006/relationships/image" Target="../media/image24.svg"/><Relationship Id="rId24" Type="http://schemas.openxmlformats.org/officeDocument/2006/relationships/image" Target="../media/image38.svg"/><Relationship Id="rId32" Type="http://schemas.openxmlformats.org/officeDocument/2006/relationships/chart" Target="../charts/chart8.xml"/><Relationship Id="rId37" Type="http://schemas.openxmlformats.org/officeDocument/2006/relationships/chart" Target="../charts/chart13.xml"/><Relationship Id="rId40" Type="http://schemas.openxmlformats.org/officeDocument/2006/relationships/hyperlink" Target="#'01_Business_Domains'!A1"/><Relationship Id="rId5" Type="http://schemas.openxmlformats.org/officeDocument/2006/relationships/image" Target="../media/image45.svg"/><Relationship Id="rId15" Type="http://schemas.openxmlformats.org/officeDocument/2006/relationships/image" Target="../media/image48.svg"/><Relationship Id="rId23" Type="http://schemas.openxmlformats.org/officeDocument/2006/relationships/image" Target="../media/image53.svg"/><Relationship Id="rId28" Type="http://schemas.openxmlformats.org/officeDocument/2006/relationships/image" Target="../media/image41.png"/><Relationship Id="rId36" Type="http://schemas.openxmlformats.org/officeDocument/2006/relationships/chart" Target="../charts/chart12.xml"/><Relationship Id="rId10" Type="http://schemas.openxmlformats.org/officeDocument/2006/relationships/image" Target="../media/image23.png"/><Relationship Id="rId19" Type="http://schemas.openxmlformats.org/officeDocument/2006/relationships/image" Target="../media/image49.svg"/><Relationship Id="rId31" Type="http://schemas.openxmlformats.org/officeDocument/2006/relationships/chart" Target="../charts/chart7.xml"/><Relationship Id="rId44" Type="http://schemas.openxmlformats.org/officeDocument/2006/relationships/hyperlink" Target="#'05_DiversityInclusion_Cockpit'!A1"/><Relationship Id="rId4" Type="http://schemas.openxmlformats.org/officeDocument/2006/relationships/image" Target="../media/image44.png"/><Relationship Id="rId9" Type="http://schemas.openxmlformats.org/officeDocument/2006/relationships/image" Target="../media/image22.svg"/><Relationship Id="rId14" Type="http://schemas.openxmlformats.org/officeDocument/2006/relationships/image" Target="../media/image27.png"/><Relationship Id="rId22" Type="http://schemas.openxmlformats.org/officeDocument/2006/relationships/image" Target="../media/image52.svg"/><Relationship Id="rId27" Type="http://schemas.openxmlformats.org/officeDocument/2006/relationships/image" Target="../media/image39.svg"/><Relationship Id="rId30" Type="http://schemas.openxmlformats.org/officeDocument/2006/relationships/chart" Target="../charts/chart6.xml"/><Relationship Id="rId35" Type="http://schemas.openxmlformats.org/officeDocument/2006/relationships/chart" Target="../charts/chart11.xml"/><Relationship Id="rId43" Type="http://schemas.openxmlformats.org/officeDocument/2006/relationships/hyperlink" Target="#'04_CustomerRetention_Cockpit'!A1"/></Relationships>
</file>

<file path=xl/drawings/_rels/drawing6.xml.rels><?xml version="1.0" encoding="UTF-8" standalone="yes"?>
<Relationships xmlns="http://schemas.openxmlformats.org/package/2006/relationships"><Relationship Id="rId8" Type="http://schemas.openxmlformats.org/officeDocument/2006/relationships/image" Target="../media/image54.png"/><Relationship Id="rId13" Type="http://schemas.openxmlformats.org/officeDocument/2006/relationships/image" Target="../media/image26.svg"/><Relationship Id="rId18" Type="http://schemas.openxmlformats.org/officeDocument/2006/relationships/image" Target="../media/image35.svg"/><Relationship Id="rId26" Type="http://schemas.openxmlformats.org/officeDocument/2006/relationships/image" Target="../media/image37.svg"/><Relationship Id="rId39" Type="http://schemas.openxmlformats.org/officeDocument/2006/relationships/hyperlink" Target="#'00_Home_Portal'!A1"/><Relationship Id="rId3" Type="http://schemas.openxmlformats.org/officeDocument/2006/relationships/image" Target="../media/image16.svg"/><Relationship Id="rId21" Type="http://schemas.openxmlformats.org/officeDocument/2006/relationships/image" Target="../media/image56.svg"/><Relationship Id="rId34" Type="http://schemas.openxmlformats.org/officeDocument/2006/relationships/chart" Target="../charts/chart19.xml"/><Relationship Id="rId42" Type="http://schemas.openxmlformats.org/officeDocument/2006/relationships/hyperlink" Target="#'03_CallCenter_Cockpit'!A1"/><Relationship Id="rId7" Type="http://schemas.openxmlformats.org/officeDocument/2006/relationships/image" Target="../media/image20.svg"/><Relationship Id="rId12" Type="http://schemas.openxmlformats.org/officeDocument/2006/relationships/image" Target="../media/image25.png"/><Relationship Id="rId17" Type="http://schemas.openxmlformats.org/officeDocument/2006/relationships/image" Target="../media/image30.svg"/><Relationship Id="rId25" Type="http://schemas.openxmlformats.org/officeDocument/2006/relationships/image" Target="../media/image39.svg"/><Relationship Id="rId33" Type="http://schemas.openxmlformats.org/officeDocument/2006/relationships/chart" Target="../charts/chart18.xml"/><Relationship Id="rId38" Type="http://schemas.openxmlformats.org/officeDocument/2006/relationships/chart" Target="../charts/chart23.xml"/><Relationship Id="rId2" Type="http://schemas.openxmlformats.org/officeDocument/2006/relationships/image" Target="../media/image15.png"/><Relationship Id="rId16" Type="http://schemas.openxmlformats.org/officeDocument/2006/relationships/image" Target="../media/image29.png"/><Relationship Id="rId20" Type="http://schemas.openxmlformats.org/officeDocument/2006/relationships/image" Target="../media/image31.svg"/><Relationship Id="rId29" Type="http://schemas.openxmlformats.org/officeDocument/2006/relationships/image" Target="../media/image42.svg"/><Relationship Id="rId41" Type="http://schemas.openxmlformats.org/officeDocument/2006/relationships/hyperlink" Target="#'02_Metadata_&amp;_KPI_Catalog'!A1"/><Relationship Id="rId1" Type="http://schemas.openxmlformats.org/officeDocument/2006/relationships/image" Target="../media/image14.png"/><Relationship Id="rId6" Type="http://schemas.openxmlformats.org/officeDocument/2006/relationships/image" Target="../media/image19.png"/><Relationship Id="rId11" Type="http://schemas.openxmlformats.org/officeDocument/2006/relationships/image" Target="../media/image24.svg"/><Relationship Id="rId24" Type="http://schemas.openxmlformats.org/officeDocument/2006/relationships/image" Target="../media/image40.svg"/><Relationship Id="rId32" Type="http://schemas.openxmlformats.org/officeDocument/2006/relationships/chart" Target="../charts/chart17.xml"/><Relationship Id="rId37" Type="http://schemas.openxmlformats.org/officeDocument/2006/relationships/chart" Target="../charts/chart22.xml"/><Relationship Id="rId40" Type="http://schemas.openxmlformats.org/officeDocument/2006/relationships/hyperlink" Target="#'01_Business_Domains'!A1"/><Relationship Id="rId5" Type="http://schemas.openxmlformats.org/officeDocument/2006/relationships/image" Target="../media/image45.svg"/><Relationship Id="rId15" Type="http://schemas.openxmlformats.org/officeDocument/2006/relationships/image" Target="../media/image48.svg"/><Relationship Id="rId23" Type="http://schemas.openxmlformats.org/officeDocument/2006/relationships/image" Target="../media/image32.svg"/><Relationship Id="rId28" Type="http://schemas.openxmlformats.org/officeDocument/2006/relationships/image" Target="../media/image41.png"/><Relationship Id="rId36" Type="http://schemas.openxmlformats.org/officeDocument/2006/relationships/chart" Target="../charts/chart21.xml"/><Relationship Id="rId10" Type="http://schemas.openxmlformats.org/officeDocument/2006/relationships/image" Target="../media/image23.png"/><Relationship Id="rId19" Type="http://schemas.openxmlformats.org/officeDocument/2006/relationships/image" Target="../media/image51.svg"/><Relationship Id="rId31" Type="http://schemas.openxmlformats.org/officeDocument/2006/relationships/chart" Target="../charts/chart16.xml"/><Relationship Id="rId44" Type="http://schemas.openxmlformats.org/officeDocument/2006/relationships/hyperlink" Target="#'05_DiversityInclusion_Cockpit'!A1"/><Relationship Id="rId4" Type="http://schemas.openxmlformats.org/officeDocument/2006/relationships/image" Target="../media/image44.png"/><Relationship Id="rId9" Type="http://schemas.openxmlformats.org/officeDocument/2006/relationships/image" Target="../media/image55.svg"/><Relationship Id="rId14" Type="http://schemas.openxmlformats.org/officeDocument/2006/relationships/image" Target="../media/image27.png"/><Relationship Id="rId22" Type="http://schemas.openxmlformats.org/officeDocument/2006/relationships/image" Target="../media/image57.svg"/><Relationship Id="rId27" Type="http://schemas.openxmlformats.org/officeDocument/2006/relationships/image" Target="../media/image38.svg"/><Relationship Id="rId30" Type="http://schemas.openxmlformats.org/officeDocument/2006/relationships/chart" Target="../charts/chart15.xml"/><Relationship Id="rId35" Type="http://schemas.openxmlformats.org/officeDocument/2006/relationships/chart" Target="../charts/chart20.xml"/><Relationship Id="rId43" Type="http://schemas.openxmlformats.org/officeDocument/2006/relationships/hyperlink" Target="#'04_CustomerRetention_Cockpit'!A1"/></Relationships>
</file>

<file path=xl/drawings/drawing1.xml><?xml version="1.0" encoding="utf-8"?>
<xdr:wsDr xmlns:xdr="http://schemas.openxmlformats.org/drawingml/2006/spreadsheetDrawing" xmlns:a="http://schemas.openxmlformats.org/drawingml/2006/main">
  <xdr:twoCellAnchor>
    <xdr:from>
      <xdr:col>0</xdr:col>
      <xdr:colOff>254000</xdr:colOff>
      <xdr:row>1</xdr:row>
      <xdr:rowOff>22225</xdr:rowOff>
    </xdr:from>
    <xdr:to>
      <xdr:col>31</xdr:col>
      <xdr:colOff>152400</xdr:colOff>
      <xdr:row>4</xdr:row>
      <xdr:rowOff>139700</xdr:rowOff>
    </xdr:to>
    <xdr:sp macro="" textlink="">
      <xdr:nvSpPr>
        <xdr:cNvPr id="2" name="Nav_TopBar">
          <a:extLst>
            <a:ext uri="{FF2B5EF4-FFF2-40B4-BE49-F238E27FC236}">
              <a16:creationId xmlns:a16="http://schemas.microsoft.com/office/drawing/2014/main" id="{E47317C5-5E23-CD4A-2996-342C9A6BCC79}"/>
            </a:ext>
          </a:extLst>
        </xdr:cNvPr>
        <xdr:cNvSpPr/>
      </xdr:nvSpPr>
      <xdr:spPr>
        <a:xfrm>
          <a:off x="254000" y="203200"/>
          <a:ext cx="18796000" cy="660400"/>
        </a:xfrm>
        <a:prstGeom prst="roundRect">
          <a:avLst>
            <a:gd name="adj" fmla="val 18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457200</xdr:colOff>
      <xdr:row>1</xdr:row>
      <xdr:rowOff>121920</xdr:rowOff>
    </xdr:from>
    <xdr:to>
      <xdr:col>2</xdr:col>
      <xdr:colOff>0</xdr:colOff>
      <xdr:row>4</xdr:row>
      <xdr:rowOff>55880</xdr:rowOff>
    </xdr:to>
    <xdr:pic>
      <xdr:nvPicPr>
        <xdr:cNvPr id="4" name="Nav_PwCLogoImage">
          <a:extLst>
            <a:ext uri="{FF2B5EF4-FFF2-40B4-BE49-F238E27FC236}">
              <a16:creationId xmlns:a16="http://schemas.microsoft.com/office/drawing/2014/main" id="{F06F49DD-13A8-2B61-8AD7-86C2484AE0FF}"/>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7200" y="304800"/>
          <a:ext cx="762000" cy="482600"/>
        </a:xfrm>
        <a:prstGeom prst="rect">
          <a:avLst/>
        </a:prstGeom>
      </xdr:spPr>
    </xdr:pic>
    <xdr:clientData/>
  </xdr:twoCellAnchor>
  <xdr:twoCellAnchor>
    <xdr:from>
      <xdr:col>2</xdr:col>
      <xdr:colOff>127000</xdr:colOff>
      <xdr:row>1</xdr:row>
      <xdr:rowOff>96520</xdr:rowOff>
    </xdr:from>
    <xdr:to>
      <xdr:col>9</xdr:col>
      <xdr:colOff>431800</xdr:colOff>
      <xdr:row>4</xdr:row>
      <xdr:rowOff>81280</xdr:rowOff>
    </xdr:to>
    <xdr:sp macro="" textlink="">
      <xdr:nvSpPr>
        <xdr:cNvPr id="5" name="Nav_BrandTitle">
          <a:extLst>
            <a:ext uri="{FF2B5EF4-FFF2-40B4-BE49-F238E27FC236}">
              <a16:creationId xmlns:a16="http://schemas.microsoft.com/office/drawing/2014/main" id="{3AE22228-961B-6CA1-5EAE-CE741F1DC31E}"/>
            </a:ext>
          </a:extLst>
        </xdr:cNvPr>
        <xdr:cNvSpPr/>
      </xdr:nvSpPr>
      <xdr:spPr>
        <a:xfrm>
          <a:off x="1346200" y="279400"/>
          <a:ext cx="4572000" cy="533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1250" b="1">
              <a:solidFill>
                <a:srgbClr val="0F272A"/>
              </a:solidFill>
              <a:latin typeface="Segoe UI" panose="020B0502040204020203" pitchFamily="34" charset="0"/>
            </a:rPr>
            <a:t>PwC Switzerland BI Intelligence Suite</a:t>
          </a:r>
        </a:p>
        <a:p>
          <a:pPr algn="l"/>
          <a:r>
            <a:rPr lang="en-US" sz="800" b="0">
              <a:solidFill>
                <a:srgbClr val="647B8B"/>
              </a:solidFill>
              <a:latin typeface="Segoe UI" panose="020B0502040204020203" pitchFamily="34" charset="0"/>
            </a:rPr>
            <a:t>Analysis Period: Q1 2021 (Jan 2021 - Mar 2021) | Ralph Kimball Galaxy Architecture</a:t>
          </a:r>
        </a:p>
      </xdr:txBody>
    </xdr:sp>
    <xdr:clientData/>
  </xdr:twoCellAnchor>
  <xdr:twoCellAnchor>
    <xdr:from>
      <xdr:col>25</xdr:col>
      <xdr:colOff>381000</xdr:colOff>
      <xdr:row>1</xdr:row>
      <xdr:rowOff>149224</xdr:rowOff>
    </xdr:from>
    <xdr:to>
      <xdr:col>27</xdr:col>
      <xdr:colOff>558800</xdr:colOff>
      <xdr:row>3</xdr:row>
      <xdr:rowOff>168274</xdr:rowOff>
    </xdr:to>
    <xdr:sp macro="" textlink="">
      <xdr:nvSpPr>
        <xdr:cNvPr id="6" name="Nav_StatusPill">
          <a:extLst>
            <a:ext uri="{FF2B5EF4-FFF2-40B4-BE49-F238E27FC236}">
              <a16:creationId xmlns:a16="http://schemas.microsoft.com/office/drawing/2014/main" id="{3E4AF75C-B429-F2EB-2CEC-3CC60FE25B3A}"/>
            </a:ext>
          </a:extLst>
        </xdr:cNvPr>
        <xdr:cNvSpPr/>
      </xdr:nvSpPr>
      <xdr:spPr>
        <a:xfrm>
          <a:off x="15621000" y="330199"/>
          <a:ext cx="1397000" cy="381000"/>
        </a:xfrm>
        <a:prstGeom prst="roundRect">
          <a:avLst>
            <a:gd name="adj" fmla="val 50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51669"/>
              </a:solidFill>
              <a:latin typeface="Segoe UI" panose="020B0502040204020203" pitchFamily="34" charset="0"/>
            </a:rPr>
            <a:t>[ACTIVE] VertiPaq Tabular Engine</a:t>
          </a:r>
        </a:p>
      </xdr:txBody>
    </xdr:sp>
    <xdr:clientData/>
  </xdr:twoCellAnchor>
  <xdr:twoCellAnchor>
    <xdr:from>
      <xdr:col>20</xdr:col>
      <xdr:colOff>50800</xdr:colOff>
      <xdr:row>1</xdr:row>
      <xdr:rowOff>149224</xdr:rowOff>
    </xdr:from>
    <xdr:to>
      <xdr:col>21</xdr:col>
      <xdr:colOff>355600</xdr:colOff>
      <xdr:row>3</xdr:row>
      <xdr:rowOff>168274</xdr:rowOff>
    </xdr:to>
    <xdr:sp macro="modThemeEngine.ToggleTheme" textlink="">
      <xdr:nvSpPr>
        <xdr:cNvPr id="7" name="btn_ThemeToggle">
          <a:extLst>
            <a:ext uri="{FF2B5EF4-FFF2-40B4-BE49-F238E27FC236}">
              <a16:creationId xmlns:a16="http://schemas.microsoft.com/office/drawing/2014/main" id="{FBBED984-BD77-8664-1643-2B5BA18C27DE}"/>
            </a:ext>
          </a:extLst>
        </xdr:cNvPr>
        <xdr:cNvSpPr/>
      </xdr:nvSpPr>
      <xdr:spPr>
        <a:xfrm>
          <a:off x="12242800" y="330199"/>
          <a:ext cx="914400" cy="381000"/>
        </a:xfrm>
        <a:prstGeom prst="roundRect">
          <a:avLst>
            <a:gd name="adj" fmla="val 50000"/>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272A"/>
              </a:solidFill>
              <a:latin typeface="Segoe UI" panose="020B0502040204020203" pitchFamily="34" charset="0"/>
            </a:rPr>
            <a:t>THEME</a:t>
          </a:r>
        </a:p>
      </xdr:txBody>
    </xdr:sp>
    <xdr:clientData/>
  </xdr:twoCellAnchor>
  <xdr:twoCellAnchor>
    <xdr:from>
      <xdr:col>28</xdr:col>
      <xdr:colOff>25400</xdr:colOff>
      <xdr:row>1</xdr:row>
      <xdr:rowOff>149224</xdr:rowOff>
    </xdr:from>
    <xdr:to>
      <xdr:col>30</xdr:col>
      <xdr:colOff>76200</xdr:colOff>
      <xdr:row>3</xdr:row>
      <xdr:rowOff>168274</xdr:rowOff>
    </xdr:to>
    <xdr:sp macro="modExportPDF.ExportExecutiveReport" textlink="">
      <xdr:nvSpPr>
        <xdr:cNvPr id="8" name="btn_ExportBriefing">
          <a:extLst>
            <a:ext uri="{FF2B5EF4-FFF2-40B4-BE49-F238E27FC236}">
              <a16:creationId xmlns:a16="http://schemas.microsoft.com/office/drawing/2014/main" id="{E23E4268-0480-71B6-5055-607A0865EED8}"/>
            </a:ext>
          </a:extLst>
        </xdr:cNvPr>
        <xdr:cNvSpPr/>
      </xdr:nvSpPr>
      <xdr:spPr>
        <a:xfrm>
          <a:off x="17094200" y="330199"/>
          <a:ext cx="1270000" cy="381000"/>
        </a:xfrm>
        <a:prstGeom prst="roundRect">
          <a:avLst>
            <a:gd name="adj" fmla="val 50000"/>
          </a:avLst>
        </a:prstGeom>
        <a:solidFill>
          <a:srgbClr val="D0991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FFFFFF"/>
              </a:solidFill>
              <a:latin typeface="Segoe UI" panose="020B0502040204020203" pitchFamily="34" charset="0"/>
            </a:rPr>
            <a:t>EXPORT PDF</a:t>
          </a:r>
        </a:p>
      </xdr:txBody>
    </xdr:sp>
    <xdr:clientData/>
  </xdr:twoCellAnchor>
  <xdr:twoCellAnchor>
    <xdr:from>
      <xdr:col>0</xdr:col>
      <xdr:colOff>254000</xdr:colOff>
      <xdr:row>5</xdr:row>
      <xdr:rowOff>152400</xdr:rowOff>
    </xdr:from>
    <xdr:to>
      <xdr:col>25</xdr:col>
      <xdr:colOff>508000</xdr:colOff>
      <xdr:row>13</xdr:row>
      <xdr:rowOff>149860</xdr:rowOff>
    </xdr:to>
    <xdr:sp macro="" textlink="">
      <xdr:nvSpPr>
        <xdr:cNvPr id="9" name="Hero_BannerCard">
          <a:extLst>
            <a:ext uri="{FF2B5EF4-FFF2-40B4-BE49-F238E27FC236}">
              <a16:creationId xmlns:a16="http://schemas.microsoft.com/office/drawing/2014/main" id="{DDD27F51-7BCB-AD60-001B-01623AC4CFC2}"/>
            </a:ext>
          </a:extLst>
        </xdr:cNvPr>
        <xdr:cNvSpPr/>
      </xdr:nvSpPr>
      <xdr:spPr>
        <a:xfrm>
          <a:off x="254000" y="1066800"/>
          <a:ext cx="15494000" cy="1460500"/>
        </a:xfrm>
        <a:prstGeom prst="roundRect">
          <a:avLst>
            <a:gd name="adj" fmla="val 8000"/>
          </a:avLst>
        </a:prstGeom>
        <a:gradFill flip="none" rotWithShape="1">
          <a:gsLst>
            <a:gs pos="0">
              <a:srgbClr val="0F172A"/>
            </a:gs>
            <a:gs pos="100000">
              <a:srgbClr val="1E293B"/>
            </a:gs>
          </a:gsLst>
          <a:lin ang="5400000" scaled="1"/>
          <a:tileRect/>
        </a:gradFill>
        <a:ln w="12700">
          <a:solidFill>
            <a:srgbClr val="334155"/>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508000</xdr:colOff>
      <xdr:row>6</xdr:row>
      <xdr:rowOff>121920</xdr:rowOff>
    </xdr:from>
    <xdr:to>
      <xdr:col>4</xdr:col>
      <xdr:colOff>419100</xdr:colOff>
      <xdr:row>8</xdr:row>
      <xdr:rowOff>35560</xdr:rowOff>
    </xdr:to>
    <xdr:sp macro="" textlink="">
      <xdr:nvSpPr>
        <xdr:cNvPr id="10" name="Hero_BadgePill">
          <a:extLst>
            <a:ext uri="{FF2B5EF4-FFF2-40B4-BE49-F238E27FC236}">
              <a16:creationId xmlns:a16="http://schemas.microsoft.com/office/drawing/2014/main" id="{E189D794-909B-6CEE-2DE6-E2F3AA1E7CCB}"/>
            </a:ext>
          </a:extLst>
        </xdr:cNvPr>
        <xdr:cNvSpPr/>
      </xdr:nvSpPr>
      <xdr:spPr>
        <a:xfrm>
          <a:off x="508000" y="1219200"/>
          <a:ext cx="2349500" cy="279400"/>
        </a:xfrm>
        <a:prstGeom prst="roundRect">
          <a:avLst>
            <a:gd name="adj" fmla="val 50000"/>
          </a:avLst>
        </a:prstGeom>
        <a:solidFill>
          <a:srgbClr val="FF6E2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750" b="1">
              <a:solidFill>
                <a:srgbClr val="FFFFFF"/>
              </a:solidFill>
              <a:latin typeface="Segoe UI" panose="020B0502040204020203" pitchFamily="34" charset="0"/>
            </a:rPr>
            <a:t>PwC DIGITAL ACCELERATOR</a:t>
          </a:r>
        </a:p>
      </xdr:txBody>
    </xdr:sp>
    <xdr:clientData/>
  </xdr:twoCellAnchor>
  <xdr:twoCellAnchor>
    <xdr:from>
      <xdr:col>0</xdr:col>
      <xdr:colOff>508000</xdr:colOff>
      <xdr:row>8</xdr:row>
      <xdr:rowOff>86360</xdr:rowOff>
    </xdr:from>
    <xdr:to>
      <xdr:col>18</xdr:col>
      <xdr:colOff>330200</xdr:colOff>
      <xdr:row>10</xdr:row>
      <xdr:rowOff>177800</xdr:rowOff>
    </xdr:to>
    <xdr:sp macro="" textlink="">
      <xdr:nvSpPr>
        <xdr:cNvPr id="11" name="Hero_MainTitle">
          <a:extLst>
            <a:ext uri="{FF2B5EF4-FFF2-40B4-BE49-F238E27FC236}">
              <a16:creationId xmlns:a16="http://schemas.microsoft.com/office/drawing/2014/main" id="{E9731220-3B54-C359-9E24-B11C97B50CEC}"/>
            </a:ext>
          </a:extLst>
        </xdr:cNvPr>
        <xdr:cNvSpPr/>
      </xdr:nvSpPr>
      <xdr:spPr>
        <a:xfrm>
          <a:off x="508000" y="1549400"/>
          <a:ext cx="107950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tlCol="0" anchor="t"/>
        <a:lstStyle/>
        <a:p>
          <a:pPr algn="l"/>
          <a:r>
            <a:rPr lang="en-US" sz="1700" b="1">
              <a:solidFill>
                <a:srgbClr val="FFFFFF"/>
              </a:solidFill>
              <a:latin typeface="Segoe UI" panose="020B0502040204020203" pitchFamily="34" charset="0"/>
            </a:rPr>
            <a:t>Executive BI &amp; Advanced Analytics Intelligence Portal</a:t>
          </a:r>
        </a:p>
      </xdr:txBody>
    </xdr:sp>
    <xdr:clientData/>
  </xdr:twoCellAnchor>
  <xdr:twoCellAnchor>
    <xdr:from>
      <xdr:col>0</xdr:col>
      <xdr:colOff>508000</xdr:colOff>
      <xdr:row>10</xdr:row>
      <xdr:rowOff>152400</xdr:rowOff>
    </xdr:from>
    <xdr:to>
      <xdr:col>22</xdr:col>
      <xdr:colOff>431800</xdr:colOff>
      <xdr:row>13</xdr:row>
      <xdr:rowOff>10160</xdr:rowOff>
    </xdr:to>
    <xdr:sp macro="" textlink="">
      <xdr:nvSpPr>
        <xdr:cNvPr id="12" name="Hero_Subtitle">
          <a:extLst>
            <a:ext uri="{FF2B5EF4-FFF2-40B4-BE49-F238E27FC236}">
              <a16:creationId xmlns:a16="http://schemas.microsoft.com/office/drawing/2014/main" id="{788D22C0-48B6-F526-5C20-9F2561CC800F}"/>
            </a:ext>
          </a:extLst>
        </xdr:cNvPr>
        <xdr:cNvSpPr/>
      </xdr:nvSpPr>
      <xdr:spPr>
        <a:xfrm>
          <a:off x="508000" y="1981200"/>
          <a:ext cx="133350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850">
              <a:solidFill>
                <a:srgbClr val="CBD5E1"/>
              </a:solidFill>
              <a:latin typeface="Segoe UI" panose="020B0502040204020203" pitchFamily="34" charset="0"/>
            </a:rPr>
            <a:t>Unified strategic governance platform connecting Call Center Telephony Operations, Customer Retention Analytics, and Diversity &amp; Inclusion Parity Models via Ralph Kimball Star-Schema Tabular Engine.</a:t>
          </a:r>
        </a:p>
      </xdr:txBody>
    </xdr:sp>
    <xdr:clientData/>
  </xdr:twoCellAnchor>
  <xdr:twoCellAnchor>
    <xdr:from>
      <xdr:col>0</xdr:col>
      <xdr:colOff>254000</xdr:colOff>
      <xdr:row>14</xdr:row>
      <xdr:rowOff>106680</xdr:rowOff>
    </xdr:from>
    <xdr:to>
      <xdr:col>6</xdr:col>
      <xdr:colOff>342900</xdr:colOff>
      <xdr:row>20</xdr:row>
      <xdr:rowOff>50800</xdr:rowOff>
    </xdr:to>
    <xdr:sp macro="" textlink="">
      <xdr:nvSpPr>
        <xdr:cNvPr id="13" name="Ticker_Card_1">
          <a:extLst>
            <a:ext uri="{FF2B5EF4-FFF2-40B4-BE49-F238E27FC236}">
              <a16:creationId xmlns:a16="http://schemas.microsoft.com/office/drawing/2014/main" id="{83AC7AFA-2753-86F7-EA3E-196E8FC8EA7B}"/>
            </a:ext>
          </a:extLst>
        </xdr:cNvPr>
        <xdr:cNvSpPr/>
      </xdr:nvSpPr>
      <xdr:spPr>
        <a:xfrm>
          <a:off x="254000" y="2667000"/>
          <a:ext cx="3746500" cy="1041400"/>
        </a:xfrm>
        <a:prstGeom prst="roundRect">
          <a:avLst>
            <a:gd name="adj" fmla="val 12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279400</xdr:colOff>
      <xdr:row>15</xdr:row>
      <xdr:rowOff>76200</xdr:rowOff>
    </xdr:from>
    <xdr:to>
      <xdr:col>6</xdr:col>
      <xdr:colOff>152400</xdr:colOff>
      <xdr:row>18</xdr:row>
      <xdr:rowOff>10160</xdr:rowOff>
    </xdr:to>
    <xdr:sp macro="" textlink="">
      <xdr:nvSpPr>
        <xdr:cNvPr id="14" name="Ticker_BadgeCircle_1">
          <a:extLst>
            <a:ext uri="{FF2B5EF4-FFF2-40B4-BE49-F238E27FC236}">
              <a16:creationId xmlns:a16="http://schemas.microsoft.com/office/drawing/2014/main" id="{540DF2F4-039E-E69F-0ACB-112AE84DFBF3}"/>
            </a:ext>
          </a:extLst>
        </xdr:cNvPr>
        <xdr:cNvSpPr/>
      </xdr:nvSpPr>
      <xdr:spPr>
        <a:xfrm>
          <a:off x="3327400" y="2819400"/>
          <a:ext cx="482600" cy="4826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393700</xdr:colOff>
      <xdr:row>16</xdr:row>
      <xdr:rowOff>7620</xdr:rowOff>
    </xdr:from>
    <xdr:to>
      <xdr:col>6</xdr:col>
      <xdr:colOff>38100</xdr:colOff>
      <xdr:row>17</xdr:row>
      <xdr:rowOff>78740</xdr:rowOff>
    </xdr:to>
    <xdr:pic>
      <xdr:nvPicPr>
        <xdr:cNvPr id="16" name="Ticker_Icon_1">
          <a:extLst>
            <a:ext uri="{FF2B5EF4-FFF2-40B4-BE49-F238E27FC236}">
              <a16:creationId xmlns:a16="http://schemas.microsoft.com/office/drawing/2014/main" id="{9597B896-0349-D578-3C33-2FD4FBFE292B}"/>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441700" y="2933700"/>
          <a:ext cx="254000" cy="254000"/>
        </a:xfrm>
        <a:prstGeom prst="rect">
          <a:avLst/>
        </a:prstGeom>
      </xdr:spPr>
    </xdr:pic>
    <xdr:clientData/>
  </xdr:twoCellAnchor>
  <xdr:twoCellAnchor>
    <xdr:from>
      <xdr:col>0</xdr:col>
      <xdr:colOff>304800</xdr:colOff>
      <xdr:row>15</xdr:row>
      <xdr:rowOff>25400</xdr:rowOff>
    </xdr:from>
    <xdr:to>
      <xdr:col>0</xdr:col>
      <xdr:colOff>355600</xdr:colOff>
      <xdr:row>19</xdr:row>
      <xdr:rowOff>132080</xdr:rowOff>
    </xdr:to>
    <xdr:sp macro="" textlink="">
      <xdr:nvSpPr>
        <xdr:cNvPr id="17" name="Ticker_Accent_1">
          <a:extLst>
            <a:ext uri="{FF2B5EF4-FFF2-40B4-BE49-F238E27FC236}">
              <a16:creationId xmlns:a16="http://schemas.microsoft.com/office/drawing/2014/main" id="{7653B7DC-46D6-252B-9E64-883703D82B96}"/>
            </a:ext>
          </a:extLst>
        </xdr:cNvPr>
        <xdr:cNvSpPr/>
      </xdr:nvSpPr>
      <xdr:spPr>
        <a:xfrm>
          <a:off x="304800" y="2768600"/>
          <a:ext cx="50800" cy="838200"/>
        </a:xfrm>
        <a:prstGeom prst="roundRect">
          <a:avLst>
            <a:gd name="adj" fmla="val 50000"/>
          </a:avLst>
        </a:prstGeom>
        <a:solidFill>
          <a:srgbClr val="05166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457200</xdr:colOff>
      <xdr:row>14</xdr:row>
      <xdr:rowOff>157480</xdr:rowOff>
    </xdr:from>
    <xdr:to>
      <xdr:col>5</xdr:col>
      <xdr:colOff>266700</xdr:colOff>
      <xdr:row>19</xdr:row>
      <xdr:rowOff>157480</xdr:rowOff>
    </xdr:to>
    <xdr:sp macro="" textlink="">
      <xdr:nvSpPr>
        <xdr:cNvPr id="18" name="Ticker_Text_1">
          <a:extLst>
            <a:ext uri="{FF2B5EF4-FFF2-40B4-BE49-F238E27FC236}">
              <a16:creationId xmlns:a16="http://schemas.microsoft.com/office/drawing/2014/main" id="{3DFB20E8-33C1-54D4-2C03-63E767A6A75A}"/>
            </a:ext>
          </a:extLst>
        </xdr:cNvPr>
        <xdr:cNvSpPr/>
      </xdr:nvSpPr>
      <xdr:spPr>
        <a:xfrm>
          <a:off x="457200" y="2717800"/>
          <a:ext cx="2857500" cy="914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750" b="1">
              <a:solidFill>
                <a:srgbClr val="647B8B"/>
              </a:solidFill>
              <a:latin typeface="Segoe UI" panose="020B0502040204020203" pitchFamily="34" charset="0"/>
            </a:rPr>
            <a:t>TELEPHONY SLA COMPLIANCE</a:t>
          </a:r>
        </a:p>
        <a:p>
          <a:pPr algn="l"/>
          <a:r>
            <a:rPr lang="en-US" sz="1600" b="1">
              <a:solidFill>
                <a:srgbClr val="0F272A"/>
              </a:solidFill>
              <a:latin typeface="Segoe UI" panose="020B0502040204020203" pitchFamily="34" charset="0"/>
            </a:rPr>
            <a:t>81.1%</a:t>
          </a:r>
        </a:p>
        <a:p>
          <a:pPr algn="l"/>
          <a:r>
            <a:rPr lang="en-US" sz="750" b="0">
              <a:solidFill>
                <a:srgbClr val="647B8B"/>
              </a:solidFill>
              <a:latin typeface="Segoe UI" panose="020B0502040204020203" pitchFamily="34" charset="0"/>
            </a:rPr>
            <a:t>4,054 Answered / 5,000 Total Calls</a:t>
          </a:r>
        </a:p>
      </xdr:txBody>
    </xdr:sp>
    <xdr:clientData/>
  </xdr:twoCellAnchor>
  <xdr:twoCellAnchor>
    <xdr:from>
      <xdr:col>6</xdr:col>
      <xdr:colOff>596900</xdr:colOff>
      <xdr:row>14</xdr:row>
      <xdr:rowOff>106680</xdr:rowOff>
    </xdr:from>
    <xdr:to>
      <xdr:col>13</xdr:col>
      <xdr:colOff>76200</xdr:colOff>
      <xdr:row>20</xdr:row>
      <xdr:rowOff>50800</xdr:rowOff>
    </xdr:to>
    <xdr:sp macro="" textlink="">
      <xdr:nvSpPr>
        <xdr:cNvPr id="19" name="Ticker_Card_2">
          <a:extLst>
            <a:ext uri="{FF2B5EF4-FFF2-40B4-BE49-F238E27FC236}">
              <a16:creationId xmlns:a16="http://schemas.microsoft.com/office/drawing/2014/main" id="{312248AF-D3B0-38B0-853F-5E0B7472020B}"/>
            </a:ext>
          </a:extLst>
        </xdr:cNvPr>
        <xdr:cNvSpPr/>
      </xdr:nvSpPr>
      <xdr:spPr>
        <a:xfrm>
          <a:off x="4254500" y="2667000"/>
          <a:ext cx="3746500" cy="1041400"/>
        </a:xfrm>
        <a:prstGeom prst="roundRect">
          <a:avLst>
            <a:gd name="adj" fmla="val 12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12700</xdr:colOff>
      <xdr:row>15</xdr:row>
      <xdr:rowOff>76200</xdr:rowOff>
    </xdr:from>
    <xdr:to>
      <xdr:col>12</xdr:col>
      <xdr:colOff>495300</xdr:colOff>
      <xdr:row>18</xdr:row>
      <xdr:rowOff>10160</xdr:rowOff>
    </xdr:to>
    <xdr:sp macro="" textlink="">
      <xdr:nvSpPr>
        <xdr:cNvPr id="20" name="Ticker_BadgeCircle_2">
          <a:extLst>
            <a:ext uri="{FF2B5EF4-FFF2-40B4-BE49-F238E27FC236}">
              <a16:creationId xmlns:a16="http://schemas.microsoft.com/office/drawing/2014/main" id="{EE78DCD5-C142-23A2-1975-4E72363F42BE}"/>
            </a:ext>
          </a:extLst>
        </xdr:cNvPr>
        <xdr:cNvSpPr/>
      </xdr:nvSpPr>
      <xdr:spPr>
        <a:xfrm>
          <a:off x="7327900" y="2819400"/>
          <a:ext cx="482600" cy="4826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127000</xdr:colOff>
      <xdr:row>16</xdr:row>
      <xdr:rowOff>7620</xdr:rowOff>
    </xdr:from>
    <xdr:to>
      <xdr:col>12</xdr:col>
      <xdr:colOff>381000</xdr:colOff>
      <xdr:row>17</xdr:row>
      <xdr:rowOff>78740</xdr:rowOff>
    </xdr:to>
    <xdr:pic>
      <xdr:nvPicPr>
        <xdr:cNvPr id="22" name="Ticker_Icon_2">
          <a:extLst>
            <a:ext uri="{FF2B5EF4-FFF2-40B4-BE49-F238E27FC236}">
              <a16:creationId xmlns:a16="http://schemas.microsoft.com/office/drawing/2014/main" id="{A709E654-600B-210E-9705-376CE0EB3818}"/>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442200" y="2933700"/>
          <a:ext cx="254000" cy="254000"/>
        </a:xfrm>
        <a:prstGeom prst="rect">
          <a:avLst/>
        </a:prstGeom>
      </xdr:spPr>
    </xdr:pic>
    <xdr:clientData/>
  </xdr:twoCellAnchor>
  <xdr:twoCellAnchor>
    <xdr:from>
      <xdr:col>7</xdr:col>
      <xdr:colOff>38100</xdr:colOff>
      <xdr:row>15</xdr:row>
      <xdr:rowOff>25400</xdr:rowOff>
    </xdr:from>
    <xdr:to>
      <xdr:col>7</xdr:col>
      <xdr:colOff>88900</xdr:colOff>
      <xdr:row>19</xdr:row>
      <xdr:rowOff>132080</xdr:rowOff>
    </xdr:to>
    <xdr:sp macro="" textlink="">
      <xdr:nvSpPr>
        <xdr:cNvPr id="23" name="Ticker_Accent_2">
          <a:extLst>
            <a:ext uri="{FF2B5EF4-FFF2-40B4-BE49-F238E27FC236}">
              <a16:creationId xmlns:a16="http://schemas.microsoft.com/office/drawing/2014/main" id="{1F434508-74F1-0A4B-86E7-C32555E69522}"/>
            </a:ext>
          </a:extLst>
        </xdr:cNvPr>
        <xdr:cNvSpPr/>
      </xdr:nvSpPr>
      <xdr:spPr>
        <a:xfrm>
          <a:off x="4305300" y="2768600"/>
          <a:ext cx="50800" cy="838200"/>
        </a:xfrm>
        <a:prstGeom prst="roundRect">
          <a:avLst>
            <a:gd name="adj" fmla="val 50000"/>
          </a:avLst>
        </a:prstGeom>
        <a:solidFill>
          <a:srgbClr val="D0991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190500</xdr:colOff>
      <xdr:row>14</xdr:row>
      <xdr:rowOff>157480</xdr:rowOff>
    </xdr:from>
    <xdr:to>
      <xdr:col>12</xdr:col>
      <xdr:colOff>0</xdr:colOff>
      <xdr:row>19</xdr:row>
      <xdr:rowOff>157480</xdr:rowOff>
    </xdr:to>
    <xdr:sp macro="" textlink="">
      <xdr:nvSpPr>
        <xdr:cNvPr id="24" name="Ticker_Text_2">
          <a:extLst>
            <a:ext uri="{FF2B5EF4-FFF2-40B4-BE49-F238E27FC236}">
              <a16:creationId xmlns:a16="http://schemas.microsoft.com/office/drawing/2014/main" id="{918EF5CC-E01E-9360-04D1-7703C97E0C64}"/>
            </a:ext>
          </a:extLst>
        </xdr:cNvPr>
        <xdr:cNvSpPr/>
      </xdr:nvSpPr>
      <xdr:spPr>
        <a:xfrm>
          <a:off x="4457700" y="2717800"/>
          <a:ext cx="2857500" cy="914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750" b="1">
              <a:solidFill>
                <a:srgbClr val="647B8B"/>
              </a:solidFill>
              <a:latin typeface="Segoe UI" panose="020B0502040204020203" pitchFamily="34" charset="0"/>
            </a:rPr>
            <a:t>CUSTOMER ARR PRESERVATION</a:t>
          </a:r>
        </a:p>
        <a:p>
          <a:pPr algn="l"/>
          <a:r>
            <a:rPr lang="en-US" sz="1600" b="1">
              <a:solidFill>
                <a:srgbClr val="0F272A"/>
              </a:solidFill>
              <a:latin typeface="Segoe UI" panose="020B0502040204020203" pitchFamily="34" charset="0"/>
            </a:rPr>
            <a:t>$2.86M</a:t>
          </a:r>
        </a:p>
        <a:p>
          <a:pPr algn="l"/>
          <a:r>
            <a:rPr lang="en-US" sz="750" b="0">
              <a:solidFill>
                <a:srgbClr val="647B8B"/>
              </a:solidFill>
              <a:latin typeface="Segoe UI" panose="020B0502040204020203" pitchFamily="34" charset="0"/>
            </a:rPr>
            <a:t>26.5% Churn across 7,043 Accounts</a:t>
          </a:r>
        </a:p>
      </xdr:txBody>
    </xdr:sp>
    <xdr:clientData/>
  </xdr:twoCellAnchor>
  <xdr:twoCellAnchor>
    <xdr:from>
      <xdr:col>13</xdr:col>
      <xdr:colOff>330200</xdr:colOff>
      <xdr:row>14</xdr:row>
      <xdr:rowOff>106680</xdr:rowOff>
    </xdr:from>
    <xdr:to>
      <xdr:col>19</xdr:col>
      <xdr:colOff>419100</xdr:colOff>
      <xdr:row>20</xdr:row>
      <xdr:rowOff>50800</xdr:rowOff>
    </xdr:to>
    <xdr:sp macro="" textlink="">
      <xdr:nvSpPr>
        <xdr:cNvPr id="25" name="Ticker_Card_3">
          <a:extLst>
            <a:ext uri="{FF2B5EF4-FFF2-40B4-BE49-F238E27FC236}">
              <a16:creationId xmlns:a16="http://schemas.microsoft.com/office/drawing/2014/main" id="{DD493493-F316-819B-B3B4-C87A40E9C986}"/>
            </a:ext>
          </a:extLst>
        </xdr:cNvPr>
        <xdr:cNvSpPr/>
      </xdr:nvSpPr>
      <xdr:spPr>
        <a:xfrm>
          <a:off x="8255000" y="2667000"/>
          <a:ext cx="3746500" cy="1041400"/>
        </a:xfrm>
        <a:prstGeom prst="roundRect">
          <a:avLst>
            <a:gd name="adj" fmla="val 12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355600</xdr:colOff>
      <xdr:row>15</xdr:row>
      <xdr:rowOff>76200</xdr:rowOff>
    </xdr:from>
    <xdr:to>
      <xdr:col>19</xdr:col>
      <xdr:colOff>228600</xdr:colOff>
      <xdr:row>18</xdr:row>
      <xdr:rowOff>10160</xdr:rowOff>
    </xdr:to>
    <xdr:sp macro="" textlink="">
      <xdr:nvSpPr>
        <xdr:cNvPr id="26" name="Ticker_BadgeCircle_3">
          <a:extLst>
            <a:ext uri="{FF2B5EF4-FFF2-40B4-BE49-F238E27FC236}">
              <a16:creationId xmlns:a16="http://schemas.microsoft.com/office/drawing/2014/main" id="{CB5B4B42-ADEF-6028-6D02-A0FD2A7691B0}"/>
            </a:ext>
          </a:extLst>
        </xdr:cNvPr>
        <xdr:cNvSpPr/>
      </xdr:nvSpPr>
      <xdr:spPr>
        <a:xfrm>
          <a:off x="11328400" y="2819400"/>
          <a:ext cx="482600" cy="4826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469900</xdr:colOff>
      <xdr:row>16</xdr:row>
      <xdr:rowOff>7620</xdr:rowOff>
    </xdr:from>
    <xdr:to>
      <xdr:col>19</xdr:col>
      <xdr:colOff>114300</xdr:colOff>
      <xdr:row>17</xdr:row>
      <xdr:rowOff>78740</xdr:rowOff>
    </xdr:to>
    <xdr:pic>
      <xdr:nvPicPr>
        <xdr:cNvPr id="28" name="Ticker_Icon_3">
          <a:extLst>
            <a:ext uri="{FF2B5EF4-FFF2-40B4-BE49-F238E27FC236}">
              <a16:creationId xmlns:a16="http://schemas.microsoft.com/office/drawing/2014/main" id="{A18BE5C1-46EC-13A3-D055-F8DAE0C751B1}"/>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442700" y="2933700"/>
          <a:ext cx="254000" cy="254000"/>
        </a:xfrm>
        <a:prstGeom prst="rect">
          <a:avLst/>
        </a:prstGeom>
      </xdr:spPr>
    </xdr:pic>
    <xdr:clientData/>
  </xdr:twoCellAnchor>
  <xdr:twoCellAnchor>
    <xdr:from>
      <xdr:col>13</xdr:col>
      <xdr:colOff>381000</xdr:colOff>
      <xdr:row>15</xdr:row>
      <xdr:rowOff>25400</xdr:rowOff>
    </xdr:from>
    <xdr:to>
      <xdr:col>13</xdr:col>
      <xdr:colOff>431800</xdr:colOff>
      <xdr:row>19</xdr:row>
      <xdr:rowOff>132080</xdr:rowOff>
    </xdr:to>
    <xdr:sp macro="" textlink="">
      <xdr:nvSpPr>
        <xdr:cNvPr id="29" name="Ticker_Accent_3">
          <a:extLst>
            <a:ext uri="{FF2B5EF4-FFF2-40B4-BE49-F238E27FC236}">
              <a16:creationId xmlns:a16="http://schemas.microsoft.com/office/drawing/2014/main" id="{F983BF11-2C39-73BF-8386-A5C6A975B765}"/>
            </a:ext>
          </a:extLst>
        </xdr:cNvPr>
        <xdr:cNvSpPr/>
      </xdr:nvSpPr>
      <xdr:spPr>
        <a:xfrm>
          <a:off x="8305800" y="2768600"/>
          <a:ext cx="50800" cy="838200"/>
        </a:xfrm>
        <a:prstGeom prst="roundRect">
          <a:avLst>
            <a:gd name="adj" fmla="val 50000"/>
          </a:avLst>
        </a:prstGeom>
        <a:solidFill>
          <a:srgbClr val="BD18BE"/>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533400</xdr:colOff>
      <xdr:row>14</xdr:row>
      <xdr:rowOff>157480</xdr:rowOff>
    </xdr:from>
    <xdr:to>
      <xdr:col>18</xdr:col>
      <xdr:colOff>342900</xdr:colOff>
      <xdr:row>19</xdr:row>
      <xdr:rowOff>157480</xdr:rowOff>
    </xdr:to>
    <xdr:sp macro="" textlink="">
      <xdr:nvSpPr>
        <xdr:cNvPr id="30" name="Ticker_Text_3">
          <a:extLst>
            <a:ext uri="{FF2B5EF4-FFF2-40B4-BE49-F238E27FC236}">
              <a16:creationId xmlns:a16="http://schemas.microsoft.com/office/drawing/2014/main" id="{ED7F2903-E447-961F-EAB1-17F8A5A597F3}"/>
            </a:ext>
          </a:extLst>
        </xdr:cNvPr>
        <xdr:cNvSpPr/>
      </xdr:nvSpPr>
      <xdr:spPr>
        <a:xfrm>
          <a:off x="8458200" y="2717800"/>
          <a:ext cx="2857500" cy="914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750" b="1">
              <a:solidFill>
                <a:srgbClr val="647B8B"/>
              </a:solidFill>
              <a:latin typeface="Segoe UI" panose="020B0502040204020203" pitchFamily="34" charset="0"/>
            </a:rPr>
            <a:t>EXECUTIVE GENDER PARITY</a:t>
          </a:r>
        </a:p>
        <a:p>
          <a:pPr algn="l"/>
          <a:r>
            <a:rPr lang="en-US" sz="1600" b="1">
              <a:solidFill>
                <a:srgbClr val="0F272A"/>
              </a:solidFill>
              <a:latin typeface="Segoe UI" panose="020B0502040204020203" pitchFamily="34" charset="0"/>
            </a:rPr>
            <a:t>41.0%</a:t>
          </a:r>
        </a:p>
        <a:p>
          <a:pPr algn="l"/>
          <a:r>
            <a:rPr lang="en-US" sz="750" b="0">
              <a:solidFill>
                <a:srgbClr val="647B8B"/>
              </a:solidFill>
              <a:latin typeface="Segoe UI" panose="020B0502040204020203" pitchFamily="34" charset="0"/>
            </a:rPr>
            <a:t>28.0% Senior Leadership Representation</a:t>
          </a:r>
        </a:p>
      </xdr:txBody>
    </xdr:sp>
    <xdr:clientData/>
  </xdr:twoCellAnchor>
  <xdr:twoCellAnchor>
    <xdr:from>
      <xdr:col>20</xdr:col>
      <xdr:colOff>63500</xdr:colOff>
      <xdr:row>14</xdr:row>
      <xdr:rowOff>106680</xdr:rowOff>
    </xdr:from>
    <xdr:to>
      <xdr:col>26</xdr:col>
      <xdr:colOff>152400</xdr:colOff>
      <xdr:row>20</xdr:row>
      <xdr:rowOff>50800</xdr:rowOff>
    </xdr:to>
    <xdr:sp macro="" textlink="">
      <xdr:nvSpPr>
        <xdr:cNvPr id="31" name="Ticker_Card_4">
          <a:extLst>
            <a:ext uri="{FF2B5EF4-FFF2-40B4-BE49-F238E27FC236}">
              <a16:creationId xmlns:a16="http://schemas.microsoft.com/office/drawing/2014/main" id="{07CA32CB-8750-2A87-11A0-8E46C6440A26}"/>
            </a:ext>
          </a:extLst>
        </xdr:cNvPr>
        <xdr:cNvSpPr/>
      </xdr:nvSpPr>
      <xdr:spPr>
        <a:xfrm>
          <a:off x="12255500" y="2667000"/>
          <a:ext cx="3746500" cy="1041400"/>
        </a:xfrm>
        <a:prstGeom prst="roundRect">
          <a:avLst>
            <a:gd name="adj" fmla="val 12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88900</xdr:colOff>
      <xdr:row>15</xdr:row>
      <xdr:rowOff>76200</xdr:rowOff>
    </xdr:from>
    <xdr:to>
      <xdr:col>25</xdr:col>
      <xdr:colOff>571500</xdr:colOff>
      <xdr:row>18</xdr:row>
      <xdr:rowOff>10160</xdr:rowOff>
    </xdr:to>
    <xdr:sp macro="" textlink="">
      <xdr:nvSpPr>
        <xdr:cNvPr id="32" name="Ticker_BadgeCircle_4">
          <a:extLst>
            <a:ext uri="{FF2B5EF4-FFF2-40B4-BE49-F238E27FC236}">
              <a16:creationId xmlns:a16="http://schemas.microsoft.com/office/drawing/2014/main" id="{1EA1678C-0613-9D88-18CA-E05F8608EFCE}"/>
            </a:ext>
          </a:extLst>
        </xdr:cNvPr>
        <xdr:cNvSpPr/>
      </xdr:nvSpPr>
      <xdr:spPr>
        <a:xfrm>
          <a:off x="15328900" y="2819400"/>
          <a:ext cx="482600" cy="4826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25</xdr:col>
      <xdr:colOff>203200</xdr:colOff>
      <xdr:row>16</xdr:row>
      <xdr:rowOff>7620</xdr:rowOff>
    </xdr:from>
    <xdr:to>
      <xdr:col>25</xdr:col>
      <xdr:colOff>457200</xdr:colOff>
      <xdr:row>17</xdr:row>
      <xdr:rowOff>78740</xdr:rowOff>
    </xdr:to>
    <xdr:pic>
      <xdr:nvPicPr>
        <xdr:cNvPr id="34" name="Ticker_Icon_4">
          <a:extLst>
            <a:ext uri="{FF2B5EF4-FFF2-40B4-BE49-F238E27FC236}">
              <a16:creationId xmlns:a16="http://schemas.microsoft.com/office/drawing/2014/main" id="{565F358C-DC61-BA06-FD73-665B6A5CC2E4}"/>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443200" y="2933700"/>
          <a:ext cx="254000" cy="254000"/>
        </a:xfrm>
        <a:prstGeom prst="rect">
          <a:avLst/>
        </a:prstGeom>
      </xdr:spPr>
    </xdr:pic>
    <xdr:clientData/>
  </xdr:twoCellAnchor>
  <xdr:twoCellAnchor>
    <xdr:from>
      <xdr:col>20</xdr:col>
      <xdr:colOff>114300</xdr:colOff>
      <xdr:row>15</xdr:row>
      <xdr:rowOff>25400</xdr:rowOff>
    </xdr:from>
    <xdr:to>
      <xdr:col>20</xdr:col>
      <xdr:colOff>165100</xdr:colOff>
      <xdr:row>19</xdr:row>
      <xdr:rowOff>132080</xdr:rowOff>
    </xdr:to>
    <xdr:sp macro="" textlink="">
      <xdr:nvSpPr>
        <xdr:cNvPr id="35" name="Ticker_Accent_4">
          <a:extLst>
            <a:ext uri="{FF2B5EF4-FFF2-40B4-BE49-F238E27FC236}">
              <a16:creationId xmlns:a16="http://schemas.microsoft.com/office/drawing/2014/main" id="{EEC9DF76-8A1E-7108-3836-AEDF76685E94}"/>
            </a:ext>
          </a:extLst>
        </xdr:cNvPr>
        <xdr:cNvSpPr/>
      </xdr:nvSpPr>
      <xdr:spPr>
        <a:xfrm>
          <a:off x="12306300" y="2768600"/>
          <a:ext cx="50800" cy="838200"/>
        </a:xfrm>
        <a:prstGeom prst="roundRect">
          <a:avLst>
            <a:gd name="adj" fmla="val 50000"/>
          </a:avLst>
        </a:prstGeom>
        <a:solidFill>
          <a:srgbClr val="234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266700</xdr:colOff>
      <xdr:row>14</xdr:row>
      <xdr:rowOff>157480</xdr:rowOff>
    </xdr:from>
    <xdr:to>
      <xdr:col>25</xdr:col>
      <xdr:colOff>76200</xdr:colOff>
      <xdr:row>19</xdr:row>
      <xdr:rowOff>157480</xdr:rowOff>
    </xdr:to>
    <xdr:sp macro="" textlink="">
      <xdr:nvSpPr>
        <xdr:cNvPr id="36" name="Ticker_Text_4">
          <a:extLst>
            <a:ext uri="{FF2B5EF4-FFF2-40B4-BE49-F238E27FC236}">
              <a16:creationId xmlns:a16="http://schemas.microsoft.com/office/drawing/2014/main" id="{6A254962-19E6-063A-A51E-5EDA38843385}"/>
            </a:ext>
          </a:extLst>
        </xdr:cNvPr>
        <xdr:cNvSpPr/>
      </xdr:nvSpPr>
      <xdr:spPr>
        <a:xfrm>
          <a:off x="12458700" y="2717800"/>
          <a:ext cx="2857500" cy="914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r>
            <a:rPr lang="en-US" sz="750" b="1">
              <a:solidFill>
                <a:srgbClr val="647B8B"/>
              </a:solidFill>
              <a:latin typeface="Segoe UI" panose="020B0502040204020203" pitchFamily="34" charset="0"/>
            </a:rPr>
            <a:t>DATA ARCHITECTURE FIDELITY</a:t>
          </a:r>
        </a:p>
        <a:p>
          <a:pPr algn="l"/>
          <a:r>
            <a:rPr lang="en-US" sz="1600" b="1">
              <a:solidFill>
                <a:srgbClr val="0F272A"/>
              </a:solidFill>
              <a:latin typeface="Segoe UI" panose="020B0502040204020203" pitchFamily="34" charset="0"/>
            </a:rPr>
            <a:t>100%</a:t>
          </a:r>
        </a:p>
        <a:p>
          <a:pPr algn="l"/>
          <a:r>
            <a:rPr lang="en-US" sz="750" b="0">
              <a:solidFill>
                <a:srgbClr val="647B8B"/>
              </a:solidFill>
              <a:latin typeface="Segoe UI" panose="020B0502040204020203" pitchFamily="34" charset="0"/>
            </a:rPr>
            <a:t>13 Star-Schema Models &amp; Lookups</a:t>
          </a:r>
        </a:p>
      </xdr:txBody>
    </xdr:sp>
    <xdr:clientData/>
  </xdr:twoCellAnchor>
  <xdr:twoCellAnchor>
    <xdr:from>
      <xdr:col>0</xdr:col>
      <xdr:colOff>254000</xdr:colOff>
      <xdr:row>21</xdr:row>
      <xdr:rowOff>20320</xdr:rowOff>
    </xdr:from>
    <xdr:to>
      <xdr:col>8</xdr:col>
      <xdr:colOff>330200</xdr:colOff>
      <xdr:row>46</xdr:row>
      <xdr:rowOff>20320</xdr:rowOff>
    </xdr:to>
    <xdr:sp macro="" textlink="">
      <xdr:nvSpPr>
        <xdr:cNvPr id="37" name="Card_Launcher_1">
          <a:extLst>
            <a:ext uri="{FF2B5EF4-FFF2-40B4-BE49-F238E27FC236}">
              <a16:creationId xmlns:a16="http://schemas.microsoft.com/office/drawing/2014/main" id="{E4A57DC7-ACD4-34C3-1023-F5FE694A0B5F}"/>
            </a:ext>
          </a:extLst>
        </xdr:cNvPr>
        <xdr:cNvSpPr/>
      </xdr:nvSpPr>
      <xdr:spPr>
        <a:xfrm>
          <a:off x="254000" y="3860800"/>
          <a:ext cx="4953000" cy="4572000"/>
        </a:xfrm>
        <a:prstGeom prst="roundRect">
          <a:avLst>
            <a:gd name="adj" fmla="val 6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508000</xdr:colOff>
      <xdr:row>22</xdr:row>
      <xdr:rowOff>15240</xdr:rowOff>
    </xdr:from>
    <xdr:to>
      <xdr:col>1</xdr:col>
      <xdr:colOff>304800</xdr:colOff>
      <xdr:row>24</xdr:row>
      <xdr:rowOff>55880</xdr:rowOff>
    </xdr:to>
    <xdr:sp macro="" textlink="">
      <xdr:nvSpPr>
        <xdr:cNvPr id="38" name="Circle_Icon_1">
          <a:extLst>
            <a:ext uri="{FF2B5EF4-FFF2-40B4-BE49-F238E27FC236}">
              <a16:creationId xmlns:a16="http://schemas.microsoft.com/office/drawing/2014/main" id="{36B7C4D4-1906-7334-1DB1-F2A11650C96F}"/>
            </a:ext>
          </a:extLst>
        </xdr:cNvPr>
        <xdr:cNvSpPr/>
      </xdr:nvSpPr>
      <xdr:spPr>
        <a:xfrm>
          <a:off x="508000" y="4038600"/>
          <a:ext cx="406400" cy="4064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596900</xdr:colOff>
      <xdr:row>22</xdr:row>
      <xdr:rowOff>104140</xdr:rowOff>
    </xdr:from>
    <xdr:to>
      <xdr:col>1</xdr:col>
      <xdr:colOff>215900</xdr:colOff>
      <xdr:row>23</xdr:row>
      <xdr:rowOff>149860</xdr:rowOff>
    </xdr:to>
    <xdr:pic>
      <xdr:nvPicPr>
        <xdr:cNvPr id="40" name="Launcher_IconPic_1">
          <a:extLst>
            <a:ext uri="{FF2B5EF4-FFF2-40B4-BE49-F238E27FC236}">
              <a16:creationId xmlns:a16="http://schemas.microsoft.com/office/drawing/2014/main" id="{C83E6525-ABEE-74A4-E311-0AFAE8D9EC92}"/>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96900" y="4127500"/>
          <a:ext cx="228600" cy="228600"/>
        </a:xfrm>
        <a:prstGeom prst="rect">
          <a:avLst/>
        </a:prstGeom>
      </xdr:spPr>
    </xdr:pic>
    <xdr:clientData/>
  </xdr:twoCellAnchor>
  <xdr:twoCellAnchor>
    <xdr:from>
      <xdr:col>1</xdr:col>
      <xdr:colOff>406400</xdr:colOff>
      <xdr:row>22</xdr:row>
      <xdr:rowOff>66040</xdr:rowOff>
    </xdr:from>
    <xdr:to>
      <xdr:col>5</xdr:col>
      <xdr:colOff>0</xdr:colOff>
      <xdr:row>23</xdr:row>
      <xdr:rowOff>162560</xdr:rowOff>
    </xdr:to>
    <xdr:sp macro="" textlink="">
      <xdr:nvSpPr>
        <xdr:cNvPr id="41" name="Pill_Launcher_1">
          <a:extLst>
            <a:ext uri="{FF2B5EF4-FFF2-40B4-BE49-F238E27FC236}">
              <a16:creationId xmlns:a16="http://schemas.microsoft.com/office/drawing/2014/main" id="{980F6C30-F8F3-9981-A837-9EE8F4C59343}"/>
            </a:ext>
          </a:extLst>
        </xdr:cNvPr>
        <xdr:cNvSpPr/>
      </xdr:nvSpPr>
      <xdr:spPr>
        <a:xfrm>
          <a:off x="1016000" y="4089400"/>
          <a:ext cx="2032000" cy="279400"/>
        </a:xfrm>
        <a:prstGeom prst="roundRect">
          <a:avLst>
            <a:gd name="adj" fmla="val 50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750" b="1">
              <a:solidFill>
                <a:srgbClr val="051669"/>
              </a:solidFill>
              <a:latin typeface="Segoe UI" panose="020B0502040204020203" pitchFamily="34" charset="0"/>
            </a:rPr>
            <a:t>01 TELEPHONY OPERATIONS</a:t>
          </a:r>
        </a:p>
      </xdr:txBody>
    </xdr:sp>
    <xdr:clientData/>
  </xdr:twoCellAnchor>
  <xdr:twoCellAnchor>
    <xdr:from>
      <xdr:col>0</xdr:col>
      <xdr:colOff>508000</xdr:colOff>
      <xdr:row>24</xdr:row>
      <xdr:rowOff>132080</xdr:rowOff>
    </xdr:from>
    <xdr:to>
      <xdr:col>8</xdr:col>
      <xdr:colOff>76200</xdr:colOff>
      <xdr:row>27</xdr:row>
      <xdr:rowOff>142240</xdr:rowOff>
    </xdr:to>
    <xdr:sp macro="" textlink="">
      <xdr:nvSpPr>
        <xdr:cNvPr id="42" name="Title_Launcher_1">
          <a:extLst>
            <a:ext uri="{FF2B5EF4-FFF2-40B4-BE49-F238E27FC236}">
              <a16:creationId xmlns:a16="http://schemas.microsoft.com/office/drawing/2014/main" id="{2861CF97-3B4B-74AA-0A66-8A76856B6E60}"/>
            </a:ext>
          </a:extLst>
        </xdr:cNvPr>
        <xdr:cNvSpPr/>
      </xdr:nvSpPr>
      <xdr:spPr>
        <a:xfrm>
          <a:off x="508000" y="4521200"/>
          <a:ext cx="4445000" cy="558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1350" b="1">
              <a:solidFill>
                <a:srgbClr val="0F272A"/>
              </a:solidFill>
              <a:latin typeface="Segoe UI" panose="020B0502040204020203" pitchFamily="34" charset="0"/>
            </a:rPr>
            <a:t>Call Center Operations &amp; Agent Audit</a:t>
          </a:r>
        </a:p>
      </xdr:txBody>
    </xdr:sp>
    <xdr:clientData/>
  </xdr:twoCellAnchor>
  <xdr:twoCellAnchor>
    <xdr:from>
      <xdr:col>0</xdr:col>
      <xdr:colOff>508000</xdr:colOff>
      <xdr:row>27</xdr:row>
      <xdr:rowOff>167640</xdr:rowOff>
    </xdr:from>
    <xdr:to>
      <xdr:col>8</xdr:col>
      <xdr:colOff>76200</xdr:colOff>
      <xdr:row>34</xdr:row>
      <xdr:rowOff>30480</xdr:rowOff>
    </xdr:to>
    <xdr:sp macro="" textlink="">
      <xdr:nvSpPr>
        <xdr:cNvPr id="43" name="Desc_Launcher_1">
          <a:extLst>
            <a:ext uri="{FF2B5EF4-FFF2-40B4-BE49-F238E27FC236}">
              <a16:creationId xmlns:a16="http://schemas.microsoft.com/office/drawing/2014/main" id="{1D0E84F8-E331-D3B7-636F-348F7E3D3F67}"/>
            </a:ext>
          </a:extLst>
        </xdr:cNvPr>
        <xdr:cNvSpPr/>
      </xdr:nvSpPr>
      <xdr:spPr>
        <a:xfrm>
          <a:off x="508000" y="5105400"/>
          <a:ext cx="4445000" cy="11430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850">
              <a:solidFill>
                <a:srgbClr val="647B8B"/>
              </a:solidFill>
              <a:latin typeface="Segoe UI" panose="020B0502040204020203" pitchFamily="34" charset="0"/>
            </a:rPr>
            <a:t>Real-time queue triage, intraday hourly volume distributions, first-contact resolution audit, and representative efficiency scorecards with live SLA compliance metrics.</a:t>
          </a:r>
        </a:p>
      </xdr:txBody>
    </xdr:sp>
    <xdr:clientData/>
  </xdr:twoCellAnchor>
  <xdr:twoCellAnchor>
    <xdr:from>
      <xdr:col>0</xdr:col>
      <xdr:colOff>508000</xdr:colOff>
      <xdr:row>34</xdr:row>
      <xdr:rowOff>132080</xdr:rowOff>
    </xdr:from>
    <xdr:to>
      <xdr:col>8</xdr:col>
      <xdr:colOff>76200</xdr:colOff>
      <xdr:row>37</xdr:row>
      <xdr:rowOff>91440</xdr:rowOff>
    </xdr:to>
    <xdr:sp macro="" textlink="">
      <xdr:nvSpPr>
        <xdr:cNvPr id="44" name="MetricBox_Launcher_1">
          <a:extLst>
            <a:ext uri="{FF2B5EF4-FFF2-40B4-BE49-F238E27FC236}">
              <a16:creationId xmlns:a16="http://schemas.microsoft.com/office/drawing/2014/main" id="{3ED1DA0D-5C5A-34D4-9146-B86E80D73320}"/>
            </a:ext>
          </a:extLst>
        </xdr:cNvPr>
        <xdr:cNvSpPr/>
      </xdr:nvSpPr>
      <xdr:spPr>
        <a:xfrm>
          <a:off x="508000" y="6350000"/>
          <a:ext cx="4445000" cy="508000"/>
        </a:xfrm>
        <a:prstGeom prst="roundRect">
          <a:avLst>
            <a:gd name="adj" fmla="val 20000"/>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272A"/>
              </a:solidFill>
              <a:latin typeface="Segoe UI" panose="020B0502040204020203" pitchFamily="34" charset="0"/>
            </a:rPr>
            <a:t>81.1% Answer Rate  |  67.5s Avg Speed  |  3.40 CSAT</a:t>
          </a:r>
        </a:p>
      </xdr:txBody>
    </xdr:sp>
    <xdr:clientData/>
  </xdr:twoCellAnchor>
  <xdr:twoCellAnchor>
    <xdr:from>
      <xdr:col>0</xdr:col>
      <xdr:colOff>508000</xdr:colOff>
      <xdr:row>38</xdr:row>
      <xdr:rowOff>162560</xdr:rowOff>
    </xdr:from>
    <xdr:to>
      <xdr:col>8</xdr:col>
      <xdr:colOff>76200</xdr:colOff>
      <xdr:row>41</xdr:row>
      <xdr:rowOff>121920</xdr:rowOff>
    </xdr:to>
    <xdr:sp macro="" textlink="">
      <xdr:nvSpPr>
        <xdr:cNvPr id="45" name="Btn_Launch_1">
          <a:hlinkClick xmlns:r="http://schemas.openxmlformats.org/officeDocument/2006/relationships" r:id="rId10" tooltip="Open Call Center Operations &amp; Agent Audit"/>
          <a:extLst>
            <a:ext uri="{FF2B5EF4-FFF2-40B4-BE49-F238E27FC236}">
              <a16:creationId xmlns:a16="http://schemas.microsoft.com/office/drawing/2014/main" id="{E82CBC12-0605-BBA1-DD23-607D08A12490}"/>
            </a:ext>
          </a:extLst>
        </xdr:cNvPr>
        <xdr:cNvSpPr/>
      </xdr:nvSpPr>
      <xdr:spPr>
        <a:xfrm>
          <a:off x="508000" y="7112000"/>
          <a:ext cx="4445000" cy="508000"/>
        </a:xfrm>
        <a:prstGeom prst="roundRect">
          <a:avLst>
            <a:gd name="adj" fmla="val 25000"/>
          </a:avLst>
        </a:prstGeom>
        <a:solidFill>
          <a:srgbClr val="0F2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latin typeface="Segoe UI" panose="020B0502040204020203" pitchFamily="34" charset="0"/>
            </a:rPr>
            <a:t>Launch Call Center Cockpit -&gt;</a:t>
          </a:r>
        </a:p>
      </xdr:txBody>
    </xdr:sp>
    <xdr:clientData/>
  </xdr:twoCellAnchor>
  <xdr:twoCellAnchor>
    <xdr:from>
      <xdr:col>9</xdr:col>
      <xdr:colOff>38100</xdr:colOff>
      <xdr:row>21</xdr:row>
      <xdr:rowOff>20320</xdr:rowOff>
    </xdr:from>
    <xdr:to>
      <xdr:col>17</xdr:col>
      <xdr:colOff>114300</xdr:colOff>
      <xdr:row>46</xdr:row>
      <xdr:rowOff>20320</xdr:rowOff>
    </xdr:to>
    <xdr:sp macro="" textlink="">
      <xdr:nvSpPr>
        <xdr:cNvPr id="46" name="Card_Launcher_2">
          <a:extLst>
            <a:ext uri="{FF2B5EF4-FFF2-40B4-BE49-F238E27FC236}">
              <a16:creationId xmlns:a16="http://schemas.microsoft.com/office/drawing/2014/main" id="{34857847-A32A-6D48-8BFB-E34B17CF733D}"/>
            </a:ext>
          </a:extLst>
        </xdr:cNvPr>
        <xdr:cNvSpPr/>
      </xdr:nvSpPr>
      <xdr:spPr>
        <a:xfrm>
          <a:off x="5524500" y="3860800"/>
          <a:ext cx="4953000" cy="4572000"/>
        </a:xfrm>
        <a:prstGeom prst="roundRect">
          <a:avLst>
            <a:gd name="adj" fmla="val 6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292100</xdr:colOff>
      <xdr:row>22</xdr:row>
      <xdr:rowOff>15240</xdr:rowOff>
    </xdr:from>
    <xdr:to>
      <xdr:col>10</xdr:col>
      <xdr:colOff>88900</xdr:colOff>
      <xdr:row>24</xdr:row>
      <xdr:rowOff>55880</xdr:rowOff>
    </xdr:to>
    <xdr:sp macro="" textlink="">
      <xdr:nvSpPr>
        <xdr:cNvPr id="47" name="Circle_Icon_2">
          <a:extLst>
            <a:ext uri="{FF2B5EF4-FFF2-40B4-BE49-F238E27FC236}">
              <a16:creationId xmlns:a16="http://schemas.microsoft.com/office/drawing/2014/main" id="{612C3589-8085-38EF-6BD2-6FF33085F3C4}"/>
            </a:ext>
          </a:extLst>
        </xdr:cNvPr>
        <xdr:cNvSpPr/>
      </xdr:nvSpPr>
      <xdr:spPr>
        <a:xfrm>
          <a:off x="5778500" y="4038600"/>
          <a:ext cx="406400" cy="4064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381000</xdr:colOff>
      <xdr:row>22</xdr:row>
      <xdr:rowOff>104140</xdr:rowOff>
    </xdr:from>
    <xdr:to>
      <xdr:col>10</xdr:col>
      <xdr:colOff>0</xdr:colOff>
      <xdr:row>23</xdr:row>
      <xdr:rowOff>149860</xdr:rowOff>
    </xdr:to>
    <xdr:pic>
      <xdr:nvPicPr>
        <xdr:cNvPr id="49" name="Launcher_IconPic_2">
          <a:extLst>
            <a:ext uri="{FF2B5EF4-FFF2-40B4-BE49-F238E27FC236}">
              <a16:creationId xmlns:a16="http://schemas.microsoft.com/office/drawing/2014/main" id="{46D6EF75-354F-1F8C-7903-4F8F54D523F8}"/>
            </a:ext>
          </a:extLst>
        </xdr:cNvPr>
        <xdr:cNvPicPr>
          <a:picLocks/>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867400" y="4127500"/>
          <a:ext cx="228600" cy="228600"/>
        </a:xfrm>
        <a:prstGeom prst="rect">
          <a:avLst/>
        </a:prstGeom>
      </xdr:spPr>
    </xdr:pic>
    <xdr:clientData/>
  </xdr:twoCellAnchor>
  <xdr:twoCellAnchor>
    <xdr:from>
      <xdr:col>10</xdr:col>
      <xdr:colOff>190500</xdr:colOff>
      <xdr:row>22</xdr:row>
      <xdr:rowOff>66040</xdr:rowOff>
    </xdr:from>
    <xdr:to>
      <xdr:col>13</xdr:col>
      <xdr:colOff>393700</xdr:colOff>
      <xdr:row>23</xdr:row>
      <xdr:rowOff>162560</xdr:rowOff>
    </xdr:to>
    <xdr:sp macro="" textlink="">
      <xdr:nvSpPr>
        <xdr:cNvPr id="50" name="Pill_Launcher_2">
          <a:extLst>
            <a:ext uri="{FF2B5EF4-FFF2-40B4-BE49-F238E27FC236}">
              <a16:creationId xmlns:a16="http://schemas.microsoft.com/office/drawing/2014/main" id="{61D397A9-F926-6BD5-36B9-04553C7961FE}"/>
            </a:ext>
          </a:extLst>
        </xdr:cNvPr>
        <xdr:cNvSpPr/>
      </xdr:nvSpPr>
      <xdr:spPr>
        <a:xfrm>
          <a:off x="6286500" y="4089400"/>
          <a:ext cx="2032000" cy="279400"/>
        </a:xfrm>
        <a:prstGeom prst="roundRect">
          <a:avLst>
            <a:gd name="adj" fmla="val 50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750" b="1">
              <a:solidFill>
                <a:srgbClr val="D09916"/>
              </a:solidFill>
              <a:latin typeface="Segoe UI" panose="020B0502040204020203" pitchFamily="34" charset="0"/>
            </a:rPr>
            <a:t>02 CUSTOMER RETENTION</a:t>
          </a:r>
        </a:p>
      </xdr:txBody>
    </xdr:sp>
    <xdr:clientData/>
  </xdr:twoCellAnchor>
  <xdr:twoCellAnchor>
    <xdr:from>
      <xdr:col>9</xdr:col>
      <xdr:colOff>292100</xdr:colOff>
      <xdr:row>24</xdr:row>
      <xdr:rowOff>132080</xdr:rowOff>
    </xdr:from>
    <xdr:to>
      <xdr:col>16</xdr:col>
      <xdr:colOff>469900</xdr:colOff>
      <xdr:row>27</xdr:row>
      <xdr:rowOff>142240</xdr:rowOff>
    </xdr:to>
    <xdr:sp macro="" textlink="">
      <xdr:nvSpPr>
        <xdr:cNvPr id="51" name="Title_Launcher_2">
          <a:extLst>
            <a:ext uri="{FF2B5EF4-FFF2-40B4-BE49-F238E27FC236}">
              <a16:creationId xmlns:a16="http://schemas.microsoft.com/office/drawing/2014/main" id="{D2FF2D86-9A88-AA22-FD73-4CDDC6EA1D45}"/>
            </a:ext>
          </a:extLst>
        </xdr:cNvPr>
        <xdr:cNvSpPr/>
      </xdr:nvSpPr>
      <xdr:spPr>
        <a:xfrm>
          <a:off x="5778500" y="4521200"/>
          <a:ext cx="4445000" cy="558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1350" b="1">
              <a:solidFill>
                <a:srgbClr val="0F272A"/>
              </a:solidFill>
              <a:latin typeface="Segoe UI" panose="020B0502040204020203" pitchFamily="34" charset="0"/>
            </a:rPr>
            <a:t>Customer Retention &amp; Revenue Risk</a:t>
          </a:r>
        </a:p>
      </xdr:txBody>
    </xdr:sp>
    <xdr:clientData/>
  </xdr:twoCellAnchor>
  <xdr:twoCellAnchor>
    <xdr:from>
      <xdr:col>9</xdr:col>
      <xdr:colOff>292100</xdr:colOff>
      <xdr:row>27</xdr:row>
      <xdr:rowOff>167640</xdr:rowOff>
    </xdr:from>
    <xdr:to>
      <xdr:col>16</xdr:col>
      <xdr:colOff>469900</xdr:colOff>
      <xdr:row>34</xdr:row>
      <xdr:rowOff>30480</xdr:rowOff>
    </xdr:to>
    <xdr:sp macro="" textlink="">
      <xdr:nvSpPr>
        <xdr:cNvPr id="52" name="Desc_Launcher_2">
          <a:extLst>
            <a:ext uri="{FF2B5EF4-FFF2-40B4-BE49-F238E27FC236}">
              <a16:creationId xmlns:a16="http://schemas.microsoft.com/office/drawing/2014/main" id="{C75012D4-31AE-1698-B215-CF4ACF842A15}"/>
            </a:ext>
          </a:extLst>
        </xdr:cNvPr>
        <xdr:cNvSpPr/>
      </xdr:nvSpPr>
      <xdr:spPr>
        <a:xfrm>
          <a:off x="5778500" y="5105400"/>
          <a:ext cx="4445000" cy="11430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850">
              <a:solidFill>
                <a:srgbClr val="647B8B"/>
              </a:solidFill>
              <a:latin typeface="Segoe UI" panose="020B0502040204020203" pitchFamily="34" charset="0"/>
            </a:rPr>
            <a:t>Contract vulnerability profiling, early tenure decay curve analytics, payment friction diagnostics, and tech support bundling matrices to stem ARR revenue attrition.</a:t>
          </a:r>
        </a:p>
      </xdr:txBody>
    </xdr:sp>
    <xdr:clientData/>
  </xdr:twoCellAnchor>
  <xdr:twoCellAnchor>
    <xdr:from>
      <xdr:col>9</xdr:col>
      <xdr:colOff>292100</xdr:colOff>
      <xdr:row>34</xdr:row>
      <xdr:rowOff>132080</xdr:rowOff>
    </xdr:from>
    <xdr:to>
      <xdr:col>16</xdr:col>
      <xdr:colOff>469900</xdr:colOff>
      <xdr:row>37</xdr:row>
      <xdr:rowOff>91440</xdr:rowOff>
    </xdr:to>
    <xdr:sp macro="" textlink="">
      <xdr:nvSpPr>
        <xdr:cNvPr id="53" name="MetricBox_Launcher_2">
          <a:extLst>
            <a:ext uri="{FF2B5EF4-FFF2-40B4-BE49-F238E27FC236}">
              <a16:creationId xmlns:a16="http://schemas.microsoft.com/office/drawing/2014/main" id="{35DBBA63-B239-9FE2-8071-ED592B5604F2}"/>
            </a:ext>
          </a:extLst>
        </xdr:cNvPr>
        <xdr:cNvSpPr/>
      </xdr:nvSpPr>
      <xdr:spPr>
        <a:xfrm>
          <a:off x="5778500" y="6350000"/>
          <a:ext cx="4445000" cy="508000"/>
        </a:xfrm>
        <a:prstGeom prst="roundRect">
          <a:avLst>
            <a:gd name="adj" fmla="val 20000"/>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272A"/>
              </a:solidFill>
              <a:latin typeface="Segoe UI" panose="020B0502040204020203" pitchFamily="34" charset="0"/>
            </a:rPr>
            <a:t>7,043 Accounts  |  26.5% Churn  |  $2.86M At-Risk ARR</a:t>
          </a:r>
        </a:p>
      </xdr:txBody>
    </xdr:sp>
    <xdr:clientData/>
  </xdr:twoCellAnchor>
  <xdr:twoCellAnchor>
    <xdr:from>
      <xdr:col>9</xdr:col>
      <xdr:colOff>292100</xdr:colOff>
      <xdr:row>38</xdr:row>
      <xdr:rowOff>162560</xdr:rowOff>
    </xdr:from>
    <xdr:to>
      <xdr:col>16</xdr:col>
      <xdr:colOff>469900</xdr:colOff>
      <xdr:row>41</xdr:row>
      <xdr:rowOff>121920</xdr:rowOff>
    </xdr:to>
    <xdr:sp macro="" textlink="">
      <xdr:nvSpPr>
        <xdr:cNvPr id="54" name="Btn_Launch_2">
          <a:hlinkClick xmlns:r="http://schemas.openxmlformats.org/officeDocument/2006/relationships" r:id="rId13" tooltip="Open Customer Retention &amp; Revenue Risk"/>
          <a:extLst>
            <a:ext uri="{FF2B5EF4-FFF2-40B4-BE49-F238E27FC236}">
              <a16:creationId xmlns:a16="http://schemas.microsoft.com/office/drawing/2014/main" id="{6735C993-776A-4563-0643-6F9EBE75E5E8}"/>
            </a:ext>
          </a:extLst>
        </xdr:cNvPr>
        <xdr:cNvSpPr/>
      </xdr:nvSpPr>
      <xdr:spPr>
        <a:xfrm>
          <a:off x="5778500" y="7112000"/>
          <a:ext cx="4445000" cy="508000"/>
        </a:xfrm>
        <a:prstGeom prst="roundRect">
          <a:avLst>
            <a:gd name="adj" fmla="val 25000"/>
          </a:avLst>
        </a:prstGeom>
        <a:solidFill>
          <a:srgbClr val="0F2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latin typeface="Segoe UI" panose="020B0502040204020203" pitchFamily="34" charset="0"/>
            </a:rPr>
            <a:t>Launch Retention Cockpit -&gt;</a:t>
          </a:r>
        </a:p>
      </xdr:txBody>
    </xdr:sp>
    <xdr:clientData/>
  </xdr:twoCellAnchor>
  <xdr:twoCellAnchor>
    <xdr:from>
      <xdr:col>17</xdr:col>
      <xdr:colOff>431800</xdr:colOff>
      <xdr:row>21</xdr:row>
      <xdr:rowOff>20320</xdr:rowOff>
    </xdr:from>
    <xdr:to>
      <xdr:col>25</xdr:col>
      <xdr:colOff>508000</xdr:colOff>
      <xdr:row>46</xdr:row>
      <xdr:rowOff>20320</xdr:rowOff>
    </xdr:to>
    <xdr:sp macro="" textlink="">
      <xdr:nvSpPr>
        <xdr:cNvPr id="55" name="Card_Launcher_3">
          <a:extLst>
            <a:ext uri="{FF2B5EF4-FFF2-40B4-BE49-F238E27FC236}">
              <a16:creationId xmlns:a16="http://schemas.microsoft.com/office/drawing/2014/main" id="{97296A81-4E65-AABD-791F-D76FBE47CC26}"/>
            </a:ext>
          </a:extLst>
        </xdr:cNvPr>
        <xdr:cNvSpPr/>
      </xdr:nvSpPr>
      <xdr:spPr>
        <a:xfrm>
          <a:off x="10795000" y="3860800"/>
          <a:ext cx="4953000" cy="4572000"/>
        </a:xfrm>
        <a:prstGeom prst="roundRect">
          <a:avLst>
            <a:gd name="adj" fmla="val 6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76200</xdr:colOff>
      <xdr:row>22</xdr:row>
      <xdr:rowOff>15240</xdr:rowOff>
    </xdr:from>
    <xdr:to>
      <xdr:col>18</xdr:col>
      <xdr:colOff>482600</xdr:colOff>
      <xdr:row>24</xdr:row>
      <xdr:rowOff>55880</xdr:rowOff>
    </xdr:to>
    <xdr:sp macro="" textlink="">
      <xdr:nvSpPr>
        <xdr:cNvPr id="56" name="Circle_Icon_3">
          <a:extLst>
            <a:ext uri="{FF2B5EF4-FFF2-40B4-BE49-F238E27FC236}">
              <a16:creationId xmlns:a16="http://schemas.microsoft.com/office/drawing/2014/main" id="{D3D96050-1EA0-2157-042F-CFF2771A1341}"/>
            </a:ext>
          </a:extLst>
        </xdr:cNvPr>
        <xdr:cNvSpPr/>
      </xdr:nvSpPr>
      <xdr:spPr>
        <a:xfrm>
          <a:off x="11049000" y="4038600"/>
          <a:ext cx="406400" cy="406400"/>
        </a:xfrm>
        <a:prstGeom prst="ellipse">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165100</xdr:colOff>
      <xdr:row>22</xdr:row>
      <xdr:rowOff>104140</xdr:rowOff>
    </xdr:from>
    <xdr:to>
      <xdr:col>18</xdr:col>
      <xdr:colOff>393700</xdr:colOff>
      <xdr:row>23</xdr:row>
      <xdr:rowOff>149860</xdr:rowOff>
    </xdr:to>
    <xdr:pic>
      <xdr:nvPicPr>
        <xdr:cNvPr id="58" name="Launcher_IconPic_3">
          <a:extLst>
            <a:ext uri="{FF2B5EF4-FFF2-40B4-BE49-F238E27FC236}">
              <a16:creationId xmlns:a16="http://schemas.microsoft.com/office/drawing/2014/main" id="{03B184CF-C1EB-F9D0-24B3-DB540E488D7E}"/>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137900" y="4127500"/>
          <a:ext cx="228600" cy="228600"/>
        </a:xfrm>
        <a:prstGeom prst="rect">
          <a:avLst/>
        </a:prstGeom>
      </xdr:spPr>
    </xdr:pic>
    <xdr:clientData/>
  </xdr:twoCellAnchor>
  <xdr:twoCellAnchor>
    <xdr:from>
      <xdr:col>18</xdr:col>
      <xdr:colOff>584200</xdr:colOff>
      <xdr:row>22</xdr:row>
      <xdr:rowOff>66040</xdr:rowOff>
    </xdr:from>
    <xdr:to>
      <xdr:col>22</xdr:col>
      <xdr:colOff>177800</xdr:colOff>
      <xdr:row>23</xdr:row>
      <xdr:rowOff>162560</xdr:rowOff>
    </xdr:to>
    <xdr:sp macro="" textlink="">
      <xdr:nvSpPr>
        <xdr:cNvPr id="59" name="Pill_Launcher_3">
          <a:extLst>
            <a:ext uri="{FF2B5EF4-FFF2-40B4-BE49-F238E27FC236}">
              <a16:creationId xmlns:a16="http://schemas.microsoft.com/office/drawing/2014/main" id="{49EDFB86-406A-F239-DE1C-680C89888F66}"/>
            </a:ext>
          </a:extLst>
        </xdr:cNvPr>
        <xdr:cNvSpPr/>
      </xdr:nvSpPr>
      <xdr:spPr>
        <a:xfrm>
          <a:off x="11557000" y="4089400"/>
          <a:ext cx="2032000" cy="279400"/>
        </a:xfrm>
        <a:prstGeom prst="roundRect">
          <a:avLst>
            <a:gd name="adj" fmla="val 50000"/>
          </a:avLst>
        </a:prstGeom>
        <a:solidFill>
          <a:srgbClr val="F1F5F9"/>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750" b="1">
              <a:solidFill>
                <a:srgbClr val="BD18BE"/>
              </a:solidFill>
              <a:latin typeface="Segoe UI" panose="020B0502040204020203" pitchFamily="34" charset="0"/>
            </a:rPr>
            <a:t>03 DIVERSITY &amp; INCLUSION</a:t>
          </a:r>
        </a:p>
      </xdr:txBody>
    </xdr:sp>
    <xdr:clientData/>
  </xdr:twoCellAnchor>
  <xdr:twoCellAnchor>
    <xdr:from>
      <xdr:col>18</xdr:col>
      <xdr:colOff>76200</xdr:colOff>
      <xdr:row>24</xdr:row>
      <xdr:rowOff>132080</xdr:rowOff>
    </xdr:from>
    <xdr:to>
      <xdr:col>25</xdr:col>
      <xdr:colOff>254000</xdr:colOff>
      <xdr:row>27</xdr:row>
      <xdr:rowOff>142240</xdr:rowOff>
    </xdr:to>
    <xdr:sp macro="" textlink="">
      <xdr:nvSpPr>
        <xdr:cNvPr id="60" name="Title_Launcher_3">
          <a:extLst>
            <a:ext uri="{FF2B5EF4-FFF2-40B4-BE49-F238E27FC236}">
              <a16:creationId xmlns:a16="http://schemas.microsoft.com/office/drawing/2014/main" id="{94DD6072-2F01-60FA-ED35-C733F03E1007}"/>
            </a:ext>
          </a:extLst>
        </xdr:cNvPr>
        <xdr:cNvSpPr/>
      </xdr:nvSpPr>
      <xdr:spPr>
        <a:xfrm>
          <a:off x="11049000" y="4521200"/>
          <a:ext cx="4445000" cy="558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1350" b="1">
              <a:solidFill>
                <a:srgbClr val="0F272A"/>
              </a:solidFill>
              <a:latin typeface="Segoe UI" panose="020B0502040204020203" pitchFamily="34" charset="0"/>
            </a:rPr>
            <a:t>Diversity, Equity &amp; Executive Parity</a:t>
          </a:r>
        </a:p>
      </xdr:txBody>
    </xdr:sp>
    <xdr:clientData/>
  </xdr:twoCellAnchor>
  <xdr:twoCellAnchor>
    <xdr:from>
      <xdr:col>18</xdr:col>
      <xdr:colOff>76200</xdr:colOff>
      <xdr:row>27</xdr:row>
      <xdr:rowOff>167640</xdr:rowOff>
    </xdr:from>
    <xdr:to>
      <xdr:col>25</xdr:col>
      <xdr:colOff>254000</xdr:colOff>
      <xdr:row>34</xdr:row>
      <xdr:rowOff>30480</xdr:rowOff>
    </xdr:to>
    <xdr:sp macro="" textlink="">
      <xdr:nvSpPr>
        <xdr:cNvPr id="61" name="Desc_Launcher_3">
          <a:extLst>
            <a:ext uri="{FF2B5EF4-FFF2-40B4-BE49-F238E27FC236}">
              <a16:creationId xmlns:a16="http://schemas.microsoft.com/office/drawing/2014/main" id="{2862557A-72B7-053D-BA7A-315833159E88}"/>
            </a:ext>
          </a:extLst>
        </xdr:cNvPr>
        <xdr:cNvSpPr/>
      </xdr:nvSpPr>
      <xdr:spPr>
        <a:xfrm>
          <a:off x="11049000" y="5105400"/>
          <a:ext cx="4445000" cy="11430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tlCol="0" anchor="t"/>
        <a:lstStyle/>
        <a:p>
          <a:pPr algn="l"/>
          <a:r>
            <a:rPr lang="en-US" sz="850">
              <a:solidFill>
                <a:srgbClr val="647B8B"/>
              </a:solidFill>
              <a:latin typeface="Segoe UI" panose="020B0502040204020203" pitchFamily="34" charset="0"/>
            </a:rPr>
            <a:t>Comprehensive workforce census, corporate ladder broken-rung discovery, promotion velocity differentials, and performance appraisal parity audits.</a:t>
          </a:r>
        </a:p>
      </xdr:txBody>
    </xdr:sp>
    <xdr:clientData/>
  </xdr:twoCellAnchor>
  <xdr:twoCellAnchor>
    <xdr:from>
      <xdr:col>18</xdr:col>
      <xdr:colOff>76200</xdr:colOff>
      <xdr:row>34</xdr:row>
      <xdr:rowOff>132080</xdr:rowOff>
    </xdr:from>
    <xdr:to>
      <xdr:col>25</xdr:col>
      <xdr:colOff>254000</xdr:colOff>
      <xdr:row>37</xdr:row>
      <xdr:rowOff>91440</xdr:rowOff>
    </xdr:to>
    <xdr:sp macro="" textlink="">
      <xdr:nvSpPr>
        <xdr:cNvPr id="62" name="MetricBox_Launcher_3">
          <a:extLst>
            <a:ext uri="{FF2B5EF4-FFF2-40B4-BE49-F238E27FC236}">
              <a16:creationId xmlns:a16="http://schemas.microsoft.com/office/drawing/2014/main" id="{A3BC0BB5-6206-12AF-5AF1-30F7361173BF}"/>
            </a:ext>
          </a:extLst>
        </xdr:cNvPr>
        <xdr:cNvSpPr/>
      </xdr:nvSpPr>
      <xdr:spPr>
        <a:xfrm>
          <a:off x="11049000" y="6350000"/>
          <a:ext cx="4445000" cy="508000"/>
        </a:xfrm>
        <a:prstGeom prst="roundRect">
          <a:avLst>
            <a:gd name="adj" fmla="val 20000"/>
          </a:avLst>
        </a:prstGeom>
        <a:solidFill>
          <a:srgbClr val="F8FAFC"/>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F272A"/>
              </a:solidFill>
              <a:latin typeface="Segoe UI" panose="020B0502040204020203" pitchFamily="34" charset="0"/>
            </a:rPr>
            <a:t>500 Personnel  |  41% Female  |  10.2% Promo Velocity</a:t>
          </a:r>
        </a:p>
      </xdr:txBody>
    </xdr:sp>
    <xdr:clientData/>
  </xdr:twoCellAnchor>
  <xdr:twoCellAnchor>
    <xdr:from>
      <xdr:col>18</xdr:col>
      <xdr:colOff>76200</xdr:colOff>
      <xdr:row>38</xdr:row>
      <xdr:rowOff>162560</xdr:rowOff>
    </xdr:from>
    <xdr:to>
      <xdr:col>25</xdr:col>
      <xdr:colOff>254000</xdr:colOff>
      <xdr:row>41</xdr:row>
      <xdr:rowOff>121920</xdr:rowOff>
    </xdr:to>
    <xdr:sp macro="" textlink="">
      <xdr:nvSpPr>
        <xdr:cNvPr id="63" name="Btn_Launch_3">
          <a:hlinkClick xmlns:r="http://schemas.openxmlformats.org/officeDocument/2006/relationships" r:id="rId16" tooltip="Open Diversity, Equity &amp; Executive Parity"/>
          <a:extLst>
            <a:ext uri="{FF2B5EF4-FFF2-40B4-BE49-F238E27FC236}">
              <a16:creationId xmlns:a16="http://schemas.microsoft.com/office/drawing/2014/main" id="{D28B260D-9E47-4B5D-9E39-2BAE633378C8}"/>
            </a:ext>
          </a:extLst>
        </xdr:cNvPr>
        <xdr:cNvSpPr/>
      </xdr:nvSpPr>
      <xdr:spPr>
        <a:xfrm>
          <a:off x="11049000" y="7112000"/>
          <a:ext cx="4445000" cy="508000"/>
        </a:xfrm>
        <a:prstGeom prst="roundRect">
          <a:avLst>
            <a:gd name="adj" fmla="val 25000"/>
          </a:avLst>
        </a:prstGeom>
        <a:solidFill>
          <a:srgbClr val="0F2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50" b="1">
              <a:solidFill>
                <a:srgbClr val="FFFFFF"/>
              </a:solidFill>
              <a:latin typeface="Segoe UI" panose="020B0502040204020203" pitchFamily="34" charset="0"/>
            </a:rPr>
            <a:t>Launch D&amp;I Cockpit -&gt;</a:t>
          </a:r>
        </a:p>
      </xdr:txBody>
    </xdr:sp>
    <xdr:clientData/>
  </xdr:twoCellAnchor>
  <xdr:twoCellAnchor>
    <xdr:from>
      <xdr:col>0</xdr:col>
      <xdr:colOff>254000</xdr:colOff>
      <xdr:row>47</xdr:row>
      <xdr:rowOff>40640</xdr:rowOff>
    </xdr:from>
    <xdr:to>
      <xdr:col>25</xdr:col>
      <xdr:colOff>508000</xdr:colOff>
      <xdr:row>51</xdr:row>
      <xdr:rowOff>71120</xdr:rowOff>
    </xdr:to>
    <xdr:sp macro="" textlink="">
      <xdr:nvSpPr>
        <xdr:cNvPr id="64" name="Gov_Drawer">
          <a:extLst>
            <a:ext uri="{FF2B5EF4-FFF2-40B4-BE49-F238E27FC236}">
              <a16:creationId xmlns:a16="http://schemas.microsoft.com/office/drawing/2014/main" id="{6485B360-57FD-49C2-B590-188C72A6B338}"/>
            </a:ext>
          </a:extLst>
        </xdr:cNvPr>
        <xdr:cNvSpPr/>
      </xdr:nvSpPr>
      <xdr:spPr>
        <a:xfrm>
          <a:off x="254000" y="8636000"/>
          <a:ext cx="15494000" cy="762000"/>
        </a:xfrm>
        <a:prstGeom prst="roundRect">
          <a:avLst>
            <a:gd name="adj" fmla="val 15000"/>
          </a:avLst>
        </a:prstGeom>
        <a:solidFill>
          <a:srgbClr val="FFFFFF"/>
        </a:solidFill>
        <a:ln w="12700">
          <a:solidFill>
            <a:srgbClr val="E2F0F0"/>
          </a:solidFill>
        </a:ln>
        <a:effectLst>
          <a:outerShdw blurRad="101600" dist="38100" dir="5400000" rotWithShape="0">
            <a:srgbClr val="0F272A">
              <a:alpha val="1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508000</xdr:colOff>
      <xdr:row>48</xdr:row>
      <xdr:rowOff>10160</xdr:rowOff>
    </xdr:from>
    <xdr:to>
      <xdr:col>13</xdr:col>
      <xdr:colOff>203200</xdr:colOff>
      <xdr:row>50</xdr:row>
      <xdr:rowOff>101600</xdr:rowOff>
    </xdr:to>
    <xdr:sp macro="" textlink="">
      <xdr:nvSpPr>
        <xdr:cNvPr id="65" name="Gov_Text">
          <a:extLst>
            <a:ext uri="{FF2B5EF4-FFF2-40B4-BE49-F238E27FC236}">
              <a16:creationId xmlns:a16="http://schemas.microsoft.com/office/drawing/2014/main" id="{0D4F93BD-FFA9-8042-C6C1-08B4B3489F10}"/>
            </a:ext>
          </a:extLst>
        </xdr:cNvPr>
        <xdr:cNvSpPr/>
      </xdr:nvSpPr>
      <xdr:spPr>
        <a:xfrm>
          <a:off x="508000" y="8788400"/>
          <a:ext cx="76200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tlCol="0" anchor="t"/>
        <a:lstStyle/>
        <a:p>
          <a:pPr algn="l"/>
          <a:r>
            <a:rPr lang="en-US" sz="950" b="1">
              <a:solidFill>
                <a:srgbClr val="0F272A"/>
              </a:solidFill>
              <a:latin typeface="Segoe UI" panose="020B0502040204020203" pitchFamily="34" charset="0"/>
            </a:rPr>
            <a:t>Enterprise Governance &amp; Data Dictionary Repositories</a:t>
          </a:r>
        </a:p>
        <a:p>
          <a:pPr algn="l"/>
          <a:r>
            <a:rPr lang="en-US" sz="750">
              <a:solidFill>
                <a:srgbClr val="647B8B"/>
              </a:solidFill>
              <a:latin typeface="Segoe UI" panose="020B0502040204020203" pitchFamily="34" charset="0"/>
            </a:rPr>
            <a:t>Explore official entity grains, VertiPaq tabular schema definitions, and certified KPI formulation logic.</a:t>
          </a:r>
        </a:p>
      </xdr:txBody>
    </xdr:sp>
    <xdr:clientData/>
  </xdr:twoCellAnchor>
  <xdr:twoCellAnchor>
    <xdr:from>
      <xdr:col>17</xdr:col>
      <xdr:colOff>50800</xdr:colOff>
      <xdr:row>48</xdr:row>
      <xdr:rowOff>35560</xdr:rowOff>
    </xdr:from>
    <xdr:to>
      <xdr:col>20</xdr:col>
      <xdr:colOff>508000</xdr:colOff>
      <xdr:row>50</xdr:row>
      <xdr:rowOff>76200</xdr:rowOff>
    </xdr:to>
    <xdr:sp macro="" textlink="">
      <xdr:nvSpPr>
        <xdr:cNvPr id="66" name="Btn_Gov_Domains">
          <a:hlinkClick xmlns:r="http://schemas.openxmlformats.org/officeDocument/2006/relationships" r:id="rId17" tooltip="Open 01_Business_Domains"/>
          <a:extLst>
            <a:ext uri="{FF2B5EF4-FFF2-40B4-BE49-F238E27FC236}">
              <a16:creationId xmlns:a16="http://schemas.microsoft.com/office/drawing/2014/main" id="{D5C7BD45-B6A7-0EAD-44D4-A79B87163BA9}"/>
            </a:ext>
          </a:extLst>
        </xdr:cNvPr>
        <xdr:cNvSpPr/>
      </xdr:nvSpPr>
      <xdr:spPr>
        <a:xfrm>
          <a:off x="10414000" y="8813800"/>
          <a:ext cx="2286000" cy="406400"/>
        </a:xfrm>
        <a:prstGeom prst="roundRect">
          <a:avLst>
            <a:gd name="adj" fmla="val 25000"/>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1">
              <a:solidFill>
                <a:srgbClr val="0F272A"/>
              </a:solidFill>
              <a:latin typeface="Segoe UI" panose="020B0502040204020203" pitchFamily="34" charset="0"/>
            </a:rPr>
            <a:t>01 Business Domains</a:t>
          </a:r>
        </a:p>
      </xdr:txBody>
    </xdr:sp>
    <xdr:clientData/>
  </xdr:twoCellAnchor>
  <xdr:twoCellAnchor>
    <xdr:from>
      <xdr:col>21</xdr:col>
      <xdr:colOff>152400</xdr:colOff>
      <xdr:row>48</xdr:row>
      <xdr:rowOff>35560</xdr:rowOff>
    </xdr:from>
    <xdr:to>
      <xdr:col>25</xdr:col>
      <xdr:colOff>254000</xdr:colOff>
      <xdr:row>50</xdr:row>
      <xdr:rowOff>76200</xdr:rowOff>
    </xdr:to>
    <xdr:sp macro="" textlink="">
      <xdr:nvSpPr>
        <xdr:cNvPr id="67" name="Btn_Gov_Catalog">
          <a:hlinkClick xmlns:r="http://schemas.openxmlformats.org/officeDocument/2006/relationships" r:id="rId18" tooltip="Open 02_Metadata_&amp;_KPI_Catalog"/>
          <a:extLst>
            <a:ext uri="{FF2B5EF4-FFF2-40B4-BE49-F238E27FC236}">
              <a16:creationId xmlns:a16="http://schemas.microsoft.com/office/drawing/2014/main" id="{3BDA4392-0A90-284E-A07F-813DF5263E4F}"/>
            </a:ext>
          </a:extLst>
        </xdr:cNvPr>
        <xdr:cNvSpPr/>
      </xdr:nvSpPr>
      <xdr:spPr>
        <a:xfrm>
          <a:off x="12954000" y="8813800"/>
          <a:ext cx="2540000" cy="406400"/>
        </a:xfrm>
        <a:prstGeom prst="roundRect">
          <a:avLst>
            <a:gd name="adj" fmla="val 25000"/>
          </a:avLst>
        </a:prstGeom>
        <a:solidFill>
          <a:srgbClr val="F1F5F9"/>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1">
              <a:solidFill>
                <a:srgbClr val="0F272A"/>
              </a:solidFill>
              <a:latin typeface="Segoe UI" panose="020B0502040204020203" pitchFamily="34" charset="0"/>
            </a:rPr>
            <a:t>02 Metadata &amp; KPI Catalog</a:t>
          </a:r>
        </a:p>
      </xdr:txBody>
    </xdr:sp>
    <xdr:clientData/>
  </xdr:twoCellAnchor>
  <xdr:twoCellAnchor>
    <xdr:from>
      <xdr:col>4</xdr:col>
      <xdr:colOff>177800</xdr:colOff>
      <xdr:row>1</xdr:row>
      <xdr:rowOff>149225</xdr:rowOff>
    </xdr:from>
    <xdr:to>
      <xdr:col>5</xdr:col>
      <xdr:colOff>431800</xdr:colOff>
      <xdr:row>3</xdr:row>
      <xdr:rowOff>168275</xdr:rowOff>
    </xdr:to>
    <xdr:sp macro="modNavigation.NavigateToHome" textlink="">
      <xdr:nvSpPr>
        <xdr:cNvPr id="68" name="Nav_Tab_Home">
          <a:hlinkClick xmlns:r="http://schemas.openxmlformats.org/officeDocument/2006/relationships" r:id="rId19"/>
          <a:extLst>
            <a:ext uri="{FF2B5EF4-FFF2-40B4-BE49-F238E27FC236}">
              <a16:creationId xmlns:a16="http://schemas.microsoft.com/office/drawing/2014/main" id="{F771F15A-BD0F-F845-D4D6-46665DCB1031}"/>
            </a:ext>
          </a:extLst>
        </xdr:cNvPr>
        <xdr:cNvSpPr/>
      </xdr:nvSpPr>
      <xdr:spPr>
        <a:xfrm>
          <a:off x="2616200" y="330200"/>
          <a:ext cx="863600" cy="381000"/>
        </a:xfrm>
        <a:prstGeom prst="rect">
          <a:avLst/>
        </a:prstGeom>
        <a:solidFill>
          <a:srgbClr val="D04A02"/>
        </a:solidFill>
        <a:ln w="19050">
          <a:solidFill>
            <a:srgbClr val="D04A0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solidFill>
                <a:srgbClr val="FFFFFF"/>
              </a:solidFill>
            </a:rPr>
            <a:t>HOME</a:t>
          </a:r>
        </a:p>
      </xdr:txBody>
    </xdr:sp>
    <xdr:clientData/>
  </xdr:twoCellAnchor>
  <xdr:twoCellAnchor>
    <xdr:from>
      <xdr:col>5</xdr:col>
      <xdr:colOff>508000</xdr:colOff>
      <xdr:row>1</xdr:row>
      <xdr:rowOff>149225</xdr:rowOff>
    </xdr:from>
    <xdr:to>
      <xdr:col>8</xdr:col>
      <xdr:colOff>431800</xdr:colOff>
      <xdr:row>3</xdr:row>
      <xdr:rowOff>168275</xdr:rowOff>
    </xdr:to>
    <xdr:sp macro="modNavigation.NavigateToDomains" textlink="">
      <xdr:nvSpPr>
        <xdr:cNvPr id="69" name="Nav_Tab_Domains">
          <a:hlinkClick xmlns:r="http://schemas.openxmlformats.org/officeDocument/2006/relationships" r:id="rId17"/>
          <a:extLst>
            <a:ext uri="{FF2B5EF4-FFF2-40B4-BE49-F238E27FC236}">
              <a16:creationId xmlns:a16="http://schemas.microsoft.com/office/drawing/2014/main" id="{2651F90E-7837-3531-901F-CE9AA04F01F9}"/>
            </a:ext>
          </a:extLst>
        </xdr:cNvPr>
        <xdr:cNvSpPr/>
      </xdr:nvSpPr>
      <xdr:spPr>
        <a:xfrm>
          <a:off x="3556000" y="330200"/>
          <a:ext cx="17526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BUSINESS DOMAINS</a:t>
          </a:r>
        </a:p>
      </xdr:txBody>
    </xdr:sp>
    <xdr:clientData/>
  </xdr:twoCellAnchor>
  <xdr:twoCellAnchor>
    <xdr:from>
      <xdr:col>8</xdr:col>
      <xdr:colOff>508000</xdr:colOff>
      <xdr:row>1</xdr:row>
      <xdr:rowOff>149225</xdr:rowOff>
    </xdr:from>
    <xdr:to>
      <xdr:col>10</xdr:col>
      <xdr:colOff>508000</xdr:colOff>
      <xdr:row>3</xdr:row>
      <xdr:rowOff>168275</xdr:rowOff>
    </xdr:to>
    <xdr:sp macro="modNavigation.NavigateToCatalog" textlink="">
      <xdr:nvSpPr>
        <xdr:cNvPr id="70" name="Nav_Tab_Catalog">
          <a:hlinkClick xmlns:r="http://schemas.openxmlformats.org/officeDocument/2006/relationships" r:id="rId18"/>
          <a:extLst>
            <a:ext uri="{FF2B5EF4-FFF2-40B4-BE49-F238E27FC236}">
              <a16:creationId xmlns:a16="http://schemas.microsoft.com/office/drawing/2014/main" id="{68D81D7F-0AC8-4A5D-7FF6-3CCFE763BA87}"/>
            </a:ext>
          </a:extLst>
        </xdr:cNvPr>
        <xdr:cNvSpPr/>
      </xdr:nvSpPr>
      <xdr:spPr>
        <a:xfrm>
          <a:off x="5384800" y="330200"/>
          <a:ext cx="12192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KPI CATALOG</a:t>
          </a:r>
        </a:p>
      </xdr:txBody>
    </xdr:sp>
    <xdr:clientData/>
  </xdr:twoCellAnchor>
  <xdr:twoCellAnchor>
    <xdr:from>
      <xdr:col>10</xdr:col>
      <xdr:colOff>584200</xdr:colOff>
      <xdr:row>1</xdr:row>
      <xdr:rowOff>149225</xdr:rowOff>
    </xdr:from>
    <xdr:to>
      <xdr:col>13</xdr:col>
      <xdr:colOff>50800</xdr:colOff>
      <xdr:row>3</xdr:row>
      <xdr:rowOff>168275</xdr:rowOff>
    </xdr:to>
    <xdr:sp macro="modNavigation.NavigateToCallCenter" textlink="">
      <xdr:nvSpPr>
        <xdr:cNvPr id="71" name="Nav_Tab_CallCenter">
          <a:hlinkClick xmlns:r="http://schemas.openxmlformats.org/officeDocument/2006/relationships" r:id="rId10"/>
          <a:extLst>
            <a:ext uri="{FF2B5EF4-FFF2-40B4-BE49-F238E27FC236}">
              <a16:creationId xmlns:a16="http://schemas.microsoft.com/office/drawing/2014/main" id="{94C93750-F505-8578-5C3C-DE6259ACA782}"/>
            </a:ext>
          </a:extLst>
        </xdr:cNvPr>
        <xdr:cNvSpPr/>
      </xdr:nvSpPr>
      <xdr:spPr>
        <a:xfrm>
          <a:off x="6680200" y="330200"/>
          <a:ext cx="12954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CALL CENTRE</a:t>
          </a:r>
        </a:p>
      </xdr:txBody>
    </xdr:sp>
    <xdr:clientData/>
  </xdr:twoCellAnchor>
  <xdr:twoCellAnchor>
    <xdr:from>
      <xdr:col>13</xdr:col>
      <xdr:colOff>127000</xdr:colOff>
      <xdr:row>1</xdr:row>
      <xdr:rowOff>149225</xdr:rowOff>
    </xdr:from>
    <xdr:to>
      <xdr:col>16</xdr:col>
      <xdr:colOff>254000</xdr:colOff>
      <xdr:row>3</xdr:row>
      <xdr:rowOff>168275</xdr:rowOff>
    </xdr:to>
    <xdr:sp macro="modNavigation.NavigateToRetention" textlink="">
      <xdr:nvSpPr>
        <xdr:cNvPr id="72" name="Nav_Tab_Retention">
          <a:hlinkClick xmlns:r="http://schemas.openxmlformats.org/officeDocument/2006/relationships" r:id="rId13"/>
          <a:extLst>
            <a:ext uri="{FF2B5EF4-FFF2-40B4-BE49-F238E27FC236}">
              <a16:creationId xmlns:a16="http://schemas.microsoft.com/office/drawing/2014/main" id="{0FBE856F-ACE0-DB33-350C-285AB5569DDF}"/>
            </a:ext>
          </a:extLst>
        </xdr:cNvPr>
        <xdr:cNvSpPr/>
      </xdr:nvSpPr>
      <xdr:spPr>
        <a:xfrm>
          <a:off x="8051800" y="330200"/>
          <a:ext cx="19558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CUSTOMER RETENTION</a:t>
          </a:r>
        </a:p>
      </xdr:txBody>
    </xdr:sp>
    <xdr:clientData/>
  </xdr:twoCellAnchor>
  <xdr:twoCellAnchor>
    <xdr:from>
      <xdr:col>16</xdr:col>
      <xdr:colOff>330200</xdr:colOff>
      <xdr:row>1</xdr:row>
      <xdr:rowOff>149225</xdr:rowOff>
    </xdr:from>
    <xdr:to>
      <xdr:col>19</xdr:col>
      <xdr:colOff>558800</xdr:colOff>
      <xdr:row>3</xdr:row>
      <xdr:rowOff>168275</xdr:rowOff>
    </xdr:to>
    <xdr:sp macro="modNavigation.NavigateToDiversity" textlink="">
      <xdr:nvSpPr>
        <xdr:cNvPr id="73" name="Nav_Tab_Diversity">
          <a:hlinkClick xmlns:r="http://schemas.openxmlformats.org/officeDocument/2006/relationships" r:id="rId16"/>
          <a:extLst>
            <a:ext uri="{FF2B5EF4-FFF2-40B4-BE49-F238E27FC236}">
              <a16:creationId xmlns:a16="http://schemas.microsoft.com/office/drawing/2014/main" id="{7C38D387-BBDA-F7EA-A230-EC2A12157313}"/>
            </a:ext>
          </a:extLst>
        </xdr:cNvPr>
        <xdr:cNvSpPr/>
      </xdr:nvSpPr>
      <xdr:spPr>
        <a:xfrm>
          <a:off x="10083800" y="330200"/>
          <a:ext cx="20574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DIVERSITY &amp; INCLUSION</a:t>
          </a:r>
        </a:p>
      </xdr:txBody>
    </xdr:sp>
    <xdr:clientData/>
  </xdr:twoCellAnchor>
  <xdr:twoCellAnchor>
    <xdr:from>
      <xdr:col>21</xdr:col>
      <xdr:colOff>431800</xdr:colOff>
      <xdr:row>1</xdr:row>
      <xdr:rowOff>149225</xdr:rowOff>
    </xdr:from>
    <xdr:to>
      <xdr:col>23</xdr:col>
      <xdr:colOff>381000</xdr:colOff>
      <xdr:row>3</xdr:row>
      <xdr:rowOff>168275</xdr:rowOff>
    </xdr:to>
    <xdr:sp macro="modFilterController.ClearAllFilters" textlink="">
      <xdr:nvSpPr>
        <xdr:cNvPr id="74" name="btn_ResetFilters">
          <a:extLst>
            <a:ext uri="{FF2B5EF4-FFF2-40B4-BE49-F238E27FC236}">
              <a16:creationId xmlns:a16="http://schemas.microsoft.com/office/drawing/2014/main" id="{09D1BF7F-7285-8590-3B0E-E912FF1BD77B}"/>
            </a:ext>
          </a:extLst>
        </xdr:cNvPr>
        <xdr:cNvSpPr/>
      </xdr:nvSpPr>
      <xdr:spPr>
        <a:xfrm>
          <a:off x="13233400" y="330200"/>
          <a:ext cx="11684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RESET</a:t>
          </a:r>
        </a:p>
      </xdr:txBody>
    </xdr:sp>
    <xdr:clientData/>
  </xdr:twoCellAnchor>
  <xdr:twoCellAnchor>
    <xdr:from>
      <xdr:col>23</xdr:col>
      <xdr:colOff>457200</xdr:colOff>
      <xdr:row>1</xdr:row>
      <xdr:rowOff>149225</xdr:rowOff>
    </xdr:from>
    <xdr:to>
      <xdr:col>25</xdr:col>
      <xdr:colOff>304800</xdr:colOff>
      <xdr:row>3</xdr:row>
      <xdr:rowOff>168275</xdr:rowOff>
    </xdr:to>
    <xdr:sp macro="modDataRefresh.RefreshAllDataModelPivots" textlink="">
      <xdr:nvSpPr>
        <xdr:cNvPr id="75" name="btn_RefreshData">
          <a:extLst>
            <a:ext uri="{FF2B5EF4-FFF2-40B4-BE49-F238E27FC236}">
              <a16:creationId xmlns:a16="http://schemas.microsoft.com/office/drawing/2014/main" id="{CF16F0E7-E114-A80F-BA68-8A0DC8D0678F}"/>
            </a:ext>
          </a:extLst>
        </xdr:cNvPr>
        <xdr:cNvSpPr/>
      </xdr:nvSpPr>
      <xdr:spPr>
        <a:xfrm>
          <a:off x="14478000" y="330200"/>
          <a:ext cx="10668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2359025</xdr:colOff>
      <xdr:row>1</xdr:row>
      <xdr:rowOff>149225</xdr:rowOff>
    </xdr:from>
    <xdr:to>
      <xdr:col>1</xdr:col>
      <xdr:colOff>3222625</xdr:colOff>
      <xdr:row>2</xdr:row>
      <xdr:rowOff>254000</xdr:rowOff>
    </xdr:to>
    <xdr:sp macro="modNavigation.NavigateToHome" textlink="">
      <xdr:nvSpPr>
        <xdr:cNvPr id="2" name="Nav_Tab_Home">
          <a:hlinkClick xmlns:r="http://schemas.openxmlformats.org/officeDocument/2006/relationships" r:id="rId1"/>
          <a:extLst>
            <a:ext uri="{FF2B5EF4-FFF2-40B4-BE49-F238E27FC236}">
              <a16:creationId xmlns:a16="http://schemas.microsoft.com/office/drawing/2014/main" id="{730706D8-8087-D992-4580-459EC501175F}"/>
            </a:ext>
          </a:extLst>
        </xdr:cNvPr>
        <xdr:cNvSpPr/>
      </xdr:nvSpPr>
      <xdr:spPr>
        <a:xfrm>
          <a:off x="2616200" y="330200"/>
          <a:ext cx="8636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HOME</a:t>
          </a:r>
        </a:p>
      </xdr:txBody>
    </xdr:sp>
    <xdr:clientData/>
  </xdr:twoCellAnchor>
  <xdr:twoCellAnchor>
    <xdr:from>
      <xdr:col>1</xdr:col>
      <xdr:colOff>3298825</xdr:colOff>
      <xdr:row>1</xdr:row>
      <xdr:rowOff>149225</xdr:rowOff>
    </xdr:from>
    <xdr:to>
      <xdr:col>3</xdr:col>
      <xdr:colOff>1041400</xdr:colOff>
      <xdr:row>2</xdr:row>
      <xdr:rowOff>254000</xdr:rowOff>
    </xdr:to>
    <xdr:sp macro="modNavigation.NavigateToDomains" textlink="">
      <xdr:nvSpPr>
        <xdr:cNvPr id="3" name="Nav_Tab_Domains">
          <a:hlinkClick xmlns:r="http://schemas.openxmlformats.org/officeDocument/2006/relationships" r:id="rId2"/>
          <a:extLst>
            <a:ext uri="{FF2B5EF4-FFF2-40B4-BE49-F238E27FC236}">
              <a16:creationId xmlns:a16="http://schemas.microsoft.com/office/drawing/2014/main" id="{4DE2ECA0-0502-70CE-60AD-368BBC710552}"/>
            </a:ext>
          </a:extLst>
        </xdr:cNvPr>
        <xdr:cNvSpPr/>
      </xdr:nvSpPr>
      <xdr:spPr>
        <a:xfrm>
          <a:off x="3556000" y="330200"/>
          <a:ext cx="1752600" cy="381000"/>
        </a:xfrm>
        <a:prstGeom prst="rect">
          <a:avLst/>
        </a:prstGeom>
        <a:solidFill>
          <a:srgbClr val="D04A02"/>
        </a:solidFill>
        <a:ln w="19050">
          <a:solidFill>
            <a:srgbClr val="D04A0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solidFill>
                <a:srgbClr val="FFFFFF"/>
              </a:solidFill>
            </a:rPr>
            <a:t>BUSINESS DOMAINS</a:t>
          </a:r>
        </a:p>
      </xdr:txBody>
    </xdr:sp>
    <xdr:clientData/>
  </xdr:twoCellAnchor>
  <xdr:twoCellAnchor>
    <xdr:from>
      <xdr:col>3</xdr:col>
      <xdr:colOff>1117600</xdr:colOff>
      <xdr:row>1</xdr:row>
      <xdr:rowOff>149225</xdr:rowOff>
    </xdr:from>
    <xdr:to>
      <xdr:col>3</xdr:col>
      <xdr:colOff>2336800</xdr:colOff>
      <xdr:row>2</xdr:row>
      <xdr:rowOff>254000</xdr:rowOff>
    </xdr:to>
    <xdr:sp macro="modNavigation.NavigateToCatalog" textlink="">
      <xdr:nvSpPr>
        <xdr:cNvPr id="4" name="Nav_Tab_Catalog">
          <a:hlinkClick xmlns:r="http://schemas.openxmlformats.org/officeDocument/2006/relationships" r:id="rId3"/>
          <a:extLst>
            <a:ext uri="{FF2B5EF4-FFF2-40B4-BE49-F238E27FC236}">
              <a16:creationId xmlns:a16="http://schemas.microsoft.com/office/drawing/2014/main" id="{BD9B6EA3-FE5D-F954-DC86-5B23E5908C3C}"/>
            </a:ext>
          </a:extLst>
        </xdr:cNvPr>
        <xdr:cNvSpPr/>
      </xdr:nvSpPr>
      <xdr:spPr>
        <a:xfrm>
          <a:off x="5384800" y="330200"/>
          <a:ext cx="12192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KPI CATALOG</a:t>
          </a:r>
        </a:p>
      </xdr:txBody>
    </xdr:sp>
    <xdr:clientData/>
  </xdr:twoCellAnchor>
  <xdr:twoCellAnchor>
    <xdr:from>
      <xdr:col>3</xdr:col>
      <xdr:colOff>2413000</xdr:colOff>
      <xdr:row>1</xdr:row>
      <xdr:rowOff>149225</xdr:rowOff>
    </xdr:from>
    <xdr:to>
      <xdr:col>3</xdr:col>
      <xdr:colOff>3708400</xdr:colOff>
      <xdr:row>2</xdr:row>
      <xdr:rowOff>254000</xdr:rowOff>
    </xdr:to>
    <xdr:sp macro="modNavigation.NavigateToCallCenter" textlink="">
      <xdr:nvSpPr>
        <xdr:cNvPr id="5" name="Nav_Tab_CallCenter">
          <a:hlinkClick xmlns:r="http://schemas.openxmlformats.org/officeDocument/2006/relationships" r:id="rId4"/>
          <a:extLst>
            <a:ext uri="{FF2B5EF4-FFF2-40B4-BE49-F238E27FC236}">
              <a16:creationId xmlns:a16="http://schemas.microsoft.com/office/drawing/2014/main" id="{461B5FBA-51F3-78D6-0B32-29DC558ED3B1}"/>
            </a:ext>
          </a:extLst>
        </xdr:cNvPr>
        <xdr:cNvSpPr/>
      </xdr:nvSpPr>
      <xdr:spPr>
        <a:xfrm>
          <a:off x="6680200" y="330200"/>
          <a:ext cx="12954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CALL CENTRE</a:t>
          </a:r>
        </a:p>
      </xdr:txBody>
    </xdr:sp>
    <xdr:clientData/>
  </xdr:twoCellAnchor>
  <xdr:twoCellAnchor>
    <xdr:from>
      <xdr:col>4</xdr:col>
      <xdr:colOff>31750</xdr:colOff>
      <xdr:row>1</xdr:row>
      <xdr:rowOff>149225</xdr:rowOff>
    </xdr:from>
    <xdr:to>
      <xdr:col>5</xdr:col>
      <xdr:colOff>1730375</xdr:colOff>
      <xdr:row>2</xdr:row>
      <xdr:rowOff>254000</xdr:rowOff>
    </xdr:to>
    <xdr:sp macro="modNavigation.NavigateToRetention" textlink="">
      <xdr:nvSpPr>
        <xdr:cNvPr id="6" name="Nav_Tab_Retention">
          <a:hlinkClick xmlns:r="http://schemas.openxmlformats.org/officeDocument/2006/relationships" r:id="rId5"/>
          <a:extLst>
            <a:ext uri="{FF2B5EF4-FFF2-40B4-BE49-F238E27FC236}">
              <a16:creationId xmlns:a16="http://schemas.microsoft.com/office/drawing/2014/main" id="{B59C7A70-4F51-7AF2-EEE7-3246C3880377}"/>
            </a:ext>
          </a:extLst>
        </xdr:cNvPr>
        <xdr:cNvSpPr/>
      </xdr:nvSpPr>
      <xdr:spPr>
        <a:xfrm>
          <a:off x="8051800" y="330200"/>
          <a:ext cx="19558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CUSTOMER RETENTION</a:t>
          </a:r>
        </a:p>
      </xdr:txBody>
    </xdr:sp>
    <xdr:clientData/>
  </xdr:twoCellAnchor>
  <xdr:twoCellAnchor>
    <xdr:from>
      <xdr:col>5</xdr:col>
      <xdr:colOff>1806575</xdr:colOff>
      <xdr:row>1</xdr:row>
      <xdr:rowOff>149225</xdr:rowOff>
    </xdr:from>
    <xdr:to>
      <xdr:col>6</xdr:col>
      <xdr:colOff>111125</xdr:colOff>
      <xdr:row>2</xdr:row>
      <xdr:rowOff>254000</xdr:rowOff>
    </xdr:to>
    <xdr:sp macro="modNavigation.NavigateToDiversity" textlink="">
      <xdr:nvSpPr>
        <xdr:cNvPr id="7" name="Nav_Tab_Diversity">
          <a:hlinkClick xmlns:r="http://schemas.openxmlformats.org/officeDocument/2006/relationships" r:id="rId6"/>
          <a:extLst>
            <a:ext uri="{FF2B5EF4-FFF2-40B4-BE49-F238E27FC236}">
              <a16:creationId xmlns:a16="http://schemas.microsoft.com/office/drawing/2014/main" id="{F2E74E89-1C8A-D9BB-630B-ECB2C91873AE}"/>
            </a:ext>
          </a:extLst>
        </xdr:cNvPr>
        <xdr:cNvSpPr/>
      </xdr:nvSpPr>
      <xdr:spPr>
        <a:xfrm>
          <a:off x="10083800" y="330200"/>
          <a:ext cx="20574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DIVERSITY &amp; INCLUSION</a:t>
          </a:r>
        </a:p>
      </xdr:txBody>
    </xdr:sp>
    <xdr:clientData/>
  </xdr:twoCellAnchor>
  <xdr:twoCellAnchor>
    <xdr:from>
      <xdr:col>6</xdr:col>
      <xdr:colOff>212725</xdr:colOff>
      <xdr:row>1</xdr:row>
      <xdr:rowOff>149225</xdr:rowOff>
    </xdr:from>
    <xdr:to>
      <xdr:col>8</xdr:col>
      <xdr:colOff>260350</xdr:colOff>
      <xdr:row>2</xdr:row>
      <xdr:rowOff>254000</xdr:rowOff>
    </xdr:to>
    <xdr:sp macro="modThemeEngine.ToggleTheme" textlink="">
      <xdr:nvSpPr>
        <xdr:cNvPr id="8" name="btn_ThemeToggle">
          <a:extLst>
            <a:ext uri="{FF2B5EF4-FFF2-40B4-BE49-F238E27FC236}">
              <a16:creationId xmlns:a16="http://schemas.microsoft.com/office/drawing/2014/main" id="{B0C21086-5F18-37D3-020C-45959989EDD0}"/>
            </a:ext>
          </a:extLst>
        </xdr:cNvPr>
        <xdr:cNvSpPr/>
      </xdr:nvSpPr>
      <xdr:spPr>
        <a:xfrm>
          <a:off x="12242800" y="330200"/>
          <a:ext cx="9144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THEME</a:t>
          </a:r>
        </a:p>
      </xdr:txBody>
    </xdr:sp>
    <xdr:clientData/>
  </xdr:twoCellAnchor>
  <xdr:twoCellAnchor>
    <xdr:from>
      <xdr:col>8</xdr:col>
      <xdr:colOff>336550</xdr:colOff>
      <xdr:row>1</xdr:row>
      <xdr:rowOff>149225</xdr:rowOff>
    </xdr:from>
    <xdr:to>
      <xdr:col>10</xdr:col>
      <xdr:colOff>285750</xdr:colOff>
      <xdr:row>2</xdr:row>
      <xdr:rowOff>254000</xdr:rowOff>
    </xdr:to>
    <xdr:sp macro="modFilterController.ClearAllFilters" textlink="">
      <xdr:nvSpPr>
        <xdr:cNvPr id="9" name="btn_ResetFilters">
          <a:extLst>
            <a:ext uri="{FF2B5EF4-FFF2-40B4-BE49-F238E27FC236}">
              <a16:creationId xmlns:a16="http://schemas.microsoft.com/office/drawing/2014/main" id="{87969B8C-36AA-B4B1-F804-634B5B608E47}"/>
            </a:ext>
          </a:extLst>
        </xdr:cNvPr>
        <xdr:cNvSpPr/>
      </xdr:nvSpPr>
      <xdr:spPr>
        <a:xfrm>
          <a:off x="13233400" y="330200"/>
          <a:ext cx="11684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RESET</a:t>
          </a:r>
        </a:p>
      </xdr:txBody>
    </xdr:sp>
    <xdr:clientData/>
  </xdr:twoCellAnchor>
  <xdr:twoCellAnchor>
    <xdr:from>
      <xdr:col>10</xdr:col>
      <xdr:colOff>361950</xdr:colOff>
      <xdr:row>1</xdr:row>
      <xdr:rowOff>149225</xdr:rowOff>
    </xdr:from>
    <xdr:to>
      <xdr:col>12</xdr:col>
      <xdr:colOff>209550</xdr:colOff>
      <xdr:row>2</xdr:row>
      <xdr:rowOff>254000</xdr:rowOff>
    </xdr:to>
    <xdr:sp macro="modDataRefresh.RefreshAllDataModelPivots" textlink="">
      <xdr:nvSpPr>
        <xdr:cNvPr id="10" name="btn_RefreshData">
          <a:extLst>
            <a:ext uri="{FF2B5EF4-FFF2-40B4-BE49-F238E27FC236}">
              <a16:creationId xmlns:a16="http://schemas.microsoft.com/office/drawing/2014/main" id="{AA6C130E-1D2F-F309-11E2-8537EA28059B}"/>
            </a:ext>
          </a:extLst>
        </xdr:cNvPr>
        <xdr:cNvSpPr/>
      </xdr:nvSpPr>
      <xdr:spPr>
        <a:xfrm>
          <a:off x="14478000" y="330200"/>
          <a:ext cx="10668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a:t>
          </a:r>
        </a:p>
      </xdr:txBody>
    </xdr:sp>
    <xdr:clientData/>
  </xdr:twoCellAnchor>
  <xdr:twoCellAnchor>
    <xdr:from>
      <xdr:col>12</xdr:col>
      <xdr:colOff>285750</xdr:colOff>
      <xdr:row>1</xdr:row>
      <xdr:rowOff>149225</xdr:rowOff>
    </xdr:from>
    <xdr:to>
      <xdr:col>14</xdr:col>
      <xdr:colOff>463550</xdr:colOff>
      <xdr:row>2</xdr:row>
      <xdr:rowOff>254000</xdr:rowOff>
    </xdr:to>
    <xdr:sp macro="" textlink="">
      <xdr:nvSpPr>
        <xdr:cNvPr id="11" name="Nav_StatusPill">
          <a:extLst>
            <a:ext uri="{FF2B5EF4-FFF2-40B4-BE49-F238E27FC236}">
              <a16:creationId xmlns:a16="http://schemas.microsoft.com/office/drawing/2014/main" id="{B8CD9550-27BB-112B-C63D-CCFFD6645AF4}"/>
            </a:ext>
          </a:extLst>
        </xdr:cNvPr>
        <xdr:cNvSpPr/>
      </xdr:nvSpPr>
      <xdr:spPr>
        <a:xfrm>
          <a:off x="15621000" y="330200"/>
          <a:ext cx="13970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539750</xdr:colOff>
      <xdr:row>1</xdr:row>
      <xdr:rowOff>149225</xdr:rowOff>
    </xdr:from>
    <xdr:to>
      <xdr:col>16</xdr:col>
      <xdr:colOff>590550</xdr:colOff>
      <xdr:row>2</xdr:row>
      <xdr:rowOff>254000</xdr:rowOff>
    </xdr:to>
    <xdr:sp macro="modExportPDF.ExportExecutiveReport" textlink="">
      <xdr:nvSpPr>
        <xdr:cNvPr id="12" name="btn_ExportBriefing">
          <a:extLst>
            <a:ext uri="{FF2B5EF4-FFF2-40B4-BE49-F238E27FC236}">
              <a16:creationId xmlns:a16="http://schemas.microsoft.com/office/drawing/2014/main" id="{BB600857-579C-FF4A-8624-B2D4A0F71915}"/>
            </a:ext>
          </a:extLst>
        </xdr:cNvPr>
        <xdr:cNvSpPr/>
      </xdr:nvSpPr>
      <xdr:spPr>
        <a:xfrm>
          <a:off x="17094200" y="330200"/>
          <a:ext cx="12700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EXPORT PDF</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139700</xdr:colOff>
      <xdr:row>1</xdr:row>
      <xdr:rowOff>149225</xdr:rowOff>
    </xdr:from>
    <xdr:to>
      <xdr:col>2</xdr:col>
      <xdr:colOff>1003300</xdr:colOff>
      <xdr:row>2</xdr:row>
      <xdr:rowOff>254000</xdr:rowOff>
    </xdr:to>
    <xdr:sp macro="modNavigation.NavigateToHome" textlink="">
      <xdr:nvSpPr>
        <xdr:cNvPr id="2" name="Nav_Tab_Home">
          <a:hlinkClick xmlns:r="http://schemas.openxmlformats.org/officeDocument/2006/relationships" r:id="rId1"/>
          <a:extLst>
            <a:ext uri="{FF2B5EF4-FFF2-40B4-BE49-F238E27FC236}">
              <a16:creationId xmlns:a16="http://schemas.microsoft.com/office/drawing/2014/main" id="{93C3BF90-43D5-A0A0-2BCF-F4B5BBF5BC87}"/>
            </a:ext>
          </a:extLst>
        </xdr:cNvPr>
        <xdr:cNvSpPr/>
      </xdr:nvSpPr>
      <xdr:spPr>
        <a:xfrm>
          <a:off x="2616200" y="330200"/>
          <a:ext cx="8636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HOME</a:t>
          </a:r>
        </a:p>
      </xdr:txBody>
    </xdr:sp>
    <xdr:clientData/>
  </xdr:twoCellAnchor>
  <xdr:twoCellAnchor>
    <xdr:from>
      <xdr:col>2</xdr:col>
      <xdr:colOff>1079500</xdr:colOff>
      <xdr:row>1</xdr:row>
      <xdr:rowOff>149225</xdr:rowOff>
    </xdr:from>
    <xdr:to>
      <xdr:col>3</xdr:col>
      <xdr:colOff>1098550</xdr:colOff>
      <xdr:row>2</xdr:row>
      <xdr:rowOff>254000</xdr:rowOff>
    </xdr:to>
    <xdr:sp macro="modNavigation.NavigateToDomains" textlink="">
      <xdr:nvSpPr>
        <xdr:cNvPr id="3" name="Nav_Tab_Domains">
          <a:hlinkClick xmlns:r="http://schemas.openxmlformats.org/officeDocument/2006/relationships" r:id="rId2"/>
          <a:extLst>
            <a:ext uri="{FF2B5EF4-FFF2-40B4-BE49-F238E27FC236}">
              <a16:creationId xmlns:a16="http://schemas.microsoft.com/office/drawing/2014/main" id="{2DC05088-5BD2-CEFD-6C67-64249F97F71A}"/>
            </a:ext>
          </a:extLst>
        </xdr:cNvPr>
        <xdr:cNvSpPr/>
      </xdr:nvSpPr>
      <xdr:spPr>
        <a:xfrm>
          <a:off x="3556000" y="330200"/>
          <a:ext cx="17526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BUSINESS DOMAINS</a:t>
          </a:r>
        </a:p>
      </xdr:txBody>
    </xdr:sp>
    <xdr:clientData/>
  </xdr:twoCellAnchor>
  <xdr:twoCellAnchor>
    <xdr:from>
      <xdr:col>3</xdr:col>
      <xdr:colOff>1174750</xdr:colOff>
      <xdr:row>1</xdr:row>
      <xdr:rowOff>149225</xdr:rowOff>
    </xdr:from>
    <xdr:to>
      <xdr:col>4</xdr:col>
      <xdr:colOff>555625</xdr:colOff>
      <xdr:row>2</xdr:row>
      <xdr:rowOff>254000</xdr:rowOff>
    </xdr:to>
    <xdr:sp macro="modNavigation.NavigateToCatalog" textlink="">
      <xdr:nvSpPr>
        <xdr:cNvPr id="4" name="Nav_Tab_Catalog">
          <a:hlinkClick xmlns:r="http://schemas.openxmlformats.org/officeDocument/2006/relationships" r:id="rId3"/>
          <a:extLst>
            <a:ext uri="{FF2B5EF4-FFF2-40B4-BE49-F238E27FC236}">
              <a16:creationId xmlns:a16="http://schemas.microsoft.com/office/drawing/2014/main" id="{C9BEC07C-246E-E29F-587B-5C25406BAFEF}"/>
            </a:ext>
          </a:extLst>
        </xdr:cNvPr>
        <xdr:cNvSpPr/>
      </xdr:nvSpPr>
      <xdr:spPr>
        <a:xfrm>
          <a:off x="5384800" y="330200"/>
          <a:ext cx="1219200" cy="381000"/>
        </a:xfrm>
        <a:prstGeom prst="rect">
          <a:avLst/>
        </a:prstGeom>
        <a:solidFill>
          <a:srgbClr val="D04A02"/>
        </a:solidFill>
        <a:ln w="19050">
          <a:solidFill>
            <a:srgbClr val="D04A0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solidFill>
                <a:srgbClr val="FFFFFF"/>
              </a:solidFill>
            </a:rPr>
            <a:t>KPI CATALOG</a:t>
          </a:r>
        </a:p>
      </xdr:txBody>
    </xdr:sp>
    <xdr:clientData/>
  </xdr:twoCellAnchor>
  <xdr:twoCellAnchor>
    <xdr:from>
      <xdr:col>4</xdr:col>
      <xdr:colOff>631825</xdr:colOff>
      <xdr:row>1</xdr:row>
      <xdr:rowOff>149225</xdr:rowOff>
    </xdr:from>
    <xdr:to>
      <xdr:col>5</xdr:col>
      <xdr:colOff>41275</xdr:colOff>
      <xdr:row>2</xdr:row>
      <xdr:rowOff>254000</xdr:rowOff>
    </xdr:to>
    <xdr:sp macro="modNavigation.NavigateToCallCenter" textlink="">
      <xdr:nvSpPr>
        <xdr:cNvPr id="5" name="Nav_Tab_CallCenter">
          <a:hlinkClick xmlns:r="http://schemas.openxmlformats.org/officeDocument/2006/relationships" r:id="rId4"/>
          <a:extLst>
            <a:ext uri="{FF2B5EF4-FFF2-40B4-BE49-F238E27FC236}">
              <a16:creationId xmlns:a16="http://schemas.microsoft.com/office/drawing/2014/main" id="{F200424E-5F72-9561-663F-97BE768FBCC6}"/>
            </a:ext>
          </a:extLst>
        </xdr:cNvPr>
        <xdr:cNvSpPr/>
      </xdr:nvSpPr>
      <xdr:spPr>
        <a:xfrm>
          <a:off x="6680200" y="330200"/>
          <a:ext cx="12954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CALL CENTRE</a:t>
          </a:r>
        </a:p>
      </xdr:txBody>
    </xdr:sp>
    <xdr:clientData/>
  </xdr:twoCellAnchor>
  <xdr:twoCellAnchor>
    <xdr:from>
      <xdr:col>5</xdr:col>
      <xdr:colOff>117475</xdr:colOff>
      <xdr:row>1</xdr:row>
      <xdr:rowOff>149225</xdr:rowOff>
    </xdr:from>
    <xdr:to>
      <xdr:col>5</xdr:col>
      <xdr:colOff>2073275</xdr:colOff>
      <xdr:row>2</xdr:row>
      <xdr:rowOff>254000</xdr:rowOff>
    </xdr:to>
    <xdr:sp macro="modNavigation.NavigateToRetention" textlink="">
      <xdr:nvSpPr>
        <xdr:cNvPr id="6" name="Nav_Tab_Retention">
          <a:hlinkClick xmlns:r="http://schemas.openxmlformats.org/officeDocument/2006/relationships" r:id="rId5"/>
          <a:extLst>
            <a:ext uri="{FF2B5EF4-FFF2-40B4-BE49-F238E27FC236}">
              <a16:creationId xmlns:a16="http://schemas.microsoft.com/office/drawing/2014/main" id="{21F70512-8C2B-E752-67D8-877905A76DEE}"/>
            </a:ext>
          </a:extLst>
        </xdr:cNvPr>
        <xdr:cNvSpPr/>
      </xdr:nvSpPr>
      <xdr:spPr>
        <a:xfrm>
          <a:off x="8051800" y="330200"/>
          <a:ext cx="19558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CUSTOMER RETENTION</a:t>
          </a:r>
        </a:p>
      </xdr:txBody>
    </xdr:sp>
    <xdr:clientData/>
  </xdr:twoCellAnchor>
  <xdr:twoCellAnchor>
    <xdr:from>
      <xdr:col>5</xdr:col>
      <xdr:colOff>2149475</xdr:colOff>
      <xdr:row>1</xdr:row>
      <xdr:rowOff>149225</xdr:rowOff>
    </xdr:from>
    <xdr:to>
      <xdr:col>6</xdr:col>
      <xdr:colOff>587375</xdr:colOff>
      <xdr:row>2</xdr:row>
      <xdr:rowOff>254000</xdr:rowOff>
    </xdr:to>
    <xdr:sp macro="modNavigation.NavigateToDiversity" textlink="">
      <xdr:nvSpPr>
        <xdr:cNvPr id="7" name="Nav_Tab_Diversity">
          <a:hlinkClick xmlns:r="http://schemas.openxmlformats.org/officeDocument/2006/relationships" r:id="rId6"/>
          <a:extLst>
            <a:ext uri="{FF2B5EF4-FFF2-40B4-BE49-F238E27FC236}">
              <a16:creationId xmlns:a16="http://schemas.microsoft.com/office/drawing/2014/main" id="{2C419B9D-FB63-AEAE-8241-BF8BACB55F47}"/>
            </a:ext>
          </a:extLst>
        </xdr:cNvPr>
        <xdr:cNvSpPr/>
      </xdr:nvSpPr>
      <xdr:spPr>
        <a:xfrm>
          <a:off x="10083800" y="330200"/>
          <a:ext cx="20574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DIVERSITY &amp; INCLUSION</a:t>
          </a:r>
        </a:p>
      </xdr:txBody>
    </xdr:sp>
    <xdr:clientData/>
  </xdr:twoCellAnchor>
  <xdr:twoCellAnchor>
    <xdr:from>
      <xdr:col>6</xdr:col>
      <xdr:colOff>688975</xdr:colOff>
      <xdr:row>1</xdr:row>
      <xdr:rowOff>149225</xdr:rowOff>
    </xdr:from>
    <xdr:to>
      <xdr:col>7</xdr:col>
      <xdr:colOff>231775</xdr:colOff>
      <xdr:row>2</xdr:row>
      <xdr:rowOff>254000</xdr:rowOff>
    </xdr:to>
    <xdr:sp macro="modThemeEngine.ToggleTheme" textlink="">
      <xdr:nvSpPr>
        <xdr:cNvPr id="8" name="btn_ThemeToggle">
          <a:extLst>
            <a:ext uri="{FF2B5EF4-FFF2-40B4-BE49-F238E27FC236}">
              <a16:creationId xmlns:a16="http://schemas.microsoft.com/office/drawing/2014/main" id="{02C20D09-E397-3C1A-67AD-70527C0DFCC5}"/>
            </a:ext>
          </a:extLst>
        </xdr:cNvPr>
        <xdr:cNvSpPr/>
      </xdr:nvSpPr>
      <xdr:spPr>
        <a:xfrm>
          <a:off x="12242800" y="330200"/>
          <a:ext cx="9144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THEME</a:t>
          </a:r>
        </a:p>
      </xdr:txBody>
    </xdr:sp>
    <xdr:clientData/>
  </xdr:twoCellAnchor>
  <xdr:twoCellAnchor>
    <xdr:from>
      <xdr:col>7</xdr:col>
      <xdr:colOff>307975</xdr:colOff>
      <xdr:row>1</xdr:row>
      <xdr:rowOff>149225</xdr:rowOff>
    </xdr:from>
    <xdr:to>
      <xdr:col>7</xdr:col>
      <xdr:colOff>1476375</xdr:colOff>
      <xdr:row>2</xdr:row>
      <xdr:rowOff>254000</xdr:rowOff>
    </xdr:to>
    <xdr:sp macro="modFilterController.ClearAllFilters" textlink="">
      <xdr:nvSpPr>
        <xdr:cNvPr id="9" name="btn_ResetFilters">
          <a:extLst>
            <a:ext uri="{FF2B5EF4-FFF2-40B4-BE49-F238E27FC236}">
              <a16:creationId xmlns:a16="http://schemas.microsoft.com/office/drawing/2014/main" id="{D93C9195-7DEA-8ED1-2D79-5F00FE29E042}"/>
            </a:ext>
          </a:extLst>
        </xdr:cNvPr>
        <xdr:cNvSpPr/>
      </xdr:nvSpPr>
      <xdr:spPr>
        <a:xfrm>
          <a:off x="13233400" y="330200"/>
          <a:ext cx="11684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RESET</a:t>
          </a:r>
        </a:p>
      </xdr:txBody>
    </xdr:sp>
    <xdr:clientData/>
  </xdr:twoCellAnchor>
  <xdr:twoCellAnchor>
    <xdr:from>
      <xdr:col>7</xdr:col>
      <xdr:colOff>1552575</xdr:colOff>
      <xdr:row>1</xdr:row>
      <xdr:rowOff>149225</xdr:rowOff>
    </xdr:from>
    <xdr:to>
      <xdr:col>8</xdr:col>
      <xdr:colOff>95250</xdr:colOff>
      <xdr:row>2</xdr:row>
      <xdr:rowOff>254000</xdr:rowOff>
    </xdr:to>
    <xdr:sp macro="modDataRefresh.RefreshAllDataModelPivots" textlink="">
      <xdr:nvSpPr>
        <xdr:cNvPr id="10" name="btn_RefreshData">
          <a:extLst>
            <a:ext uri="{FF2B5EF4-FFF2-40B4-BE49-F238E27FC236}">
              <a16:creationId xmlns:a16="http://schemas.microsoft.com/office/drawing/2014/main" id="{05250902-A779-C03E-D449-75886B27EE95}"/>
            </a:ext>
          </a:extLst>
        </xdr:cNvPr>
        <xdr:cNvSpPr/>
      </xdr:nvSpPr>
      <xdr:spPr>
        <a:xfrm>
          <a:off x="14478000" y="330200"/>
          <a:ext cx="10668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a:t>
          </a:r>
        </a:p>
      </xdr:txBody>
    </xdr:sp>
    <xdr:clientData/>
  </xdr:twoCellAnchor>
  <xdr:twoCellAnchor>
    <xdr:from>
      <xdr:col>8</xdr:col>
      <xdr:colOff>171450</xdr:colOff>
      <xdr:row>1</xdr:row>
      <xdr:rowOff>149225</xdr:rowOff>
    </xdr:from>
    <xdr:to>
      <xdr:col>8</xdr:col>
      <xdr:colOff>1568450</xdr:colOff>
      <xdr:row>2</xdr:row>
      <xdr:rowOff>254000</xdr:rowOff>
    </xdr:to>
    <xdr:sp macro="" textlink="">
      <xdr:nvSpPr>
        <xdr:cNvPr id="11" name="Nav_StatusPill">
          <a:extLst>
            <a:ext uri="{FF2B5EF4-FFF2-40B4-BE49-F238E27FC236}">
              <a16:creationId xmlns:a16="http://schemas.microsoft.com/office/drawing/2014/main" id="{418FF1CC-C7B0-41E8-E36A-1B10F4FC18D3}"/>
            </a:ext>
          </a:extLst>
        </xdr:cNvPr>
        <xdr:cNvSpPr/>
      </xdr:nvSpPr>
      <xdr:spPr>
        <a:xfrm>
          <a:off x="15621000" y="330200"/>
          <a:ext cx="13970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1644650</xdr:colOff>
      <xdr:row>1</xdr:row>
      <xdr:rowOff>149225</xdr:rowOff>
    </xdr:from>
    <xdr:to>
      <xdr:col>9</xdr:col>
      <xdr:colOff>1257300</xdr:colOff>
      <xdr:row>2</xdr:row>
      <xdr:rowOff>254000</xdr:rowOff>
    </xdr:to>
    <xdr:sp macro="modExportPDF.ExportExecutiveReport" textlink="">
      <xdr:nvSpPr>
        <xdr:cNvPr id="12" name="btn_ExportBriefing">
          <a:extLst>
            <a:ext uri="{FF2B5EF4-FFF2-40B4-BE49-F238E27FC236}">
              <a16:creationId xmlns:a16="http://schemas.microsoft.com/office/drawing/2014/main" id="{FBEF94A2-2C77-EBF7-2794-EC5ADB419F1E}"/>
            </a:ext>
          </a:extLst>
        </xdr:cNvPr>
        <xdr:cNvSpPr/>
      </xdr:nvSpPr>
      <xdr:spPr>
        <a:xfrm>
          <a:off x="17094200" y="330200"/>
          <a:ext cx="12700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EXPORT PDF</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12700</xdr:colOff>
      <xdr:row>1</xdr:row>
      <xdr:rowOff>81280</xdr:rowOff>
    </xdr:from>
    <xdr:to>
      <xdr:col>62</xdr:col>
      <xdr:colOff>55880</xdr:colOff>
      <xdr:row>5</xdr:row>
      <xdr:rowOff>60960</xdr:rowOff>
    </xdr:to>
    <xdr:sp macro="" textlink="">
      <xdr:nvSpPr>
        <xdr:cNvPr id="2" name="Nav_Background">
          <a:extLst>
            <a:ext uri="{FF2B5EF4-FFF2-40B4-BE49-F238E27FC236}">
              <a16:creationId xmlns:a16="http://schemas.microsoft.com/office/drawing/2014/main" id="{33188549-684F-B5F9-37B6-B3CD20ABCBBB}"/>
            </a:ext>
          </a:extLst>
        </xdr:cNvPr>
        <xdr:cNvSpPr/>
      </xdr:nvSpPr>
      <xdr:spPr>
        <a:xfrm>
          <a:off x="203200" y="203200"/>
          <a:ext cx="18796000" cy="711200"/>
        </a:xfrm>
        <a:prstGeom prst="roundRect">
          <a:avLst>
            <a:gd name="adj" fmla="val 18000"/>
          </a:avLst>
        </a:prstGeom>
        <a:solidFill>
          <a:srgbClr val="FFFFFF"/>
        </a:solidFill>
        <a:ln w="12700">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190500</xdr:colOff>
      <xdr:row>2</xdr:row>
      <xdr:rowOff>0</xdr:rowOff>
    </xdr:from>
    <xdr:to>
      <xdr:col>4</xdr:col>
      <xdr:colOff>10160</xdr:colOff>
      <xdr:row>4</xdr:row>
      <xdr:rowOff>116840</xdr:rowOff>
    </xdr:to>
    <xdr:pic>
      <xdr:nvPicPr>
        <xdr:cNvPr id="4" name="Nav_PwC_Logo_Pic">
          <a:extLst>
            <a:ext uri="{FF2B5EF4-FFF2-40B4-BE49-F238E27FC236}">
              <a16:creationId xmlns:a16="http://schemas.microsoft.com/office/drawing/2014/main" id="{E599A925-D1B2-2A41-1B95-0AC5BB8A91F4}"/>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 y="304800"/>
          <a:ext cx="711200" cy="482600"/>
        </a:xfrm>
        <a:prstGeom prst="rect">
          <a:avLst/>
        </a:prstGeom>
      </xdr:spPr>
    </xdr:pic>
    <xdr:clientData/>
  </xdr:twoCellAnchor>
  <xdr:twoCellAnchor>
    <xdr:from>
      <xdr:col>4</xdr:col>
      <xdr:colOff>86360</xdr:colOff>
      <xdr:row>1</xdr:row>
      <xdr:rowOff>157480</xdr:rowOff>
    </xdr:from>
    <xdr:to>
      <xdr:col>17</xdr:col>
      <xdr:colOff>287020</xdr:colOff>
      <xdr:row>4</xdr:row>
      <xdr:rowOff>167640</xdr:rowOff>
    </xdr:to>
    <xdr:sp macro="" textlink="">
      <xdr:nvSpPr>
        <xdr:cNvPr id="5" name="Nav_BrandTitle">
          <a:extLst>
            <a:ext uri="{FF2B5EF4-FFF2-40B4-BE49-F238E27FC236}">
              <a16:creationId xmlns:a16="http://schemas.microsoft.com/office/drawing/2014/main" id="{9998771B-061D-88B7-3478-228330ABBB38}"/>
            </a:ext>
          </a:extLst>
        </xdr:cNvPr>
        <xdr:cNvSpPr/>
      </xdr:nvSpPr>
      <xdr:spPr>
        <a:xfrm>
          <a:off x="1168400" y="279400"/>
          <a:ext cx="4064000" cy="558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1150" b="1">
              <a:solidFill>
                <a:srgbClr val="0F272A"/>
              </a:solidFill>
              <a:latin typeface="Segoe UI" panose="020B0502040204020203" pitchFamily="34" charset="0"/>
            </a:rPr>
            <a:t>PwC Switzerland BI Intelligence Suite</a:t>
          </a:r>
        </a:p>
        <a:p>
          <a:pPr algn="l"/>
          <a:r>
            <a:rPr lang="en-US" sz="800" b="0">
              <a:solidFill>
                <a:srgbClr val="647B8B"/>
              </a:solidFill>
              <a:latin typeface="Segoe UI" panose="020B0502040204020203" pitchFamily="34" charset="0"/>
            </a:rPr>
            <a:t>Ralph Kimball Galaxy Architecture | VertiPaq Engine</a:t>
          </a:r>
        </a:p>
      </xdr:txBody>
    </xdr:sp>
    <xdr:clientData/>
  </xdr:twoCellAnchor>
  <xdr:twoCellAnchor>
    <xdr:from>
      <xdr:col>32</xdr:col>
      <xdr:colOff>1133475</xdr:colOff>
      <xdr:row>2</xdr:row>
      <xdr:rowOff>25400</xdr:rowOff>
    </xdr:from>
    <xdr:to>
      <xdr:col>37</xdr:col>
      <xdr:colOff>196850</xdr:colOff>
      <xdr:row>4</xdr:row>
      <xdr:rowOff>44450</xdr:rowOff>
    </xdr:to>
    <xdr:sp macro="" textlink="">
      <xdr:nvSpPr>
        <xdr:cNvPr id="6" name="Nav_StatusPill">
          <a:extLst>
            <a:ext uri="{FF2B5EF4-FFF2-40B4-BE49-F238E27FC236}">
              <a16:creationId xmlns:a16="http://schemas.microsoft.com/office/drawing/2014/main" id="{8EDC583C-DC16-569F-5506-FB4C12903726}"/>
            </a:ext>
          </a:extLst>
        </xdr:cNvPr>
        <xdr:cNvSpPr/>
      </xdr:nvSpPr>
      <xdr:spPr>
        <a:xfrm>
          <a:off x="15621000" y="330200"/>
          <a:ext cx="1397000" cy="381000"/>
        </a:xfrm>
        <a:prstGeom prst="roundRect">
          <a:avLst>
            <a:gd name="adj" fmla="val 50000"/>
          </a:avLst>
        </a:prstGeom>
        <a:solidFill>
          <a:srgbClr val="DCFCE7"/>
        </a:solidFill>
        <a:ln w="9525">
          <a:solidFill>
            <a:srgbClr val="A7F3D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750" b="1">
              <a:solidFill>
                <a:srgbClr val="166522"/>
              </a:solidFill>
              <a:latin typeface="Segoe UI" panose="020B0502040204020203" pitchFamily="34" charset="0"/>
            </a:rPr>
            <a:t>[ACTIVE] VertiPaq Online</a:t>
          </a:r>
        </a:p>
      </xdr:txBody>
    </xdr:sp>
    <xdr:clientData/>
  </xdr:twoCellAnchor>
  <xdr:twoCellAnchor>
    <xdr:from>
      <xdr:col>24</xdr:col>
      <xdr:colOff>264160</xdr:colOff>
      <xdr:row>2</xdr:row>
      <xdr:rowOff>63500</xdr:rowOff>
    </xdr:from>
    <xdr:to>
      <xdr:col>29</xdr:col>
      <xdr:colOff>124460</xdr:colOff>
      <xdr:row>4</xdr:row>
      <xdr:rowOff>53340</xdr:rowOff>
    </xdr:to>
    <xdr:sp macro="modNavigation.NavigateToHomePortal" textlink="">
      <xdr:nvSpPr>
        <xdr:cNvPr id="7" name="NavTab_Portal">
          <a:extLst>
            <a:ext uri="{FF2B5EF4-FFF2-40B4-BE49-F238E27FC236}">
              <a16:creationId xmlns:a16="http://schemas.microsoft.com/office/drawing/2014/main" id="{792443DC-3EF9-9582-2473-E6DD2D648A9B}"/>
            </a:ext>
          </a:extLst>
        </xdr:cNvPr>
        <xdr:cNvSpPr/>
      </xdr:nvSpPr>
      <xdr:spPr>
        <a:xfrm>
          <a:off x="7289800" y="368300"/>
          <a:ext cx="13462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0">
              <a:solidFill>
                <a:srgbClr val="0F272A"/>
              </a:solidFill>
              <a:latin typeface="Segoe UI" panose="020B0502040204020203" pitchFamily="34" charset="0"/>
            </a:rPr>
            <a:t>Home Portal</a:t>
          </a:r>
        </a:p>
      </xdr:txBody>
    </xdr:sp>
    <xdr:clientData/>
  </xdr:twoCellAnchor>
  <xdr:twoCellAnchor editAs="oneCell">
    <xdr:from>
      <xdr:col>25</xdr:col>
      <xdr:colOff>43180</xdr:colOff>
      <xdr:row>2</xdr:row>
      <xdr:rowOff>152400</xdr:rowOff>
    </xdr:from>
    <xdr:to>
      <xdr:col>25</xdr:col>
      <xdr:colOff>220980</xdr:colOff>
      <xdr:row>3</xdr:row>
      <xdr:rowOff>147320</xdr:rowOff>
    </xdr:to>
    <xdr:pic macro="modNavigation.NavigateToHomePortal">
      <xdr:nvPicPr>
        <xdr:cNvPr id="9" name="NavTab_Portal_Icon">
          <a:extLst>
            <a:ext uri="{FF2B5EF4-FFF2-40B4-BE49-F238E27FC236}">
              <a16:creationId xmlns:a16="http://schemas.microsoft.com/office/drawing/2014/main" id="{57A3BB96-F4F7-F8D6-7F21-F1A1CBDEAA87}"/>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366000" y="457200"/>
          <a:ext cx="177800" cy="177800"/>
        </a:xfrm>
        <a:prstGeom prst="rect">
          <a:avLst/>
        </a:prstGeom>
      </xdr:spPr>
    </xdr:pic>
    <xdr:clientData/>
  </xdr:twoCellAnchor>
  <xdr:twoCellAnchor>
    <xdr:from>
      <xdr:col>29</xdr:col>
      <xdr:colOff>200660</xdr:colOff>
      <xdr:row>2</xdr:row>
      <xdr:rowOff>63500</xdr:rowOff>
    </xdr:from>
    <xdr:to>
      <xdr:col>34</xdr:col>
      <xdr:colOff>60960</xdr:colOff>
      <xdr:row>4</xdr:row>
      <xdr:rowOff>53340</xdr:rowOff>
    </xdr:to>
    <xdr:sp macro="modNavigation.NavigateToCallCenter" textlink="">
      <xdr:nvSpPr>
        <xdr:cNvPr id="10" name="NavTab_CC">
          <a:extLst>
            <a:ext uri="{FF2B5EF4-FFF2-40B4-BE49-F238E27FC236}">
              <a16:creationId xmlns:a16="http://schemas.microsoft.com/office/drawing/2014/main" id="{255050DA-2D06-87FC-231D-F776093B887C}"/>
            </a:ext>
          </a:extLst>
        </xdr:cNvPr>
        <xdr:cNvSpPr/>
      </xdr:nvSpPr>
      <xdr:spPr>
        <a:xfrm>
          <a:off x="8712200" y="368300"/>
          <a:ext cx="1346200" cy="355600"/>
        </a:xfrm>
        <a:prstGeom prst="roundRect">
          <a:avLst>
            <a:gd name="adj" fmla="val 25000"/>
          </a:avLst>
        </a:prstGeom>
        <a:gradFill flip="none" rotWithShape="1">
          <a:gsLst>
            <a:gs pos="0">
              <a:srgbClr val="D04A02"/>
            </a:gs>
            <a:gs pos="100000">
              <a:srgbClr val="EB7814"/>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1">
              <a:solidFill>
                <a:srgbClr val="FFFFFF"/>
              </a:solidFill>
              <a:latin typeface="Segoe UI" panose="020B0502040204020203" pitchFamily="34" charset="0"/>
            </a:rPr>
            <a:t>Call Center</a:t>
          </a:r>
        </a:p>
      </xdr:txBody>
    </xdr:sp>
    <xdr:clientData/>
  </xdr:twoCellAnchor>
  <xdr:twoCellAnchor editAs="oneCell">
    <xdr:from>
      <xdr:col>29</xdr:col>
      <xdr:colOff>276860</xdr:colOff>
      <xdr:row>2</xdr:row>
      <xdr:rowOff>152400</xdr:rowOff>
    </xdr:from>
    <xdr:to>
      <xdr:col>29</xdr:col>
      <xdr:colOff>452755</xdr:colOff>
      <xdr:row>3</xdr:row>
      <xdr:rowOff>147320</xdr:rowOff>
    </xdr:to>
    <xdr:pic macro="modNavigation.NavigateToCallCenter">
      <xdr:nvPicPr>
        <xdr:cNvPr id="12" name="NavTab_CC_Icon">
          <a:extLst>
            <a:ext uri="{FF2B5EF4-FFF2-40B4-BE49-F238E27FC236}">
              <a16:creationId xmlns:a16="http://schemas.microsoft.com/office/drawing/2014/main" id="{B8EE1F16-447C-B1BF-DB90-F4035AAA38C9}"/>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788400" y="457200"/>
          <a:ext cx="177800" cy="177800"/>
        </a:xfrm>
        <a:prstGeom prst="rect">
          <a:avLst/>
        </a:prstGeom>
      </xdr:spPr>
    </xdr:pic>
    <xdr:clientData/>
  </xdr:twoCellAnchor>
  <xdr:twoCellAnchor>
    <xdr:from>
      <xdr:col>34</xdr:col>
      <xdr:colOff>137160</xdr:colOff>
      <xdr:row>2</xdr:row>
      <xdr:rowOff>63500</xdr:rowOff>
    </xdr:from>
    <xdr:to>
      <xdr:col>38</xdr:col>
      <xdr:colOff>294640</xdr:colOff>
      <xdr:row>4</xdr:row>
      <xdr:rowOff>53340</xdr:rowOff>
    </xdr:to>
    <xdr:sp macro="modNavigation.NavigateToRetention" textlink="">
      <xdr:nvSpPr>
        <xdr:cNvPr id="13" name="NavTab_CR">
          <a:extLst>
            <a:ext uri="{FF2B5EF4-FFF2-40B4-BE49-F238E27FC236}">
              <a16:creationId xmlns:a16="http://schemas.microsoft.com/office/drawing/2014/main" id="{5140D990-0BCA-A1E1-F247-D8AAEF066A4B}"/>
            </a:ext>
          </a:extLst>
        </xdr:cNvPr>
        <xdr:cNvSpPr/>
      </xdr:nvSpPr>
      <xdr:spPr>
        <a:xfrm>
          <a:off x="10134600" y="368300"/>
          <a:ext cx="13462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0">
              <a:solidFill>
                <a:srgbClr val="0F272A"/>
              </a:solidFill>
              <a:latin typeface="Segoe UI" panose="020B0502040204020203" pitchFamily="34" charset="0"/>
            </a:rPr>
            <a:t>Retention</a:t>
          </a:r>
        </a:p>
      </xdr:txBody>
    </xdr:sp>
    <xdr:clientData/>
  </xdr:twoCellAnchor>
  <xdr:twoCellAnchor editAs="oneCell">
    <xdr:from>
      <xdr:col>34</xdr:col>
      <xdr:colOff>213360</xdr:colOff>
      <xdr:row>2</xdr:row>
      <xdr:rowOff>152400</xdr:rowOff>
    </xdr:from>
    <xdr:to>
      <xdr:col>35</xdr:col>
      <xdr:colOff>93980</xdr:colOff>
      <xdr:row>3</xdr:row>
      <xdr:rowOff>147320</xdr:rowOff>
    </xdr:to>
    <xdr:pic macro="modNavigation.NavigateToRetention">
      <xdr:nvPicPr>
        <xdr:cNvPr id="15" name="NavTab_CR_Icon">
          <a:extLst>
            <a:ext uri="{FF2B5EF4-FFF2-40B4-BE49-F238E27FC236}">
              <a16:creationId xmlns:a16="http://schemas.microsoft.com/office/drawing/2014/main" id="{83A918D0-4A61-96F4-0963-1A056CEE57E7}"/>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210800" y="457200"/>
          <a:ext cx="177800" cy="177800"/>
        </a:xfrm>
        <a:prstGeom prst="rect">
          <a:avLst/>
        </a:prstGeom>
      </xdr:spPr>
    </xdr:pic>
    <xdr:clientData/>
  </xdr:twoCellAnchor>
  <xdr:twoCellAnchor>
    <xdr:from>
      <xdr:col>39</xdr:col>
      <xdr:colOff>73660</xdr:colOff>
      <xdr:row>2</xdr:row>
      <xdr:rowOff>63500</xdr:rowOff>
    </xdr:from>
    <xdr:to>
      <xdr:col>43</xdr:col>
      <xdr:colOff>231140</xdr:colOff>
      <xdr:row>4</xdr:row>
      <xdr:rowOff>53340</xdr:rowOff>
    </xdr:to>
    <xdr:sp macro="modNavigation.NavigateToDiversity" textlink="">
      <xdr:nvSpPr>
        <xdr:cNvPr id="16" name="NavTab_DI">
          <a:extLst>
            <a:ext uri="{FF2B5EF4-FFF2-40B4-BE49-F238E27FC236}">
              <a16:creationId xmlns:a16="http://schemas.microsoft.com/office/drawing/2014/main" id="{92688C0C-4752-2F9A-656A-DD45EDE3A961}"/>
            </a:ext>
          </a:extLst>
        </xdr:cNvPr>
        <xdr:cNvSpPr/>
      </xdr:nvSpPr>
      <xdr:spPr>
        <a:xfrm>
          <a:off x="11557000" y="368300"/>
          <a:ext cx="13462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0">
              <a:solidFill>
                <a:srgbClr val="0F272A"/>
              </a:solidFill>
              <a:latin typeface="Segoe UI" panose="020B0502040204020203" pitchFamily="34" charset="0"/>
            </a:rPr>
            <a:t>Diversity</a:t>
          </a:r>
        </a:p>
      </xdr:txBody>
    </xdr:sp>
    <xdr:clientData/>
  </xdr:twoCellAnchor>
  <xdr:twoCellAnchor editAs="oneCell">
    <xdr:from>
      <xdr:col>39</xdr:col>
      <xdr:colOff>149860</xdr:colOff>
      <xdr:row>2</xdr:row>
      <xdr:rowOff>152400</xdr:rowOff>
    </xdr:from>
    <xdr:to>
      <xdr:col>40</xdr:col>
      <xdr:colOff>30480</xdr:colOff>
      <xdr:row>3</xdr:row>
      <xdr:rowOff>147320</xdr:rowOff>
    </xdr:to>
    <xdr:pic macro="modNavigation.NavigateToDiversity">
      <xdr:nvPicPr>
        <xdr:cNvPr id="18" name="NavTab_DI_Icon">
          <a:extLst>
            <a:ext uri="{FF2B5EF4-FFF2-40B4-BE49-F238E27FC236}">
              <a16:creationId xmlns:a16="http://schemas.microsoft.com/office/drawing/2014/main" id="{9D09DF08-CFD9-A7BB-3E60-1BD3C3C0B090}"/>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633200" y="457200"/>
          <a:ext cx="177800" cy="177800"/>
        </a:xfrm>
        <a:prstGeom prst="rect">
          <a:avLst/>
        </a:prstGeom>
      </xdr:spPr>
    </xdr:pic>
    <xdr:clientData/>
  </xdr:twoCellAnchor>
  <xdr:twoCellAnchor>
    <xdr:from>
      <xdr:col>59</xdr:col>
      <xdr:colOff>149860</xdr:colOff>
      <xdr:row>2</xdr:row>
      <xdr:rowOff>63500</xdr:rowOff>
    </xdr:from>
    <xdr:to>
      <xdr:col>61</xdr:col>
      <xdr:colOff>487680</xdr:colOff>
      <xdr:row>4</xdr:row>
      <xdr:rowOff>53340</xdr:rowOff>
    </xdr:to>
    <xdr:sp macro="modExportPDF.ExportActiveDashboardPDF" textlink="">
      <xdr:nvSpPr>
        <xdr:cNvPr id="19" name="Action_ExportPDF">
          <a:extLst>
            <a:ext uri="{FF2B5EF4-FFF2-40B4-BE49-F238E27FC236}">
              <a16:creationId xmlns:a16="http://schemas.microsoft.com/office/drawing/2014/main" id="{6ABC3534-7BB0-7F93-71B4-6770E6710BDE}"/>
            </a:ext>
          </a:extLst>
        </xdr:cNvPr>
        <xdr:cNvSpPr/>
      </xdr:nvSpPr>
      <xdr:spPr>
        <a:xfrm>
          <a:off x="17576800" y="368300"/>
          <a:ext cx="1244600" cy="355600"/>
        </a:xfrm>
        <a:prstGeom prst="roundRect">
          <a:avLst>
            <a:gd name="adj" fmla="val 25000"/>
          </a:avLst>
        </a:prstGeom>
        <a:gradFill flip="none" rotWithShape="1">
          <a:gsLst>
            <a:gs pos="0">
              <a:srgbClr val="D04A02"/>
            </a:gs>
            <a:gs pos="100000">
              <a:srgbClr val="EB7814"/>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1">
              <a:solidFill>
                <a:srgbClr val="FFFFFF"/>
              </a:solidFill>
              <a:latin typeface="Segoe UI" panose="020B0502040204020203" pitchFamily="34" charset="0"/>
            </a:rPr>
            <a:t>Export PDF</a:t>
          </a:r>
        </a:p>
      </xdr:txBody>
    </xdr:sp>
    <xdr:clientData/>
  </xdr:twoCellAnchor>
  <xdr:twoCellAnchor>
    <xdr:from>
      <xdr:col>55</xdr:col>
      <xdr:colOff>93980</xdr:colOff>
      <xdr:row>2</xdr:row>
      <xdr:rowOff>63500</xdr:rowOff>
    </xdr:from>
    <xdr:to>
      <xdr:col>59</xdr:col>
      <xdr:colOff>73660</xdr:colOff>
      <xdr:row>4</xdr:row>
      <xdr:rowOff>53340</xdr:rowOff>
    </xdr:to>
    <xdr:sp macro="modThemeEngine.ToggleDashboardTheme" textlink="">
      <xdr:nvSpPr>
        <xdr:cNvPr id="20" name="Action_ThemeToggle">
          <a:extLst>
            <a:ext uri="{FF2B5EF4-FFF2-40B4-BE49-F238E27FC236}">
              <a16:creationId xmlns:a16="http://schemas.microsoft.com/office/drawing/2014/main" id="{8D967D72-F87A-642D-FBEB-344270318789}"/>
            </a:ext>
          </a:extLst>
        </xdr:cNvPr>
        <xdr:cNvSpPr/>
      </xdr:nvSpPr>
      <xdr:spPr>
        <a:xfrm>
          <a:off x="16332200" y="368300"/>
          <a:ext cx="11684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800" b="0">
              <a:solidFill>
                <a:srgbClr val="0F272A"/>
              </a:solidFill>
              <a:latin typeface="Segoe UI" panose="020B0502040204020203" pitchFamily="34" charset="0"/>
            </a:rPr>
            <a:t>Theme Mode</a:t>
          </a:r>
        </a:p>
      </xdr:txBody>
    </xdr:sp>
    <xdr:clientData/>
  </xdr:twoCellAnchor>
  <xdr:twoCellAnchor>
    <xdr:from>
      <xdr:col>51</xdr:col>
      <xdr:colOff>12700</xdr:colOff>
      <xdr:row>2</xdr:row>
      <xdr:rowOff>63500</xdr:rowOff>
    </xdr:from>
    <xdr:to>
      <xdr:col>55</xdr:col>
      <xdr:colOff>17780</xdr:colOff>
      <xdr:row>4</xdr:row>
      <xdr:rowOff>53340</xdr:rowOff>
    </xdr:to>
    <xdr:sp macro="modFilterController.ClearAllFilters" textlink="">
      <xdr:nvSpPr>
        <xdr:cNvPr id="21" name="Action_ResetFilters">
          <a:extLst>
            <a:ext uri="{FF2B5EF4-FFF2-40B4-BE49-F238E27FC236}">
              <a16:creationId xmlns:a16="http://schemas.microsoft.com/office/drawing/2014/main" id="{6016ACBB-DF44-D95C-152E-1C3A25ADE632}"/>
            </a:ext>
          </a:extLst>
        </xdr:cNvPr>
        <xdr:cNvSpPr/>
      </xdr:nvSpPr>
      <xdr:spPr>
        <a:xfrm>
          <a:off x="15062200" y="368300"/>
          <a:ext cx="11938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0">
              <a:solidFill>
                <a:srgbClr val="0F272A"/>
              </a:solidFill>
              <a:latin typeface="Segoe UI" panose="020B0502040204020203" pitchFamily="34" charset="0"/>
            </a:rPr>
            <a:t>Clear Slicers</a:t>
          </a:r>
        </a:p>
      </xdr:txBody>
    </xdr:sp>
    <xdr:clientData/>
  </xdr:twoCellAnchor>
  <xdr:twoCellAnchor editAs="oneCell">
    <xdr:from>
      <xdr:col>51</xdr:col>
      <xdr:colOff>88900</xdr:colOff>
      <xdr:row>2</xdr:row>
      <xdr:rowOff>152400</xdr:rowOff>
    </xdr:from>
    <xdr:to>
      <xdr:col>51</xdr:col>
      <xdr:colOff>266700</xdr:colOff>
      <xdr:row>3</xdr:row>
      <xdr:rowOff>147320</xdr:rowOff>
    </xdr:to>
    <xdr:pic macro="modFilterController.ClearAllFilters">
      <xdr:nvPicPr>
        <xdr:cNvPr id="23" name="Action_ResetFilters_Icon">
          <a:extLst>
            <a:ext uri="{FF2B5EF4-FFF2-40B4-BE49-F238E27FC236}">
              <a16:creationId xmlns:a16="http://schemas.microsoft.com/office/drawing/2014/main" id="{56992364-0892-3999-2F6C-AD3BDC9B3C4B}"/>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5138400" y="457200"/>
          <a:ext cx="177800" cy="177800"/>
        </a:xfrm>
        <a:prstGeom prst="rect">
          <a:avLst/>
        </a:prstGeom>
      </xdr:spPr>
    </xdr:pic>
    <xdr:clientData/>
  </xdr:twoCellAnchor>
  <xdr:twoCellAnchor>
    <xdr:from>
      <xdr:col>47</xdr:col>
      <xdr:colOff>33020</xdr:colOff>
      <xdr:row>2</xdr:row>
      <xdr:rowOff>63500</xdr:rowOff>
    </xdr:from>
    <xdr:to>
      <xdr:col>50</xdr:col>
      <xdr:colOff>233680</xdr:colOff>
      <xdr:row>4</xdr:row>
      <xdr:rowOff>53340</xdr:rowOff>
    </xdr:to>
    <xdr:sp macro="modDataRefresh.RefreshPipelineSynchronously" textlink="">
      <xdr:nvSpPr>
        <xdr:cNvPr id="24" name="Action_RefreshData">
          <a:extLst>
            <a:ext uri="{FF2B5EF4-FFF2-40B4-BE49-F238E27FC236}">
              <a16:creationId xmlns:a16="http://schemas.microsoft.com/office/drawing/2014/main" id="{B672ED27-C027-7AC5-5A4C-E8C614276EF9}"/>
            </a:ext>
          </a:extLst>
        </xdr:cNvPr>
        <xdr:cNvSpPr/>
      </xdr:nvSpPr>
      <xdr:spPr>
        <a:xfrm>
          <a:off x="13893800" y="368300"/>
          <a:ext cx="10922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0">
              <a:solidFill>
                <a:srgbClr val="0F272A"/>
              </a:solidFill>
              <a:latin typeface="Segoe UI" panose="020B0502040204020203" pitchFamily="34" charset="0"/>
            </a:rPr>
            <a:t>Refresh</a:t>
          </a:r>
        </a:p>
      </xdr:txBody>
    </xdr:sp>
    <xdr:clientData/>
  </xdr:twoCellAnchor>
  <xdr:twoCellAnchor editAs="oneCell">
    <xdr:from>
      <xdr:col>47</xdr:col>
      <xdr:colOff>109220</xdr:colOff>
      <xdr:row>2</xdr:row>
      <xdr:rowOff>152400</xdr:rowOff>
    </xdr:from>
    <xdr:to>
      <xdr:col>47</xdr:col>
      <xdr:colOff>287020</xdr:colOff>
      <xdr:row>3</xdr:row>
      <xdr:rowOff>147320</xdr:rowOff>
    </xdr:to>
    <xdr:pic macro="modDataRefresh.RefreshPipelineSynchronously">
      <xdr:nvPicPr>
        <xdr:cNvPr id="26" name="Action_RefreshData_Icon">
          <a:extLst>
            <a:ext uri="{FF2B5EF4-FFF2-40B4-BE49-F238E27FC236}">
              <a16:creationId xmlns:a16="http://schemas.microsoft.com/office/drawing/2014/main" id="{D74F23FA-DAED-760F-2F11-72F337E32480}"/>
            </a:ext>
          </a:extLst>
        </xdr:cNvPr>
        <xdr:cNvPicPr>
          <a:picLocks/>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3970000" y="457200"/>
          <a:ext cx="177800" cy="177800"/>
        </a:xfrm>
        <a:prstGeom prst="rect">
          <a:avLst/>
        </a:prstGeom>
      </xdr:spPr>
    </xdr:pic>
    <xdr:clientData/>
  </xdr:twoCellAnchor>
  <xdr:twoCellAnchor>
    <xdr:from>
      <xdr:col>1</xdr:col>
      <xdr:colOff>12700</xdr:colOff>
      <xdr:row>5</xdr:row>
      <xdr:rowOff>111760</xdr:rowOff>
    </xdr:from>
    <xdr:to>
      <xdr:col>62</xdr:col>
      <xdr:colOff>55880</xdr:colOff>
      <xdr:row>8</xdr:row>
      <xdr:rowOff>121920</xdr:rowOff>
    </xdr:to>
    <xdr:sp macro="" textlink="">
      <xdr:nvSpPr>
        <xdr:cNvPr id="27" name="Hero_Container">
          <a:extLst>
            <a:ext uri="{FF2B5EF4-FFF2-40B4-BE49-F238E27FC236}">
              <a16:creationId xmlns:a16="http://schemas.microsoft.com/office/drawing/2014/main" id="{A68EB227-2A4F-C31F-5A1D-A693EDB5CF15}"/>
            </a:ext>
          </a:extLst>
        </xdr:cNvPr>
        <xdr:cNvSpPr/>
      </xdr:nvSpPr>
      <xdr:spPr>
        <a:xfrm>
          <a:off x="203200" y="965200"/>
          <a:ext cx="18796000" cy="558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0" rIns="0" bIns="0" rtlCol="0" anchor="t"/>
        <a:lstStyle/>
        <a:p>
          <a:pPr algn="l"/>
          <a:r>
            <a:rPr lang="en-US" sz="1300" b="1">
              <a:solidFill>
                <a:srgbClr val="0F272A"/>
              </a:solidFill>
              <a:latin typeface="Segoe UI" panose="020B0502040204020203" pitchFamily="34" charset="0"/>
            </a:rPr>
            <a:t>Call Centre Operations &amp; SLA Performance Cockpit</a:t>
          </a:r>
        </a:p>
        <a:p>
          <a:pPr algn="l"/>
          <a:r>
            <a:rPr lang="en-US" sz="850" b="0">
              <a:solidFill>
                <a:srgbClr val="647B8B"/>
              </a:solidFill>
              <a:latin typeface="Segoe UI" panose="020B0502040204020203" pitchFamily="34" charset="0"/>
            </a:rPr>
            <a:t>Intraday Queue Triage, Abandonment Forensics &amp; Representative Quality Auditing (Q1 2021)</a:t>
          </a:r>
        </a:p>
      </xdr:txBody>
    </xdr:sp>
    <xdr:clientData/>
  </xdr:twoCellAnchor>
  <xdr:twoCellAnchor>
    <xdr:from>
      <xdr:col>10</xdr:col>
      <xdr:colOff>233680</xdr:colOff>
      <xdr:row>9</xdr:row>
      <xdr:rowOff>66040</xdr:rowOff>
    </xdr:from>
    <xdr:to>
      <xdr:col>17</xdr:col>
      <xdr:colOff>287020</xdr:colOff>
      <xdr:row>15</xdr:row>
      <xdr:rowOff>162560</xdr:rowOff>
    </xdr:to>
    <xdr:sp macro="" textlink="">
      <xdr:nvSpPr>
        <xdr:cNvPr id="28" name="Card_CC_TotalDemand">
          <a:extLst>
            <a:ext uri="{FF2B5EF4-FFF2-40B4-BE49-F238E27FC236}">
              <a16:creationId xmlns:a16="http://schemas.microsoft.com/office/drawing/2014/main" id="{BFB5F6EA-12F1-93BC-A475-3D6A667C5784}"/>
            </a:ext>
          </a:extLst>
        </xdr:cNvPr>
        <xdr:cNvSpPr/>
      </xdr:nvSpPr>
      <xdr:spPr>
        <a:xfrm>
          <a:off x="3098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63500</xdr:colOff>
      <xdr:row>9</xdr:row>
      <xdr:rowOff>78740</xdr:rowOff>
    </xdr:from>
    <xdr:to>
      <xdr:col>17</xdr:col>
      <xdr:colOff>160020</xdr:colOff>
      <xdr:row>9</xdr:row>
      <xdr:rowOff>116840</xdr:rowOff>
    </xdr:to>
    <xdr:sp macro="" textlink="">
      <xdr:nvSpPr>
        <xdr:cNvPr id="29" name="TopAccent_CC_TotalDemand">
          <a:extLst>
            <a:ext uri="{FF2B5EF4-FFF2-40B4-BE49-F238E27FC236}">
              <a16:creationId xmlns:a16="http://schemas.microsoft.com/office/drawing/2014/main" id="{0952CFB4-8AE5-4E83-3C8F-CB8EAD601045}"/>
            </a:ext>
          </a:extLst>
        </xdr:cNvPr>
        <xdr:cNvSpPr/>
      </xdr:nvSpPr>
      <xdr:spPr>
        <a:xfrm>
          <a:off x="3225800" y="1663700"/>
          <a:ext cx="1879600" cy="38100"/>
        </a:xfrm>
        <a:prstGeom prst="roundRect">
          <a:avLst>
            <a:gd name="adj" fmla="val 50000"/>
          </a:avLst>
        </a:prstGeom>
        <a:solidFill>
          <a:srgbClr val="D04A0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88900</xdr:colOff>
      <xdr:row>10</xdr:row>
      <xdr:rowOff>35560</xdr:rowOff>
    </xdr:from>
    <xdr:to>
      <xdr:col>12</xdr:col>
      <xdr:colOff>147320</xdr:colOff>
      <xdr:row>12</xdr:row>
      <xdr:rowOff>25400</xdr:rowOff>
    </xdr:to>
    <xdr:sp macro="" textlink="">
      <xdr:nvSpPr>
        <xdr:cNvPr id="30" name="Pill_CC_TotalDemand">
          <a:extLst>
            <a:ext uri="{FF2B5EF4-FFF2-40B4-BE49-F238E27FC236}">
              <a16:creationId xmlns:a16="http://schemas.microsoft.com/office/drawing/2014/main" id="{22072134-6A8F-D461-3AA5-8D97D2E6C03B}"/>
            </a:ext>
          </a:extLst>
        </xdr:cNvPr>
        <xdr:cNvSpPr/>
      </xdr:nvSpPr>
      <xdr:spPr>
        <a:xfrm>
          <a:off x="3251200" y="1803400"/>
          <a:ext cx="355600" cy="355600"/>
        </a:xfrm>
        <a:prstGeom prst="ellipse">
          <a:avLst/>
        </a:prstGeom>
        <a:solidFill>
          <a:srgbClr val="FFEDD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152400</xdr:colOff>
      <xdr:row>10</xdr:row>
      <xdr:rowOff>99060</xdr:rowOff>
    </xdr:from>
    <xdr:to>
      <xdr:col>12</xdr:col>
      <xdr:colOff>83820</xdr:colOff>
      <xdr:row>11</xdr:row>
      <xdr:rowOff>144780</xdr:rowOff>
    </xdr:to>
    <xdr:pic>
      <xdr:nvPicPr>
        <xdr:cNvPr id="32" name="Icon_CC_TotalDemand">
          <a:extLst>
            <a:ext uri="{FF2B5EF4-FFF2-40B4-BE49-F238E27FC236}">
              <a16:creationId xmlns:a16="http://schemas.microsoft.com/office/drawing/2014/main" id="{DA1F7CA3-D8A5-6E9C-63AC-F1EFFC18765E}"/>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3314700" y="1866900"/>
          <a:ext cx="228600" cy="228600"/>
        </a:xfrm>
        <a:prstGeom prst="rect">
          <a:avLst/>
        </a:prstGeom>
        <a:extLst>
          <a:ext uri="{91240B29-F687-4F45-9708-019B960494DF}">
            <a14:hiddenLine xmlns:a14="http://schemas.microsoft.com/office/drawing/2010/main" w="19050" cap="rnd">
              <a:solidFill>
                <a:srgbClr val="EA580C"/>
              </a:solidFill>
              <a:prstDash val="solid"/>
              <a:round/>
            </a14:hiddenLine>
          </a:ext>
        </a:extLst>
      </xdr:spPr>
    </xdr:pic>
    <xdr:clientData/>
  </xdr:twoCellAnchor>
  <xdr:twoCellAnchor>
    <xdr:from>
      <xdr:col>12</xdr:col>
      <xdr:colOff>198120</xdr:colOff>
      <xdr:row>10</xdr:row>
      <xdr:rowOff>22860</xdr:rowOff>
    </xdr:from>
    <xdr:to>
      <xdr:col>17</xdr:col>
      <xdr:colOff>185420</xdr:colOff>
      <xdr:row>11</xdr:row>
      <xdr:rowOff>17780</xdr:rowOff>
    </xdr:to>
    <xdr:sp macro="" textlink="">
      <xdr:nvSpPr>
        <xdr:cNvPr id="33" name="Title_CC_TotalDemand">
          <a:extLst>
            <a:ext uri="{FF2B5EF4-FFF2-40B4-BE49-F238E27FC236}">
              <a16:creationId xmlns:a16="http://schemas.microsoft.com/office/drawing/2014/main" id="{46966FBF-23AD-FF6F-4A86-77AB92D22FDD}"/>
            </a:ext>
          </a:extLst>
        </xdr:cNvPr>
        <xdr:cNvSpPr/>
      </xdr:nvSpPr>
      <xdr:spPr>
        <a:xfrm>
          <a:off x="3657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TOTAL CALLS</a:t>
          </a:r>
        </a:p>
      </xdr:txBody>
    </xdr:sp>
    <xdr:clientData/>
  </xdr:twoCellAnchor>
  <xdr:twoCellAnchor>
    <xdr:from>
      <xdr:col>12</xdr:col>
      <xdr:colOff>198120</xdr:colOff>
      <xdr:row>11</xdr:row>
      <xdr:rowOff>17780</xdr:rowOff>
    </xdr:from>
    <xdr:to>
      <xdr:col>17</xdr:col>
      <xdr:colOff>210820</xdr:colOff>
      <xdr:row>13</xdr:row>
      <xdr:rowOff>109220</xdr:rowOff>
    </xdr:to>
    <xdr:sp macro="" textlink="'03_CallCenter_Cockpit'!$AA$65">
      <xdr:nvSpPr>
        <xdr:cNvPr id="34" name="Val_CC_TotalDemand">
          <a:extLst>
            <a:ext uri="{FF2B5EF4-FFF2-40B4-BE49-F238E27FC236}">
              <a16:creationId xmlns:a16="http://schemas.microsoft.com/office/drawing/2014/main" id="{F7386755-B6E6-75FA-C540-705BDAB16124}"/>
            </a:ext>
          </a:extLst>
        </xdr:cNvPr>
        <xdr:cNvSpPr/>
      </xdr:nvSpPr>
      <xdr:spPr>
        <a:xfrm>
          <a:off x="3657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5,000</a:t>
          </a:r>
          <a:endParaRPr lang="en-US" sz="1800" b="1">
            <a:solidFill>
              <a:srgbClr val="0F272A"/>
            </a:solidFill>
            <a:latin typeface="Segoe UI" panose="020B0502040204020203" pitchFamily="34" charset="0"/>
          </a:endParaRPr>
        </a:p>
      </xdr:txBody>
    </xdr:sp>
    <xdr:clientData/>
  </xdr:twoCellAnchor>
  <xdr:twoCellAnchor>
    <xdr:from>
      <xdr:col>11</xdr:col>
      <xdr:colOff>88900</xdr:colOff>
      <xdr:row>14</xdr:row>
      <xdr:rowOff>40640</xdr:rowOff>
    </xdr:from>
    <xdr:to>
      <xdr:col>17</xdr:col>
      <xdr:colOff>134620</xdr:colOff>
      <xdr:row>15</xdr:row>
      <xdr:rowOff>86360</xdr:rowOff>
    </xdr:to>
    <xdr:sp macro="" textlink="">
      <xdr:nvSpPr>
        <xdr:cNvPr id="35" name="Trend_CC_TotalDemand">
          <a:extLst>
            <a:ext uri="{FF2B5EF4-FFF2-40B4-BE49-F238E27FC236}">
              <a16:creationId xmlns:a16="http://schemas.microsoft.com/office/drawing/2014/main" id="{DC451158-FCBD-5B97-6E6B-5E00BBA7F953}"/>
            </a:ext>
          </a:extLst>
        </xdr:cNvPr>
        <xdr:cNvSpPr/>
      </xdr:nvSpPr>
      <xdr:spPr>
        <a:xfrm>
          <a:off x="3251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D04A02"/>
              </a:solidFill>
              <a:latin typeface="Segoe UI" panose="020B0502040204020203" pitchFamily="34" charset="0"/>
            </a:rPr>
            <a:t>▲ 12.4% vs PY</a:t>
          </a:r>
        </a:p>
      </xdr:txBody>
    </xdr:sp>
    <xdr:clientData/>
  </xdr:twoCellAnchor>
  <xdr:twoCellAnchor editAs="oneCell">
    <xdr:from>
      <xdr:col>15</xdr:col>
      <xdr:colOff>195580</xdr:colOff>
      <xdr:row>14</xdr:row>
      <xdr:rowOff>40640</xdr:rowOff>
    </xdr:from>
    <xdr:to>
      <xdr:col>17</xdr:col>
      <xdr:colOff>185420</xdr:colOff>
      <xdr:row>15</xdr:row>
      <xdr:rowOff>86360</xdr:rowOff>
    </xdr:to>
    <xdr:pic>
      <xdr:nvPicPr>
        <xdr:cNvPr id="37" name="Spark_CC_TotalDemand">
          <a:extLst>
            <a:ext uri="{FF2B5EF4-FFF2-40B4-BE49-F238E27FC236}">
              <a16:creationId xmlns:a16="http://schemas.microsoft.com/office/drawing/2014/main" id="{15E444D5-1EEE-AD0F-CE99-3DDB04FE81A8}"/>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46600" y="2540000"/>
          <a:ext cx="584200" cy="228600"/>
        </a:xfrm>
        <a:prstGeom prst="rect">
          <a:avLst/>
        </a:prstGeom>
        <a:extLst>
          <a:ext uri="{91240B29-F687-4F45-9708-019B960494DF}">
            <a14:hiddenLine xmlns:a14="http://schemas.microsoft.com/office/drawing/2010/main" w="12105" cap="rnd">
              <a:solidFill>
                <a:srgbClr val="EA580C"/>
              </a:solidFill>
              <a:prstDash val="solid"/>
              <a:round/>
            </a14:hiddenLine>
          </a:ext>
        </a:extLst>
      </xdr:spPr>
    </xdr:pic>
    <xdr:clientData/>
  </xdr:twoCellAnchor>
  <xdr:twoCellAnchor>
    <xdr:from>
      <xdr:col>18</xdr:col>
      <xdr:colOff>142240</xdr:colOff>
      <xdr:row>9</xdr:row>
      <xdr:rowOff>66040</xdr:rowOff>
    </xdr:from>
    <xdr:to>
      <xdr:col>25</xdr:col>
      <xdr:colOff>195580</xdr:colOff>
      <xdr:row>15</xdr:row>
      <xdr:rowOff>162560</xdr:rowOff>
    </xdr:to>
    <xdr:sp macro="" textlink="">
      <xdr:nvSpPr>
        <xdr:cNvPr id="38" name="Card_CC_Answered">
          <a:extLst>
            <a:ext uri="{FF2B5EF4-FFF2-40B4-BE49-F238E27FC236}">
              <a16:creationId xmlns:a16="http://schemas.microsoft.com/office/drawing/2014/main" id="{5AF8196D-CC79-1BD8-BDFA-084D12B44593}"/>
            </a:ext>
          </a:extLst>
        </xdr:cNvPr>
        <xdr:cNvSpPr/>
      </xdr:nvSpPr>
      <xdr:spPr>
        <a:xfrm>
          <a:off x="5384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269240</xdr:colOff>
      <xdr:row>9</xdr:row>
      <xdr:rowOff>78740</xdr:rowOff>
    </xdr:from>
    <xdr:to>
      <xdr:col>25</xdr:col>
      <xdr:colOff>68580</xdr:colOff>
      <xdr:row>9</xdr:row>
      <xdr:rowOff>116840</xdr:rowOff>
    </xdr:to>
    <xdr:sp macro="" textlink="">
      <xdr:nvSpPr>
        <xdr:cNvPr id="39" name="TopAccent_CC_Answered">
          <a:extLst>
            <a:ext uri="{FF2B5EF4-FFF2-40B4-BE49-F238E27FC236}">
              <a16:creationId xmlns:a16="http://schemas.microsoft.com/office/drawing/2014/main" id="{6CFC0C75-88B6-22D0-7CDA-4A531143A53C}"/>
            </a:ext>
          </a:extLst>
        </xdr:cNvPr>
        <xdr:cNvSpPr/>
      </xdr:nvSpPr>
      <xdr:spPr>
        <a:xfrm>
          <a:off x="5511800" y="1663700"/>
          <a:ext cx="1879600" cy="38100"/>
        </a:xfrm>
        <a:prstGeom prst="roundRect">
          <a:avLst>
            <a:gd name="adj" fmla="val 50000"/>
          </a:avLst>
        </a:prstGeom>
        <a:solidFill>
          <a:srgbClr val="5BAA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294640</xdr:colOff>
      <xdr:row>10</xdr:row>
      <xdr:rowOff>35560</xdr:rowOff>
    </xdr:from>
    <xdr:to>
      <xdr:col>20</xdr:col>
      <xdr:colOff>55880</xdr:colOff>
      <xdr:row>12</xdr:row>
      <xdr:rowOff>25400</xdr:rowOff>
    </xdr:to>
    <xdr:sp macro="" textlink="">
      <xdr:nvSpPr>
        <xdr:cNvPr id="40" name="Pill_CC_Answered">
          <a:extLst>
            <a:ext uri="{FF2B5EF4-FFF2-40B4-BE49-F238E27FC236}">
              <a16:creationId xmlns:a16="http://schemas.microsoft.com/office/drawing/2014/main" id="{4B528809-2C93-7B6C-130D-95F1D6ADFBAE}"/>
            </a:ext>
          </a:extLst>
        </xdr:cNvPr>
        <xdr:cNvSpPr/>
      </xdr:nvSpPr>
      <xdr:spPr>
        <a:xfrm>
          <a:off x="5537200" y="1803400"/>
          <a:ext cx="355600" cy="355600"/>
        </a:xfrm>
        <a:prstGeom prst="ellipse">
          <a:avLst/>
        </a:prstGeom>
        <a:solidFill>
          <a:srgbClr val="DCFCE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19</xdr:col>
      <xdr:colOff>60960</xdr:colOff>
      <xdr:row>10</xdr:row>
      <xdr:rowOff>99060</xdr:rowOff>
    </xdr:from>
    <xdr:to>
      <xdr:col>19</xdr:col>
      <xdr:colOff>289560</xdr:colOff>
      <xdr:row>11</xdr:row>
      <xdr:rowOff>144780</xdr:rowOff>
    </xdr:to>
    <xdr:pic>
      <xdr:nvPicPr>
        <xdr:cNvPr id="42" name="Icon_CC_Answered">
          <a:extLst>
            <a:ext uri="{FF2B5EF4-FFF2-40B4-BE49-F238E27FC236}">
              <a16:creationId xmlns:a16="http://schemas.microsoft.com/office/drawing/2014/main" id="{CF888F7A-C794-E6AE-D270-79AC129AF8FF}"/>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8"/>
            </a:ext>
          </a:extLst>
        </a:blip>
        <a:stretch>
          <a:fillRect/>
        </a:stretch>
      </xdr:blipFill>
      <xdr:spPr>
        <a:xfrm>
          <a:off x="5600700" y="1866900"/>
          <a:ext cx="228600" cy="228600"/>
        </a:xfrm>
        <a:prstGeom prst="rect">
          <a:avLst/>
        </a:prstGeom>
        <a:extLst>
          <a:ext uri="{91240B29-F687-4F45-9708-019B960494DF}">
            <a14:hiddenLine xmlns:a14="http://schemas.microsoft.com/office/drawing/2010/main" w="19050" cap="rnd">
              <a:solidFill>
                <a:srgbClr val="16A34A"/>
              </a:solidFill>
              <a:prstDash val="solid"/>
              <a:round/>
            </a14:hiddenLine>
          </a:ext>
        </a:extLst>
      </xdr:spPr>
    </xdr:pic>
    <xdr:clientData/>
  </xdr:twoCellAnchor>
  <xdr:twoCellAnchor>
    <xdr:from>
      <xdr:col>20</xdr:col>
      <xdr:colOff>106680</xdr:colOff>
      <xdr:row>10</xdr:row>
      <xdr:rowOff>22860</xdr:rowOff>
    </xdr:from>
    <xdr:to>
      <xdr:col>25</xdr:col>
      <xdr:colOff>93980</xdr:colOff>
      <xdr:row>11</xdr:row>
      <xdr:rowOff>17780</xdr:rowOff>
    </xdr:to>
    <xdr:sp macro="" textlink="">
      <xdr:nvSpPr>
        <xdr:cNvPr id="43" name="Title_CC_Answered">
          <a:extLst>
            <a:ext uri="{FF2B5EF4-FFF2-40B4-BE49-F238E27FC236}">
              <a16:creationId xmlns:a16="http://schemas.microsoft.com/office/drawing/2014/main" id="{F29CA8B3-3AB6-BFBB-C9BB-9B76E1F607BB}"/>
            </a:ext>
          </a:extLst>
        </xdr:cNvPr>
        <xdr:cNvSpPr/>
      </xdr:nvSpPr>
      <xdr:spPr>
        <a:xfrm>
          <a:off x="5943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ANSWERED CALLS</a:t>
          </a:r>
        </a:p>
      </xdr:txBody>
    </xdr:sp>
    <xdr:clientData/>
  </xdr:twoCellAnchor>
  <xdr:twoCellAnchor>
    <xdr:from>
      <xdr:col>20</xdr:col>
      <xdr:colOff>106680</xdr:colOff>
      <xdr:row>11</xdr:row>
      <xdr:rowOff>17780</xdr:rowOff>
    </xdr:from>
    <xdr:to>
      <xdr:col>25</xdr:col>
      <xdr:colOff>119380</xdr:colOff>
      <xdr:row>13</xdr:row>
      <xdr:rowOff>109220</xdr:rowOff>
    </xdr:to>
    <xdr:sp macro="" textlink="'03_CallCenter_Cockpit'!$AB$65">
      <xdr:nvSpPr>
        <xdr:cNvPr id="44" name="Val_CC_Answered">
          <a:extLst>
            <a:ext uri="{FF2B5EF4-FFF2-40B4-BE49-F238E27FC236}">
              <a16:creationId xmlns:a16="http://schemas.microsoft.com/office/drawing/2014/main" id="{D84DF16B-6D1B-F897-2340-225BFCBB0D14}"/>
            </a:ext>
          </a:extLst>
        </xdr:cNvPr>
        <xdr:cNvSpPr/>
      </xdr:nvSpPr>
      <xdr:spPr>
        <a:xfrm>
          <a:off x="5943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4,054</a:t>
          </a:r>
          <a:endParaRPr lang="en-US" sz="1800" b="1">
            <a:solidFill>
              <a:srgbClr val="0F272A"/>
            </a:solidFill>
            <a:latin typeface="Segoe UI" panose="020B0502040204020203" pitchFamily="34" charset="0"/>
          </a:endParaRPr>
        </a:p>
      </xdr:txBody>
    </xdr:sp>
    <xdr:clientData/>
  </xdr:twoCellAnchor>
  <xdr:twoCellAnchor>
    <xdr:from>
      <xdr:col>18</xdr:col>
      <xdr:colOff>294640</xdr:colOff>
      <xdr:row>14</xdr:row>
      <xdr:rowOff>40640</xdr:rowOff>
    </xdr:from>
    <xdr:to>
      <xdr:col>25</xdr:col>
      <xdr:colOff>43180</xdr:colOff>
      <xdr:row>15</xdr:row>
      <xdr:rowOff>86360</xdr:rowOff>
    </xdr:to>
    <xdr:sp macro="" textlink="">
      <xdr:nvSpPr>
        <xdr:cNvPr id="45" name="Trend_CC_Answered">
          <a:extLst>
            <a:ext uri="{FF2B5EF4-FFF2-40B4-BE49-F238E27FC236}">
              <a16:creationId xmlns:a16="http://schemas.microsoft.com/office/drawing/2014/main" id="{223CE340-8CC8-F917-C864-219C9B9B7E01}"/>
            </a:ext>
          </a:extLst>
        </xdr:cNvPr>
        <xdr:cNvSpPr/>
      </xdr:nvSpPr>
      <xdr:spPr>
        <a:xfrm>
          <a:off x="5537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5BAA2A"/>
              </a:solidFill>
              <a:latin typeface="Segoe UI" panose="020B0502040204020203" pitchFamily="34" charset="0"/>
            </a:rPr>
            <a:t>▲ 11.8% vs PY</a:t>
          </a:r>
        </a:p>
      </xdr:txBody>
    </xdr:sp>
    <xdr:clientData/>
  </xdr:twoCellAnchor>
  <xdr:twoCellAnchor editAs="oneCell">
    <xdr:from>
      <xdr:col>23</xdr:col>
      <xdr:colOff>104140</xdr:colOff>
      <xdr:row>14</xdr:row>
      <xdr:rowOff>40640</xdr:rowOff>
    </xdr:from>
    <xdr:to>
      <xdr:col>25</xdr:col>
      <xdr:colOff>93980</xdr:colOff>
      <xdr:row>15</xdr:row>
      <xdr:rowOff>86360</xdr:rowOff>
    </xdr:to>
    <xdr:pic>
      <xdr:nvPicPr>
        <xdr:cNvPr id="47" name="Spark_CC_Answered">
          <a:extLst>
            <a:ext uri="{FF2B5EF4-FFF2-40B4-BE49-F238E27FC236}">
              <a16:creationId xmlns:a16="http://schemas.microsoft.com/office/drawing/2014/main" id="{CCE6E470-A0FD-6D72-1E1F-E37C6E40D1AA}"/>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6832600" y="2540000"/>
          <a:ext cx="584200" cy="228600"/>
        </a:xfrm>
        <a:prstGeom prst="rect">
          <a:avLst/>
        </a:prstGeom>
        <a:extLst>
          <a:ext uri="{91240B29-F687-4F45-9708-019B960494DF}">
            <a14:hiddenLine xmlns:a14="http://schemas.microsoft.com/office/drawing/2010/main" w="12105" cap="rnd">
              <a:solidFill>
                <a:srgbClr val="16A34A"/>
              </a:solidFill>
              <a:prstDash val="solid"/>
              <a:round/>
            </a14:hiddenLine>
          </a:ext>
        </a:extLst>
      </xdr:spPr>
    </xdr:pic>
    <xdr:clientData/>
  </xdr:twoCellAnchor>
  <xdr:twoCellAnchor>
    <xdr:from>
      <xdr:col>26</xdr:col>
      <xdr:colOff>50800</xdr:colOff>
      <xdr:row>9</xdr:row>
      <xdr:rowOff>66040</xdr:rowOff>
    </xdr:from>
    <xdr:to>
      <xdr:col>33</xdr:col>
      <xdr:colOff>104140</xdr:colOff>
      <xdr:row>15</xdr:row>
      <xdr:rowOff>162560</xdr:rowOff>
    </xdr:to>
    <xdr:sp macro="" textlink="">
      <xdr:nvSpPr>
        <xdr:cNvPr id="48" name="Card_CC_Missed">
          <a:extLst>
            <a:ext uri="{FF2B5EF4-FFF2-40B4-BE49-F238E27FC236}">
              <a16:creationId xmlns:a16="http://schemas.microsoft.com/office/drawing/2014/main" id="{1837D4AE-15A8-B084-CCF4-B8923F1CB400}"/>
            </a:ext>
          </a:extLst>
        </xdr:cNvPr>
        <xdr:cNvSpPr/>
      </xdr:nvSpPr>
      <xdr:spPr>
        <a:xfrm>
          <a:off x="7670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177800</xdr:colOff>
      <xdr:row>9</xdr:row>
      <xdr:rowOff>78740</xdr:rowOff>
    </xdr:from>
    <xdr:to>
      <xdr:col>32</xdr:col>
      <xdr:colOff>274320</xdr:colOff>
      <xdr:row>9</xdr:row>
      <xdr:rowOff>116840</xdr:rowOff>
    </xdr:to>
    <xdr:sp macro="" textlink="">
      <xdr:nvSpPr>
        <xdr:cNvPr id="49" name="TopAccent_CC_Missed">
          <a:extLst>
            <a:ext uri="{FF2B5EF4-FFF2-40B4-BE49-F238E27FC236}">
              <a16:creationId xmlns:a16="http://schemas.microsoft.com/office/drawing/2014/main" id="{EA0ACFC1-8879-1EDE-F2EB-3710C462548D}"/>
            </a:ext>
          </a:extLst>
        </xdr:cNvPr>
        <xdr:cNvSpPr/>
      </xdr:nvSpPr>
      <xdr:spPr>
        <a:xfrm>
          <a:off x="7797800" y="1663700"/>
          <a:ext cx="1879600" cy="38100"/>
        </a:xfrm>
        <a:prstGeom prst="roundRect">
          <a:avLst>
            <a:gd name="adj" fmla="val 50000"/>
          </a:avLst>
        </a:prstGeom>
        <a:solidFill>
          <a:srgbClr val="EF242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203200</xdr:colOff>
      <xdr:row>10</xdr:row>
      <xdr:rowOff>35560</xdr:rowOff>
    </xdr:from>
    <xdr:to>
      <xdr:col>27</xdr:col>
      <xdr:colOff>261620</xdr:colOff>
      <xdr:row>12</xdr:row>
      <xdr:rowOff>25400</xdr:rowOff>
    </xdr:to>
    <xdr:sp macro="" textlink="">
      <xdr:nvSpPr>
        <xdr:cNvPr id="50" name="Pill_CC_Missed">
          <a:extLst>
            <a:ext uri="{FF2B5EF4-FFF2-40B4-BE49-F238E27FC236}">
              <a16:creationId xmlns:a16="http://schemas.microsoft.com/office/drawing/2014/main" id="{32B61641-C05F-2669-DA31-C8F42ECA0879}"/>
            </a:ext>
          </a:extLst>
        </xdr:cNvPr>
        <xdr:cNvSpPr/>
      </xdr:nvSpPr>
      <xdr:spPr>
        <a:xfrm>
          <a:off x="7823200" y="1803400"/>
          <a:ext cx="355600" cy="355600"/>
        </a:xfrm>
        <a:prstGeom prst="ellipse">
          <a:avLst/>
        </a:prstGeom>
        <a:solidFill>
          <a:srgbClr val="FEE2E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26</xdr:col>
      <xdr:colOff>266700</xdr:colOff>
      <xdr:row>10</xdr:row>
      <xdr:rowOff>99060</xdr:rowOff>
    </xdr:from>
    <xdr:to>
      <xdr:col>26</xdr:col>
      <xdr:colOff>493395</xdr:colOff>
      <xdr:row>11</xdr:row>
      <xdr:rowOff>144780</xdr:rowOff>
    </xdr:to>
    <xdr:pic>
      <xdr:nvPicPr>
        <xdr:cNvPr id="52" name="Icon_CC_Missed">
          <a:extLst>
            <a:ext uri="{FF2B5EF4-FFF2-40B4-BE49-F238E27FC236}">
              <a16:creationId xmlns:a16="http://schemas.microsoft.com/office/drawing/2014/main" id="{1D7FEC78-079D-F385-17E5-98CBF16D16CF}"/>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9"/>
            </a:ext>
          </a:extLst>
        </a:blip>
        <a:stretch>
          <a:fillRect/>
        </a:stretch>
      </xdr:blipFill>
      <xdr:spPr>
        <a:xfrm>
          <a:off x="7886700" y="1866900"/>
          <a:ext cx="228600" cy="228600"/>
        </a:xfrm>
        <a:prstGeom prst="rect">
          <a:avLst/>
        </a:prstGeom>
        <a:extLst>
          <a:ext uri="{91240B29-F687-4F45-9708-019B960494DF}">
            <a14:hiddenLine xmlns:a14="http://schemas.microsoft.com/office/drawing/2010/main" w="19050" cap="rnd">
              <a:solidFill>
                <a:srgbClr val="DC2626"/>
              </a:solidFill>
              <a:prstDash val="solid"/>
              <a:round/>
            </a14:hiddenLine>
          </a:ext>
        </a:extLst>
      </xdr:spPr>
    </xdr:pic>
    <xdr:clientData/>
  </xdr:twoCellAnchor>
  <xdr:twoCellAnchor>
    <xdr:from>
      <xdr:col>28</xdr:col>
      <xdr:colOff>15240</xdr:colOff>
      <xdr:row>10</xdr:row>
      <xdr:rowOff>22860</xdr:rowOff>
    </xdr:from>
    <xdr:to>
      <xdr:col>33</xdr:col>
      <xdr:colOff>2540</xdr:colOff>
      <xdr:row>11</xdr:row>
      <xdr:rowOff>17780</xdr:rowOff>
    </xdr:to>
    <xdr:sp macro="" textlink="">
      <xdr:nvSpPr>
        <xdr:cNvPr id="53" name="Title_CC_Missed">
          <a:extLst>
            <a:ext uri="{FF2B5EF4-FFF2-40B4-BE49-F238E27FC236}">
              <a16:creationId xmlns:a16="http://schemas.microsoft.com/office/drawing/2014/main" id="{0F9072B0-1EF5-B9ED-03FA-B18E4E7B43B9}"/>
            </a:ext>
          </a:extLst>
        </xdr:cNvPr>
        <xdr:cNvSpPr/>
      </xdr:nvSpPr>
      <xdr:spPr>
        <a:xfrm>
          <a:off x="8229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MISSED CALLS</a:t>
          </a:r>
        </a:p>
      </xdr:txBody>
    </xdr:sp>
    <xdr:clientData/>
  </xdr:twoCellAnchor>
  <xdr:twoCellAnchor>
    <xdr:from>
      <xdr:col>28</xdr:col>
      <xdr:colOff>15240</xdr:colOff>
      <xdr:row>11</xdr:row>
      <xdr:rowOff>17780</xdr:rowOff>
    </xdr:from>
    <xdr:to>
      <xdr:col>33</xdr:col>
      <xdr:colOff>27940</xdr:colOff>
      <xdr:row>13</xdr:row>
      <xdr:rowOff>109220</xdr:rowOff>
    </xdr:to>
    <xdr:sp macro="" textlink="'03_CallCenter_Cockpit'!$AC$65">
      <xdr:nvSpPr>
        <xdr:cNvPr id="54" name="Val_CC_Missed">
          <a:extLst>
            <a:ext uri="{FF2B5EF4-FFF2-40B4-BE49-F238E27FC236}">
              <a16:creationId xmlns:a16="http://schemas.microsoft.com/office/drawing/2014/main" id="{2D4CE188-51C8-8BEA-D48D-A26AB3D78FC3}"/>
            </a:ext>
          </a:extLst>
        </xdr:cNvPr>
        <xdr:cNvSpPr/>
      </xdr:nvSpPr>
      <xdr:spPr>
        <a:xfrm>
          <a:off x="8229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946</a:t>
          </a:r>
          <a:endParaRPr lang="en-US" sz="1800" b="1">
            <a:solidFill>
              <a:srgbClr val="0F272A"/>
            </a:solidFill>
            <a:latin typeface="Segoe UI" panose="020B0502040204020203" pitchFamily="34" charset="0"/>
          </a:endParaRPr>
        </a:p>
      </xdr:txBody>
    </xdr:sp>
    <xdr:clientData/>
  </xdr:twoCellAnchor>
  <xdr:twoCellAnchor>
    <xdr:from>
      <xdr:col>26</xdr:col>
      <xdr:colOff>203200</xdr:colOff>
      <xdr:row>14</xdr:row>
      <xdr:rowOff>40640</xdr:rowOff>
    </xdr:from>
    <xdr:to>
      <xdr:col>32</xdr:col>
      <xdr:colOff>248920</xdr:colOff>
      <xdr:row>15</xdr:row>
      <xdr:rowOff>86360</xdr:rowOff>
    </xdr:to>
    <xdr:sp macro="" textlink="">
      <xdr:nvSpPr>
        <xdr:cNvPr id="55" name="Trend_CC_Missed">
          <a:extLst>
            <a:ext uri="{FF2B5EF4-FFF2-40B4-BE49-F238E27FC236}">
              <a16:creationId xmlns:a16="http://schemas.microsoft.com/office/drawing/2014/main" id="{4613B0A2-EB45-66AB-29CA-7291DD070167}"/>
            </a:ext>
          </a:extLst>
        </xdr:cNvPr>
        <xdr:cNvSpPr/>
      </xdr:nvSpPr>
      <xdr:spPr>
        <a:xfrm>
          <a:off x="7823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EF2424"/>
              </a:solidFill>
              <a:latin typeface="Segoe UI" panose="020B0502040204020203" pitchFamily="34" charset="0"/>
            </a:rPr>
            <a:t>▲ 18.7% vs PY</a:t>
          </a:r>
        </a:p>
      </xdr:txBody>
    </xdr:sp>
    <xdr:clientData/>
  </xdr:twoCellAnchor>
  <xdr:twoCellAnchor editAs="oneCell">
    <xdr:from>
      <xdr:col>31</xdr:col>
      <xdr:colOff>12700</xdr:colOff>
      <xdr:row>14</xdr:row>
      <xdr:rowOff>40640</xdr:rowOff>
    </xdr:from>
    <xdr:to>
      <xdr:col>31</xdr:col>
      <xdr:colOff>593090</xdr:colOff>
      <xdr:row>15</xdr:row>
      <xdr:rowOff>86360</xdr:rowOff>
    </xdr:to>
    <xdr:pic>
      <xdr:nvPicPr>
        <xdr:cNvPr id="57" name="Spark_CC_Missed">
          <a:extLst>
            <a:ext uri="{FF2B5EF4-FFF2-40B4-BE49-F238E27FC236}">
              <a16:creationId xmlns:a16="http://schemas.microsoft.com/office/drawing/2014/main" id="{3B5AF24E-7423-C4B5-AED4-D0EEB5046DD5}"/>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118600" y="2540000"/>
          <a:ext cx="584200" cy="228600"/>
        </a:xfrm>
        <a:prstGeom prst="rect">
          <a:avLst/>
        </a:prstGeom>
        <a:extLst>
          <a:ext uri="{91240B29-F687-4F45-9708-019B960494DF}">
            <a14:hiddenLine xmlns:a14="http://schemas.microsoft.com/office/drawing/2010/main" w="12105" cap="rnd">
              <a:solidFill>
                <a:srgbClr val="DC2626"/>
              </a:solidFill>
              <a:prstDash val="solid"/>
              <a:round/>
            </a14:hiddenLine>
          </a:ext>
        </a:extLst>
      </xdr:spPr>
    </xdr:pic>
    <xdr:clientData/>
  </xdr:twoCellAnchor>
  <xdr:twoCellAnchor>
    <xdr:from>
      <xdr:col>33</xdr:col>
      <xdr:colOff>256540</xdr:colOff>
      <xdr:row>9</xdr:row>
      <xdr:rowOff>66040</xdr:rowOff>
    </xdr:from>
    <xdr:to>
      <xdr:col>41</xdr:col>
      <xdr:colOff>12700</xdr:colOff>
      <xdr:row>15</xdr:row>
      <xdr:rowOff>162560</xdr:rowOff>
    </xdr:to>
    <xdr:sp macro="" textlink="">
      <xdr:nvSpPr>
        <xdr:cNvPr id="58" name="Card_CC_SLA">
          <a:extLst>
            <a:ext uri="{FF2B5EF4-FFF2-40B4-BE49-F238E27FC236}">
              <a16:creationId xmlns:a16="http://schemas.microsoft.com/office/drawing/2014/main" id="{36A95D26-6A8E-C39A-B674-9690B01DBBA3}"/>
            </a:ext>
          </a:extLst>
        </xdr:cNvPr>
        <xdr:cNvSpPr/>
      </xdr:nvSpPr>
      <xdr:spPr>
        <a:xfrm>
          <a:off x="9956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86360</xdr:colOff>
      <xdr:row>9</xdr:row>
      <xdr:rowOff>78740</xdr:rowOff>
    </xdr:from>
    <xdr:to>
      <xdr:col>40</xdr:col>
      <xdr:colOff>182880</xdr:colOff>
      <xdr:row>9</xdr:row>
      <xdr:rowOff>116840</xdr:rowOff>
    </xdr:to>
    <xdr:sp macro="" textlink="">
      <xdr:nvSpPr>
        <xdr:cNvPr id="59" name="TopAccent_CC_SLA">
          <a:extLst>
            <a:ext uri="{FF2B5EF4-FFF2-40B4-BE49-F238E27FC236}">
              <a16:creationId xmlns:a16="http://schemas.microsoft.com/office/drawing/2014/main" id="{F7070113-6021-B872-C224-6B9A6A415A5C}"/>
            </a:ext>
          </a:extLst>
        </xdr:cNvPr>
        <xdr:cNvSpPr/>
      </xdr:nvSpPr>
      <xdr:spPr>
        <a:xfrm>
          <a:off x="10083800" y="1663700"/>
          <a:ext cx="1879600" cy="38100"/>
        </a:xfrm>
        <a:prstGeom prst="roundRect">
          <a:avLst>
            <a:gd name="adj" fmla="val 50000"/>
          </a:avLst>
        </a:prstGeom>
        <a:solidFill>
          <a:srgbClr val="D9B60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111760</xdr:colOff>
      <xdr:row>10</xdr:row>
      <xdr:rowOff>35560</xdr:rowOff>
    </xdr:from>
    <xdr:to>
      <xdr:col>35</xdr:col>
      <xdr:colOff>170180</xdr:colOff>
      <xdr:row>12</xdr:row>
      <xdr:rowOff>25400</xdr:rowOff>
    </xdr:to>
    <xdr:sp macro="" textlink="">
      <xdr:nvSpPr>
        <xdr:cNvPr id="60" name="Pill_CC_SLA">
          <a:extLst>
            <a:ext uri="{FF2B5EF4-FFF2-40B4-BE49-F238E27FC236}">
              <a16:creationId xmlns:a16="http://schemas.microsoft.com/office/drawing/2014/main" id="{C3D2910B-0023-A3A2-F55E-37D941C1F4A9}"/>
            </a:ext>
          </a:extLst>
        </xdr:cNvPr>
        <xdr:cNvSpPr/>
      </xdr:nvSpPr>
      <xdr:spPr>
        <a:xfrm>
          <a:off x="10109200" y="1803400"/>
          <a:ext cx="355600" cy="355600"/>
        </a:xfrm>
        <a:prstGeom prst="ellipse">
          <a:avLst/>
        </a:prstGeom>
        <a:solidFill>
          <a:srgbClr val="FEF3C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34</xdr:col>
      <xdr:colOff>175260</xdr:colOff>
      <xdr:row>10</xdr:row>
      <xdr:rowOff>99060</xdr:rowOff>
    </xdr:from>
    <xdr:to>
      <xdr:col>35</xdr:col>
      <xdr:colOff>106680</xdr:colOff>
      <xdr:row>11</xdr:row>
      <xdr:rowOff>144780</xdr:rowOff>
    </xdr:to>
    <xdr:pic>
      <xdr:nvPicPr>
        <xdr:cNvPr id="62" name="Icon_CC_SLA">
          <a:extLst>
            <a:ext uri="{FF2B5EF4-FFF2-40B4-BE49-F238E27FC236}">
              <a16:creationId xmlns:a16="http://schemas.microsoft.com/office/drawing/2014/main" id="{E46860B5-BF91-B772-DBEB-2C7E52ACB55F}"/>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0"/>
            </a:ext>
          </a:extLst>
        </a:blip>
        <a:stretch>
          <a:fillRect/>
        </a:stretch>
      </xdr:blipFill>
      <xdr:spPr>
        <a:xfrm>
          <a:off x="10172700" y="1866900"/>
          <a:ext cx="228600" cy="228600"/>
        </a:xfrm>
        <a:prstGeom prst="rect">
          <a:avLst/>
        </a:prstGeom>
        <a:extLst>
          <a:ext uri="{91240B29-F687-4F45-9708-019B960494DF}">
            <a14:hiddenLine xmlns:a14="http://schemas.microsoft.com/office/drawing/2010/main" w="19050" cap="rnd">
              <a:solidFill>
                <a:srgbClr val="D97706"/>
              </a:solidFill>
              <a:prstDash val="solid"/>
              <a:round/>
            </a14:hiddenLine>
          </a:ext>
        </a:extLst>
      </xdr:spPr>
    </xdr:pic>
    <xdr:clientData/>
  </xdr:twoCellAnchor>
  <xdr:twoCellAnchor>
    <xdr:from>
      <xdr:col>35</xdr:col>
      <xdr:colOff>220980</xdr:colOff>
      <xdr:row>10</xdr:row>
      <xdr:rowOff>22860</xdr:rowOff>
    </xdr:from>
    <xdr:to>
      <xdr:col>40</xdr:col>
      <xdr:colOff>208280</xdr:colOff>
      <xdr:row>11</xdr:row>
      <xdr:rowOff>17780</xdr:rowOff>
    </xdr:to>
    <xdr:sp macro="" textlink="">
      <xdr:nvSpPr>
        <xdr:cNvPr id="63" name="Title_CC_SLA">
          <a:extLst>
            <a:ext uri="{FF2B5EF4-FFF2-40B4-BE49-F238E27FC236}">
              <a16:creationId xmlns:a16="http://schemas.microsoft.com/office/drawing/2014/main" id="{4FE204B1-BCA7-D02F-02A2-7E186069305B}"/>
            </a:ext>
          </a:extLst>
        </xdr:cNvPr>
        <xdr:cNvSpPr/>
      </xdr:nvSpPr>
      <xdr:spPr>
        <a:xfrm>
          <a:off x="10515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SLA (%)</a:t>
          </a:r>
        </a:p>
      </xdr:txBody>
    </xdr:sp>
    <xdr:clientData/>
  </xdr:twoCellAnchor>
  <xdr:twoCellAnchor>
    <xdr:from>
      <xdr:col>35</xdr:col>
      <xdr:colOff>220980</xdr:colOff>
      <xdr:row>11</xdr:row>
      <xdr:rowOff>17780</xdr:rowOff>
    </xdr:from>
    <xdr:to>
      <xdr:col>40</xdr:col>
      <xdr:colOff>233680</xdr:colOff>
      <xdr:row>13</xdr:row>
      <xdr:rowOff>109220</xdr:rowOff>
    </xdr:to>
    <xdr:sp macro="" textlink="'03_CallCenter_Cockpit'!$AD$65">
      <xdr:nvSpPr>
        <xdr:cNvPr id="64" name="Val_CC_SLA">
          <a:extLst>
            <a:ext uri="{FF2B5EF4-FFF2-40B4-BE49-F238E27FC236}">
              <a16:creationId xmlns:a16="http://schemas.microsoft.com/office/drawing/2014/main" id="{CAF2C4D2-44C2-9E1E-9AB7-0FAA283638A8}"/>
            </a:ext>
          </a:extLst>
        </xdr:cNvPr>
        <xdr:cNvSpPr/>
      </xdr:nvSpPr>
      <xdr:spPr>
        <a:xfrm>
          <a:off x="10515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81.1%</a:t>
          </a:r>
          <a:endParaRPr lang="en-US" sz="1800" b="1">
            <a:solidFill>
              <a:srgbClr val="0F272A"/>
            </a:solidFill>
            <a:latin typeface="Segoe UI" panose="020B0502040204020203" pitchFamily="34" charset="0"/>
          </a:endParaRPr>
        </a:p>
      </xdr:txBody>
    </xdr:sp>
    <xdr:clientData/>
  </xdr:twoCellAnchor>
  <xdr:twoCellAnchor>
    <xdr:from>
      <xdr:col>34</xdr:col>
      <xdr:colOff>111760</xdr:colOff>
      <xdr:row>14</xdr:row>
      <xdr:rowOff>40640</xdr:rowOff>
    </xdr:from>
    <xdr:to>
      <xdr:col>40</xdr:col>
      <xdr:colOff>157480</xdr:colOff>
      <xdr:row>15</xdr:row>
      <xdr:rowOff>86360</xdr:rowOff>
    </xdr:to>
    <xdr:sp macro="" textlink="">
      <xdr:nvSpPr>
        <xdr:cNvPr id="65" name="Trend_CC_SLA">
          <a:extLst>
            <a:ext uri="{FF2B5EF4-FFF2-40B4-BE49-F238E27FC236}">
              <a16:creationId xmlns:a16="http://schemas.microsoft.com/office/drawing/2014/main" id="{86510224-0A32-5F66-7230-31C3F7F7F74F}"/>
            </a:ext>
          </a:extLst>
        </xdr:cNvPr>
        <xdr:cNvSpPr/>
      </xdr:nvSpPr>
      <xdr:spPr>
        <a:xfrm>
          <a:off x="10109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D9B606"/>
              </a:solidFill>
              <a:latin typeface="Segoe UI" panose="020B0502040204020203" pitchFamily="34" charset="0"/>
            </a:rPr>
            <a:t>▲ 5.9% vs PY</a:t>
          </a:r>
        </a:p>
      </xdr:txBody>
    </xdr:sp>
    <xdr:clientData/>
  </xdr:twoCellAnchor>
  <xdr:twoCellAnchor editAs="oneCell">
    <xdr:from>
      <xdr:col>38</xdr:col>
      <xdr:colOff>218440</xdr:colOff>
      <xdr:row>14</xdr:row>
      <xdr:rowOff>40640</xdr:rowOff>
    </xdr:from>
    <xdr:to>
      <xdr:col>40</xdr:col>
      <xdr:colOff>208280</xdr:colOff>
      <xdr:row>15</xdr:row>
      <xdr:rowOff>86360</xdr:rowOff>
    </xdr:to>
    <xdr:pic>
      <xdr:nvPicPr>
        <xdr:cNvPr id="67" name="Spark_CC_SLA">
          <a:extLst>
            <a:ext uri="{FF2B5EF4-FFF2-40B4-BE49-F238E27FC236}">
              <a16:creationId xmlns:a16="http://schemas.microsoft.com/office/drawing/2014/main" id="{D9D3C01D-3FBC-B694-4852-E11467B02422}"/>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1404600" y="2540000"/>
          <a:ext cx="584200" cy="228600"/>
        </a:xfrm>
        <a:prstGeom prst="rect">
          <a:avLst/>
        </a:prstGeom>
        <a:extLst>
          <a:ext uri="{91240B29-F687-4F45-9708-019B960494DF}">
            <a14:hiddenLine xmlns:a14="http://schemas.microsoft.com/office/drawing/2010/main" w="12105" cap="rnd">
              <a:solidFill>
                <a:srgbClr val="D97706"/>
              </a:solidFill>
              <a:prstDash val="solid"/>
              <a:round/>
            </a14:hiddenLine>
          </a:ext>
        </a:extLst>
      </xdr:spPr>
    </xdr:pic>
    <xdr:clientData/>
  </xdr:twoCellAnchor>
  <xdr:twoCellAnchor>
    <xdr:from>
      <xdr:col>41</xdr:col>
      <xdr:colOff>165100</xdr:colOff>
      <xdr:row>9</xdr:row>
      <xdr:rowOff>66040</xdr:rowOff>
    </xdr:from>
    <xdr:to>
      <xdr:col>48</xdr:col>
      <xdr:colOff>218440</xdr:colOff>
      <xdr:row>15</xdr:row>
      <xdr:rowOff>162560</xdr:rowOff>
    </xdr:to>
    <xdr:sp macro="" textlink="">
      <xdr:nvSpPr>
        <xdr:cNvPr id="68" name="Card_CC_AHT">
          <a:extLst>
            <a:ext uri="{FF2B5EF4-FFF2-40B4-BE49-F238E27FC236}">
              <a16:creationId xmlns:a16="http://schemas.microsoft.com/office/drawing/2014/main" id="{C58A86D2-1FE9-0DBC-0899-133C7E23940F}"/>
            </a:ext>
          </a:extLst>
        </xdr:cNvPr>
        <xdr:cNvSpPr/>
      </xdr:nvSpPr>
      <xdr:spPr>
        <a:xfrm>
          <a:off x="12242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41</xdr:col>
      <xdr:colOff>292100</xdr:colOff>
      <xdr:row>9</xdr:row>
      <xdr:rowOff>78740</xdr:rowOff>
    </xdr:from>
    <xdr:to>
      <xdr:col>48</xdr:col>
      <xdr:colOff>91440</xdr:colOff>
      <xdr:row>9</xdr:row>
      <xdr:rowOff>116840</xdr:rowOff>
    </xdr:to>
    <xdr:sp macro="" textlink="">
      <xdr:nvSpPr>
        <xdr:cNvPr id="69" name="TopAccent_CC_AHT">
          <a:extLst>
            <a:ext uri="{FF2B5EF4-FFF2-40B4-BE49-F238E27FC236}">
              <a16:creationId xmlns:a16="http://schemas.microsoft.com/office/drawing/2014/main" id="{3121ADFC-64B6-D99D-D0F6-17EFFD3E2203}"/>
            </a:ext>
          </a:extLst>
        </xdr:cNvPr>
        <xdr:cNvSpPr/>
      </xdr:nvSpPr>
      <xdr:spPr>
        <a:xfrm>
          <a:off x="12369800" y="1663700"/>
          <a:ext cx="1879600" cy="38100"/>
        </a:xfrm>
        <a:prstGeom prst="roundRect">
          <a:avLst>
            <a:gd name="adj" fmla="val 50000"/>
          </a:avLst>
        </a:prstGeom>
        <a:solidFill>
          <a:srgbClr val="9333E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42</xdr:col>
      <xdr:colOff>20320</xdr:colOff>
      <xdr:row>10</xdr:row>
      <xdr:rowOff>35560</xdr:rowOff>
    </xdr:from>
    <xdr:to>
      <xdr:col>43</xdr:col>
      <xdr:colOff>78740</xdr:colOff>
      <xdr:row>12</xdr:row>
      <xdr:rowOff>25400</xdr:rowOff>
    </xdr:to>
    <xdr:sp macro="" textlink="">
      <xdr:nvSpPr>
        <xdr:cNvPr id="70" name="Pill_CC_AHT">
          <a:extLst>
            <a:ext uri="{FF2B5EF4-FFF2-40B4-BE49-F238E27FC236}">
              <a16:creationId xmlns:a16="http://schemas.microsoft.com/office/drawing/2014/main" id="{3C0DC153-AEFF-C573-8996-EA985E544E23}"/>
            </a:ext>
          </a:extLst>
        </xdr:cNvPr>
        <xdr:cNvSpPr/>
      </xdr:nvSpPr>
      <xdr:spPr>
        <a:xfrm>
          <a:off x="12395200" y="1803400"/>
          <a:ext cx="355600" cy="355600"/>
        </a:xfrm>
        <a:prstGeom prst="ellipse">
          <a:avLst/>
        </a:prstGeom>
        <a:solidFill>
          <a:srgbClr val="F3E8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42</xdr:col>
      <xdr:colOff>83820</xdr:colOff>
      <xdr:row>10</xdr:row>
      <xdr:rowOff>99060</xdr:rowOff>
    </xdr:from>
    <xdr:to>
      <xdr:col>43</xdr:col>
      <xdr:colOff>15240</xdr:colOff>
      <xdr:row>11</xdr:row>
      <xdr:rowOff>144780</xdr:rowOff>
    </xdr:to>
    <xdr:pic>
      <xdr:nvPicPr>
        <xdr:cNvPr id="72" name="Icon_CC_AHT">
          <a:extLst>
            <a:ext uri="{FF2B5EF4-FFF2-40B4-BE49-F238E27FC236}">
              <a16:creationId xmlns:a16="http://schemas.microsoft.com/office/drawing/2014/main" id="{42A74C23-9E90-06A5-961B-6E54C949F1B9}"/>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1"/>
            </a:ext>
          </a:extLst>
        </a:blip>
        <a:stretch>
          <a:fillRect/>
        </a:stretch>
      </xdr:blipFill>
      <xdr:spPr>
        <a:xfrm>
          <a:off x="12458700" y="1866900"/>
          <a:ext cx="228600" cy="228600"/>
        </a:xfrm>
        <a:prstGeom prst="rect">
          <a:avLst/>
        </a:prstGeom>
        <a:extLst>
          <a:ext uri="{91240B29-F687-4F45-9708-019B960494DF}">
            <a14:hiddenLine xmlns:a14="http://schemas.microsoft.com/office/drawing/2010/main" w="19050" cap="rnd">
              <a:solidFill>
                <a:srgbClr val="7C3AED"/>
              </a:solidFill>
              <a:prstDash val="solid"/>
              <a:round/>
            </a14:hiddenLine>
          </a:ext>
        </a:extLst>
      </xdr:spPr>
    </xdr:pic>
    <xdr:clientData/>
  </xdr:twoCellAnchor>
  <xdr:twoCellAnchor>
    <xdr:from>
      <xdr:col>43</xdr:col>
      <xdr:colOff>129540</xdr:colOff>
      <xdr:row>10</xdr:row>
      <xdr:rowOff>22860</xdr:rowOff>
    </xdr:from>
    <xdr:to>
      <xdr:col>48</xdr:col>
      <xdr:colOff>116840</xdr:colOff>
      <xdr:row>11</xdr:row>
      <xdr:rowOff>17780</xdr:rowOff>
    </xdr:to>
    <xdr:sp macro="" textlink="">
      <xdr:nvSpPr>
        <xdr:cNvPr id="73" name="Title_CC_AHT">
          <a:extLst>
            <a:ext uri="{FF2B5EF4-FFF2-40B4-BE49-F238E27FC236}">
              <a16:creationId xmlns:a16="http://schemas.microsoft.com/office/drawing/2014/main" id="{02402AFB-ACB1-D3A7-1777-CC6E2165064B}"/>
            </a:ext>
          </a:extLst>
        </xdr:cNvPr>
        <xdr:cNvSpPr/>
      </xdr:nvSpPr>
      <xdr:spPr>
        <a:xfrm>
          <a:off x="12801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AVG HANDLE TIME</a:t>
          </a:r>
        </a:p>
      </xdr:txBody>
    </xdr:sp>
    <xdr:clientData/>
  </xdr:twoCellAnchor>
  <xdr:twoCellAnchor>
    <xdr:from>
      <xdr:col>43</xdr:col>
      <xdr:colOff>129540</xdr:colOff>
      <xdr:row>11</xdr:row>
      <xdr:rowOff>17780</xdr:rowOff>
    </xdr:from>
    <xdr:to>
      <xdr:col>48</xdr:col>
      <xdr:colOff>142240</xdr:colOff>
      <xdr:row>13</xdr:row>
      <xdr:rowOff>109220</xdr:rowOff>
    </xdr:to>
    <xdr:sp macro="" textlink="'03_CallCenter_Cockpit'!$AE$65">
      <xdr:nvSpPr>
        <xdr:cNvPr id="74" name="Val_CC_AHT">
          <a:extLst>
            <a:ext uri="{FF2B5EF4-FFF2-40B4-BE49-F238E27FC236}">
              <a16:creationId xmlns:a16="http://schemas.microsoft.com/office/drawing/2014/main" id="{59C44CC0-D926-E7EE-42DE-D88FFBAF5D8E}"/>
            </a:ext>
          </a:extLst>
        </xdr:cNvPr>
        <xdr:cNvSpPr/>
      </xdr:nvSpPr>
      <xdr:spPr>
        <a:xfrm>
          <a:off x="12801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67.5 s</a:t>
          </a:r>
          <a:endParaRPr lang="en-US" sz="1800" b="1">
            <a:solidFill>
              <a:srgbClr val="0F272A"/>
            </a:solidFill>
            <a:latin typeface="Segoe UI" panose="020B0502040204020203" pitchFamily="34" charset="0"/>
          </a:endParaRPr>
        </a:p>
      </xdr:txBody>
    </xdr:sp>
    <xdr:clientData/>
  </xdr:twoCellAnchor>
  <xdr:twoCellAnchor>
    <xdr:from>
      <xdr:col>42</xdr:col>
      <xdr:colOff>20320</xdr:colOff>
      <xdr:row>14</xdr:row>
      <xdr:rowOff>40640</xdr:rowOff>
    </xdr:from>
    <xdr:to>
      <xdr:col>48</xdr:col>
      <xdr:colOff>66040</xdr:colOff>
      <xdr:row>15</xdr:row>
      <xdr:rowOff>86360</xdr:rowOff>
    </xdr:to>
    <xdr:sp macro="" textlink="">
      <xdr:nvSpPr>
        <xdr:cNvPr id="75" name="Trend_CC_AHT">
          <a:extLst>
            <a:ext uri="{FF2B5EF4-FFF2-40B4-BE49-F238E27FC236}">
              <a16:creationId xmlns:a16="http://schemas.microsoft.com/office/drawing/2014/main" id="{F9676A5E-A4AE-0764-7CCB-595FB72EBCB6}"/>
            </a:ext>
          </a:extLst>
        </xdr:cNvPr>
        <xdr:cNvSpPr/>
      </xdr:nvSpPr>
      <xdr:spPr>
        <a:xfrm>
          <a:off x="12395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9333EA"/>
              </a:solidFill>
              <a:latin typeface="Segoe UI" panose="020B0502040204020203" pitchFamily="34" charset="0"/>
            </a:rPr>
            <a:t>▼ 3.4% vs PY</a:t>
          </a:r>
        </a:p>
      </xdr:txBody>
    </xdr:sp>
    <xdr:clientData/>
  </xdr:twoCellAnchor>
  <xdr:twoCellAnchor editAs="oneCell">
    <xdr:from>
      <xdr:col>46</xdr:col>
      <xdr:colOff>127000</xdr:colOff>
      <xdr:row>14</xdr:row>
      <xdr:rowOff>40640</xdr:rowOff>
    </xdr:from>
    <xdr:to>
      <xdr:col>48</xdr:col>
      <xdr:colOff>116840</xdr:colOff>
      <xdr:row>15</xdr:row>
      <xdr:rowOff>86360</xdr:rowOff>
    </xdr:to>
    <xdr:pic>
      <xdr:nvPicPr>
        <xdr:cNvPr id="77" name="Spark_CC_AHT">
          <a:extLst>
            <a:ext uri="{FF2B5EF4-FFF2-40B4-BE49-F238E27FC236}">
              <a16:creationId xmlns:a16="http://schemas.microsoft.com/office/drawing/2014/main" id="{F895561B-97CC-6A14-A78D-A536637AE6CA}"/>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3690600" y="2540000"/>
          <a:ext cx="584200" cy="228600"/>
        </a:xfrm>
        <a:prstGeom prst="rect">
          <a:avLst/>
        </a:prstGeom>
        <a:extLst>
          <a:ext uri="{91240B29-F687-4F45-9708-019B960494DF}">
            <a14:hiddenLine xmlns:a14="http://schemas.microsoft.com/office/drawing/2010/main" w="12105" cap="rnd">
              <a:solidFill>
                <a:srgbClr val="9333EA"/>
              </a:solidFill>
              <a:prstDash val="solid"/>
              <a:round/>
            </a14:hiddenLine>
          </a:ext>
        </a:extLst>
      </xdr:spPr>
    </xdr:pic>
    <xdr:clientData/>
  </xdr:twoCellAnchor>
  <xdr:twoCellAnchor>
    <xdr:from>
      <xdr:col>49</xdr:col>
      <xdr:colOff>73660</xdr:colOff>
      <xdr:row>9</xdr:row>
      <xdr:rowOff>66040</xdr:rowOff>
    </xdr:from>
    <xdr:to>
      <xdr:col>56</xdr:col>
      <xdr:colOff>127000</xdr:colOff>
      <xdr:row>15</xdr:row>
      <xdr:rowOff>162560</xdr:rowOff>
    </xdr:to>
    <xdr:sp macro="" textlink="">
      <xdr:nvSpPr>
        <xdr:cNvPr id="78" name="Card_CC_CSAT">
          <a:extLst>
            <a:ext uri="{FF2B5EF4-FFF2-40B4-BE49-F238E27FC236}">
              <a16:creationId xmlns:a16="http://schemas.microsoft.com/office/drawing/2014/main" id="{2E4D58DF-02B0-A93C-7D63-2916964D2456}"/>
            </a:ext>
          </a:extLst>
        </xdr:cNvPr>
        <xdr:cNvSpPr/>
      </xdr:nvSpPr>
      <xdr:spPr>
        <a:xfrm>
          <a:off x="14528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49</xdr:col>
      <xdr:colOff>200660</xdr:colOff>
      <xdr:row>9</xdr:row>
      <xdr:rowOff>78740</xdr:rowOff>
    </xdr:from>
    <xdr:to>
      <xdr:col>56</xdr:col>
      <xdr:colOff>0</xdr:colOff>
      <xdr:row>9</xdr:row>
      <xdr:rowOff>116840</xdr:rowOff>
    </xdr:to>
    <xdr:sp macro="" textlink="">
      <xdr:nvSpPr>
        <xdr:cNvPr id="79" name="TopAccent_CC_CSAT">
          <a:extLst>
            <a:ext uri="{FF2B5EF4-FFF2-40B4-BE49-F238E27FC236}">
              <a16:creationId xmlns:a16="http://schemas.microsoft.com/office/drawing/2014/main" id="{194EF3F3-B84D-0E65-2A7B-93B92D40977A}"/>
            </a:ext>
          </a:extLst>
        </xdr:cNvPr>
        <xdr:cNvSpPr/>
      </xdr:nvSpPr>
      <xdr:spPr>
        <a:xfrm>
          <a:off x="14655800" y="1663700"/>
          <a:ext cx="1879600" cy="38100"/>
        </a:xfrm>
        <a:prstGeom prst="roundRect">
          <a:avLst>
            <a:gd name="adj" fmla="val 50000"/>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49</xdr:col>
      <xdr:colOff>226060</xdr:colOff>
      <xdr:row>10</xdr:row>
      <xdr:rowOff>35560</xdr:rowOff>
    </xdr:from>
    <xdr:to>
      <xdr:col>50</xdr:col>
      <xdr:colOff>284480</xdr:colOff>
      <xdr:row>12</xdr:row>
      <xdr:rowOff>25400</xdr:rowOff>
    </xdr:to>
    <xdr:sp macro="" textlink="">
      <xdr:nvSpPr>
        <xdr:cNvPr id="80" name="Pill_CC_CSAT">
          <a:extLst>
            <a:ext uri="{FF2B5EF4-FFF2-40B4-BE49-F238E27FC236}">
              <a16:creationId xmlns:a16="http://schemas.microsoft.com/office/drawing/2014/main" id="{3466478A-69C3-25FC-5C9D-FDB622AA1202}"/>
            </a:ext>
          </a:extLst>
        </xdr:cNvPr>
        <xdr:cNvSpPr/>
      </xdr:nvSpPr>
      <xdr:spPr>
        <a:xfrm>
          <a:off x="14681200" y="1803400"/>
          <a:ext cx="355600" cy="355600"/>
        </a:xfrm>
        <a:prstGeom prst="ellipse">
          <a:avLst/>
        </a:prstGeom>
        <a:solidFill>
          <a:srgbClr val="DBCAFE"/>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49</xdr:col>
      <xdr:colOff>289560</xdr:colOff>
      <xdr:row>10</xdr:row>
      <xdr:rowOff>99060</xdr:rowOff>
    </xdr:from>
    <xdr:to>
      <xdr:col>50</xdr:col>
      <xdr:colOff>220980</xdr:colOff>
      <xdr:row>11</xdr:row>
      <xdr:rowOff>144780</xdr:rowOff>
    </xdr:to>
    <xdr:pic>
      <xdr:nvPicPr>
        <xdr:cNvPr id="82" name="Icon_CC_CSAT">
          <a:extLst>
            <a:ext uri="{FF2B5EF4-FFF2-40B4-BE49-F238E27FC236}">
              <a16:creationId xmlns:a16="http://schemas.microsoft.com/office/drawing/2014/main" id="{3366FE44-D5C5-113B-42BD-C7E8D875F40C}"/>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2"/>
            </a:ext>
          </a:extLst>
        </a:blip>
        <a:stretch>
          <a:fillRect/>
        </a:stretch>
      </xdr:blipFill>
      <xdr:spPr>
        <a:xfrm>
          <a:off x="14744700" y="1866900"/>
          <a:ext cx="228600" cy="228600"/>
        </a:xfrm>
        <a:prstGeom prst="rect">
          <a:avLst/>
        </a:prstGeom>
        <a:extLst>
          <a:ext uri="{91240B29-F687-4F45-9708-019B960494DF}">
            <a14:hiddenLine xmlns:a14="http://schemas.microsoft.com/office/drawing/2010/main" w="19050" cap="rnd">
              <a:solidFill>
                <a:srgbClr val="2563EB"/>
              </a:solidFill>
              <a:prstDash val="solid"/>
              <a:round/>
            </a14:hiddenLine>
          </a:ext>
        </a:extLst>
      </xdr:spPr>
    </xdr:pic>
    <xdr:clientData/>
  </xdr:twoCellAnchor>
  <xdr:twoCellAnchor>
    <xdr:from>
      <xdr:col>51</xdr:col>
      <xdr:colOff>38100</xdr:colOff>
      <xdr:row>10</xdr:row>
      <xdr:rowOff>22860</xdr:rowOff>
    </xdr:from>
    <xdr:to>
      <xdr:col>56</xdr:col>
      <xdr:colOff>25400</xdr:colOff>
      <xdr:row>11</xdr:row>
      <xdr:rowOff>17780</xdr:rowOff>
    </xdr:to>
    <xdr:sp macro="" textlink="">
      <xdr:nvSpPr>
        <xdr:cNvPr id="83" name="Title_CC_CSAT">
          <a:extLst>
            <a:ext uri="{FF2B5EF4-FFF2-40B4-BE49-F238E27FC236}">
              <a16:creationId xmlns:a16="http://schemas.microsoft.com/office/drawing/2014/main" id="{C6D164AC-2BC1-B912-0D38-75B5F3194053}"/>
            </a:ext>
          </a:extLst>
        </xdr:cNvPr>
        <xdr:cNvSpPr/>
      </xdr:nvSpPr>
      <xdr:spPr>
        <a:xfrm>
          <a:off x="15087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CSAT SCORE</a:t>
          </a:r>
        </a:p>
      </xdr:txBody>
    </xdr:sp>
    <xdr:clientData/>
  </xdr:twoCellAnchor>
  <xdr:twoCellAnchor>
    <xdr:from>
      <xdr:col>51</xdr:col>
      <xdr:colOff>38100</xdr:colOff>
      <xdr:row>11</xdr:row>
      <xdr:rowOff>17780</xdr:rowOff>
    </xdr:from>
    <xdr:to>
      <xdr:col>56</xdr:col>
      <xdr:colOff>50800</xdr:colOff>
      <xdr:row>13</xdr:row>
      <xdr:rowOff>109220</xdr:rowOff>
    </xdr:to>
    <xdr:sp macro="" textlink="'03_CallCenter_Cockpit'!$AF$65">
      <xdr:nvSpPr>
        <xdr:cNvPr id="84" name="Val_CC_CSAT">
          <a:extLst>
            <a:ext uri="{FF2B5EF4-FFF2-40B4-BE49-F238E27FC236}">
              <a16:creationId xmlns:a16="http://schemas.microsoft.com/office/drawing/2014/main" id="{C2B3A580-5582-8E92-3C3E-E7CC4C41604A}"/>
            </a:ext>
          </a:extLst>
        </xdr:cNvPr>
        <xdr:cNvSpPr/>
      </xdr:nvSpPr>
      <xdr:spPr>
        <a:xfrm>
          <a:off x="15087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3.40</a:t>
          </a:r>
          <a:endParaRPr lang="en-US" sz="1800" b="1">
            <a:solidFill>
              <a:srgbClr val="0F272A"/>
            </a:solidFill>
            <a:latin typeface="Segoe UI" panose="020B0502040204020203" pitchFamily="34" charset="0"/>
          </a:endParaRPr>
        </a:p>
      </xdr:txBody>
    </xdr:sp>
    <xdr:clientData/>
  </xdr:twoCellAnchor>
  <xdr:twoCellAnchor>
    <xdr:from>
      <xdr:col>49</xdr:col>
      <xdr:colOff>226060</xdr:colOff>
      <xdr:row>14</xdr:row>
      <xdr:rowOff>40640</xdr:rowOff>
    </xdr:from>
    <xdr:to>
      <xdr:col>55</xdr:col>
      <xdr:colOff>271780</xdr:colOff>
      <xdr:row>15</xdr:row>
      <xdr:rowOff>86360</xdr:rowOff>
    </xdr:to>
    <xdr:sp macro="" textlink="">
      <xdr:nvSpPr>
        <xdr:cNvPr id="85" name="Trend_CC_CSAT">
          <a:extLst>
            <a:ext uri="{FF2B5EF4-FFF2-40B4-BE49-F238E27FC236}">
              <a16:creationId xmlns:a16="http://schemas.microsoft.com/office/drawing/2014/main" id="{D292E6D7-BA04-3D29-A0AF-6458ACF10483}"/>
            </a:ext>
          </a:extLst>
        </xdr:cNvPr>
        <xdr:cNvSpPr/>
      </xdr:nvSpPr>
      <xdr:spPr>
        <a:xfrm>
          <a:off x="14681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2563EB"/>
              </a:solidFill>
              <a:latin typeface="Segoe UI" panose="020B0502040204020203" pitchFamily="34" charset="0"/>
            </a:rPr>
            <a:t>▲ 0.3 vs PY</a:t>
          </a:r>
        </a:p>
      </xdr:txBody>
    </xdr:sp>
    <xdr:clientData/>
  </xdr:twoCellAnchor>
  <xdr:twoCellAnchor editAs="oneCell">
    <xdr:from>
      <xdr:col>54</xdr:col>
      <xdr:colOff>35560</xdr:colOff>
      <xdr:row>14</xdr:row>
      <xdr:rowOff>40640</xdr:rowOff>
    </xdr:from>
    <xdr:to>
      <xdr:col>56</xdr:col>
      <xdr:colOff>25400</xdr:colOff>
      <xdr:row>15</xdr:row>
      <xdr:rowOff>86360</xdr:rowOff>
    </xdr:to>
    <xdr:pic>
      <xdr:nvPicPr>
        <xdr:cNvPr id="87" name="Spark_CC_CSAT">
          <a:extLst>
            <a:ext uri="{FF2B5EF4-FFF2-40B4-BE49-F238E27FC236}">
              <a16:creationId xmlns:a16="http://schemas.microsoft.com/office/drawing/2014/main" id="{10F7081F-B4D7-6DDB-993C-CA907D3CCC18}"/>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5976600" y="2540000"/>
          <a:ext cx="584200" cy="228600"/>
        </a:xfrm>
        <a:prstGeom prst="rect">
          <a:avLst/>
        </a:prstGeom>
        <a:extLst>
          <a:ext uri="{91240B29-F687-4F45-9708-019B960494DF}">
            <a14:hiddenLine xmlns:a14="http://schemas.microsoft.com/office/drawing/2010/main" w="12105" cap="rnd">
              <a:solidFill>
                <a:srgbClr val="2563EB"/>
              </a:solidFill>
              <a:prstDash val="solid"/>
              <a:round/>
            </a14:hiddenLine>
          </a:ext>
        </a:extLst>
      </xdr:spPr>
    </xdr:pic>
    <xdr:clientData/>
  </xdr:twoCellAnchor>
  <xdr:twoCellAnchor>
    <xdr:from>
      <xdr:col>56</xdr:col>
      <xdr:colOff>279400</xdr:colOff>
      <xdr:row>9</xdr:row>
      <xdr:rowOff>66040</xdr:rowOff>
    </xdr:from>
    <xdr:to>
      <xdr:col>62</xdr:col>
      <xdr:colOff>5080</xdr:colOff>
      <xdr:row>15</xdr:row>
      <xdr:rowOff>162560</xdr:rowOff>
    </xdr:to>
    <xdr:sp macro="" textlink="">
      <xdr:nvSpPr>
        <xdr:cNvPr id="88" name="Card_CC_FCR">
          <a:extLst>
            <a:ext uri="{FF2B5EF4-FFF2-40B4-BE49-F238E27FC236}">
              <a16:creationId xmlns:a16="http://schemas.microsoft.com/office/drawing/2014/main" id="{C329BD91-5B87-290E-73D1-1245DE2C7DA7}"/>
            </a:ext>
          </a:extLst>
        </xdr:cNvPr>
        <xdr:cNvSpPr/>
      </xdr:nvSpPr>
      <xdr:spPr>
        <a:xfrm>
          <a:off x="16814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57</xdr:col>
      <xdr:colOff>109220</xdr:colOff>
      <xdr:row>9</xdr:row>
      <xdr:rowOff>78740</xdr:rowOff>
    </xdr:from>
    <xdr:to>
      <xdr:col>61</xdr:col>
      <xdr:colOff>487680</xdr:colOff>
      <xdr:row>9</xdr:row>
      <xdr:rowOff>116840</xdr:rowOff>
    </xdr:to>
    <xdr:sp macro="" textlink="">
      <xdr:nvSpPr>
        <xdr:cNvPr id="89" name="TopAccent_CC_FCR">
          <a:extLst>
            <a:ext uri="{FF2B5EF4-FFF2-40B4-BE49-F238E27FC236}">
              <a16:creationId xmlns:a16="http://schemas.microsoft.com/office/drawing/2014/main" id="{D932FB22-A18F-656C-81A3-E06E301D2F37}"/>
            </a:ext>
          </a:extLst>
        </xdr:cNvPr>
        <xdr:cNvSpPr/>
      </xdr:nvSpPr>
      <xdr:spPr>
        <a:xfrm>
          <a:off x="16941800" y="1663700"/>
          <a:ext cx="1879600" cy="38100"/>
        </a:xfrm>
        <a:prstGeom prst="roundRect">
          <a:avLst>
            <a:gd name="adj" fmla="val 50000"/>
          </a:avLst>
        </a:prstGeom>
        <a:solidFill>
          <a:srgbClr val="0D948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57</xdr:col>
      <xdr:colOff>134620</xdr:colOff>
      <xdr:row>10</xdr:row>
      <xdr:rowOff>35560</xdr:rowOff>
    </xdr:from>
    <xdr:to>
      <xdr:col>58</xdr:col>
      <xdr:colOff>193040</xdr:colOff>
      <xdr:row>12</xdr:row>
      <xdr:rowOff>25400</xdr:rowOff>
    </xdr:to>
    <xdr:sp macro="" textlink="">
      <xdr:nvSpPr>
        <xdr:cNvPr id="90" name="Pill_CC_FCR">
          <a:extLst>
            <a:ext uri="{FF2B5EF4-FFF2-40B4-BE49-F238E27FC236}">
              <a16:creationId xmlns:a16="http://schemas.microsoft.com/office/drawing/2014/main" id="{75B0122C-F1BF-7765-12C2-3B614BC544AF}"/>
            </a:ext>
          </a:extLst>
        </xdr:cNvPr>
        <xdr:cNvSpPr/>
      </xdr:nvSpPr>
      <xdr:spPr>
        <a:xfrm>
          <a:off x="16967200" y="1803400"/>
          <a:ext cx="355600" cy="355600"/>
        </a:xfrm>
        <a:prstGeom prst="ellipse">
          <a:avLst/>
        </a:prstGeom>
        <a:solidFill>
          <a:srgbClr val="CCFBF1"/>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57</xdr:col>
      <xdr:colOff>198120</xdr:colOff>
      <xdr:row>10</xdr:row>
      <xdr:rowOff>99060</xdr:rowOff>
    </xdr:from>
    <xdr:to>
      <xdr:col>58</xdr:col>
      <xdr:colOff>129540</xdr:colOff>
      <xdr:row>11</xdr:row>
      <xdr:rowOff>144780</xdr:rowOff>
    </xdr:to>
    <xdr:pic>
      <xdr:nvPicPr>
        <xdr:cNvPr id="92" name="Icon_CC_FCR">
          <a:extLst>
            <a:ext uri="{FF2B5EF4-FFF2-40B4-BE49-F238E27FC236}">
              <a16:creationId xmlns:a16="http://schemas.microsoft.com/office/drawing/2014/main" id="{D38FBC49-C7C6-2E38-6188-FFF102F76192}"/>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3"/>
            </a:ext>
          </a:extLst>
        </a:blip>
        <a:stretch>
          <a:fillRect/>
        </a:stretch>
      </xdr:blipFill>
      <xdr:spPr>
        <a:xfrm>
          <a:off x="17030700" y="1866900"/>
          <a:ext cx="228600" cy="228600"/>
        </a:xfrm>
        <a:prstGeom prst="rect">
          <a:avLst/>
        </a:prstGeom>
        <a:extLst>
          <a:ext uri="{91240B29-F687-4F45-9708-019B960494DF}">
            <a14:hiddenLine xmlns:a14="http://schemas.microsoft.com/office/drawing/2010/main" w="19050" cap="rnd">
              <a:solidFill>
                <a:srgbClr val="0D9488"/>
              </a:solidFill>
              <a:prstDash val="solid"/>
              <a:round/>
            </a14:hiddenLine>
          </a:ext>
        </a:extLst>
      </xdr:spPr>
    </xdr:pic>
    <xdr:clientData/>
  </xdr:twoCellAnchor>
  <xdr:twoCellAnchor>
    <xdr:from>
      <xdr:col>58</xdr:col>
      <xdr:colOff>243840</xdr:colOff>
      <xdr:row>10</xdr:row>
      <xdr:rowOff>22860</xdr:rowOff>
    </xdr:from>
    <xdr:to>
      <xdr:col>61</xdr:col>
      <xdr:colOff>513080</xdr:colOff>
      <xdr:row>11</xdr:row>
      <xdr:rowOff>17780</xdr:rowOff>
    </xdr:to>
    <xdr:sp macro="" textlink="">
      <xdr:nvSpPr>
        <xdr:cNvPr id="93" name="Title_CC_FCR">
          <a:extLst>
            <a:ext uri="{FF2B5EF4-FFF2-40B4-BE49-F238E27FC236}">
              <a16:creationId xmlns:a16="http://schemas.microsoft.com/office/drawing/2014/main" id="{AD76162B-5624-8A30-8719-3C76E45E3207}"/>
            </a:ext>
          </a:extLst>
        </xdr:cNvPr>
        <xdr:cNvSpPr/>
      </xdr:nvSpPr>
      <xdr:spPr>
        <a:xfrm>
          <a:off x="17373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FCR (%)</a:t>
          </a:r>
        </a:p>
      </xdr:txBody>
    </xdr:sp>
    <xdr:clientData/>
  </xdr:twoCellAnchor>
  <xdr:twoCellAnchor>
    <xdr:from>
      <xdr:col>58</xdr:col>
      <xdr:colOff>243840</xdr:colOff>
      <xdr:row>11</xdr:row>
      <xdr:rowOff>17780</xdr:rowOff>
    </xdr:from>
    <xdr:to>
      <xdr:col>61</xdr:col>
      <xdr:colOff>538480</xdr:colOff>
      <xdr:row>13</xdr:row>
      <xdr:rowOff>109220</xdr:rowOff>
    </xdr:to>
    <xdr:sp macro="" textlink="'03_CallCenter_Cockpit'!$AG$65">
      <xdr:nvSpPr>
        <xdr:cNvPr id="94" name="Val_CC_FCR">
          <a:extLst>
            <a:ext uri="{FF2B5EF4-FFF2-40B4-BE49-F238E27FC236}">
              <a16:creationId xmlns:a16="http://schemas.microsoft.com/office/drawing/2014/main" id="{3F54B32A-8734-27FB-C8A2-3787FD4EEBC4}"/>
            </a:ext>
          </a:extLst>
        </xdr:cNvPr>
        <xdr:cNvSpPr/>
      </xdr:nvSpPr>
      <xdr:spPr>
        <a:xfrm>
          <a:off x="17373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89.9%</a:t>
          </a:r>
          <a:endParaRPr lang="en-US" sz="1800" b="1">
            <a:solidFill>
              <a:srgbClr val="0F272A"/>
            </a:solidFill>
            <a:latin typeface="Segoe UI" panose="020B0502040204020203" pitchFamily="34" charset="0"/>
          </a:endParaRPr>
        </a:p>
      </xdr:txBody>
    </xdr:sp>
    <xdr:clientData/>
  </xdr:twoCellAnchor>
  <xdr:twoCellAnchor>
    <xdr:from>
      <xdr:col>57</xdr:col>
      <xdr:colOff>134620</xdr:colOff>
      <xdr:row>14</xdr:row>
      <xdr:rowOff>40640</xdr:rowOff>
    </xdr:from>
    <xdr:to>
      <xdr:col>61</xdr:col>
      <xdr:colOff>462280</xdr:colOff>
      <xdr:row>15</xdr:row>
      <xdr:rowOff>86360</xdr:rowOff>
    </xdr:to>
    <xdr:sp macro="" textlink="">
      <xdr:nvSpPr>
        <xdr:cNvPr id="95" name="Trend_CC_FCR">
          <a:extLst>
            <a:ext uri="{FF2B5EF4-FFF2-40B4-BE49-F238E27FC236}">
              <a16:creationId xmlns:a16="http://schemas.microsoft.com/office/drawing/2014/main" id="{9DD969BA-EB53-6BA6-4FB1-A2C24E482300}"/>
            </a:ext>
          </a:extLst>
        </xdr:cNvPr>
        <xdr:cNvSpPr/>
      </xdr:nvSpPr>
      <xdr:spPr>
        <a:xfrm>
          <a:off x="16967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0D9488"/>
              </a:solidFill>
              <a:latin typeface="Segoe UI" panose="020B0502040204020203" pitchFamily="34" charset="0"/>
            </a:rPr>
            <a:t>▲ 6.2% vs PY</a:t>
          </a:r>
        </a:p>
      </xdr:txBody>
    </xdr:sp>
    <xdr:clientData/>
  </xdr:twoCellAnchor>
  <xdr:twoCellAnchor editAs="oneCell">
    <xdr:from>
      <xdr:col>60</xdr:col>
      <xdr:colOff>538480</xdr:colOff>
      <xdr:row>14</xdr:row>
      <xdr:rowOff>40640</xdr:rowOff>
    </xdr:from>
    <xdr:to>
      <xdr:col>61</xdr:col>
      <xdr:colOff>513080</xdr:colOff>
      <xdr:row>15</xdr:row>
      <xdr:rowOff>86360</xdr:rowOff>
    </xdr:to>
    <xdr:pic>
      <xdr:nvPicPr>
        <xdr:cNvPr id="97" name="Spark_CC_FCR">
          <a:extLst>
            <a:ext uri="{FF2B5EF4-FFF2-40B4-BE49-F238E27FC236}">
              <a16:creationId xmlns:a16="http://schemas.microsoft.com/office/drawing/2014/main" id="{CDC9BD8B-511A-5F20-83E6-BCFCD773FBD6}"/>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8262600" y="2540000"/>
          <a:ext cx="584200" cy="228600"/>
        </a:xfrm>
        <a:prstGeom prst="rect">
          <a:avLst/>
        </a:prstGeom>
        <a:extLst>
          <a:ext uri="{91240B29-F687-4F45-9708-019B960494DF}">
            <a14:hiddenLine xmlns:a14="http://schemas.microsoft.com/office/drawing/2010/main" w="12105" cap="rnd">
              <a:solidFill>
                <a:srgbClr val="0D9488"/>
              </a:solidFill>
              <a:prstDash val="solid"/>
              <a:round/>
            </a14:hiddenLine>
          </a:ext>
        </a:extLst>
      </xdr:spPr>
    </xdr:pic>
    <xdr:clientData/>
  </xdr:twoCellAnchor>
  <xdr:twoCellAnchor>
    <xdr:from>
      <xdr:col>1</xdr:col>
      <xdr:colOff>12700</xdr:colOff>
      <xdr:row>9</xdr:row>
      <xdr:rowOff>66040</xdr:rowOff>
    </xdr:from>
    <xdr:to>
      <xdr:col>10</xdr:col>
      <xdr:colOff>81280</xdr:colOff>
      <xdr:row>58</xdr:row>
      <xdr:rowOff>121920</xdr:rowOff>
    </xdr:to>
    <xdr:sp macro="" textlink="">
      <xdr:nvSpPr>
        <xdr:cNvPr id="98" name="CC_Slicers_Panel">
          <a:extLst>
            <a:ext uri="{FF2B5EF4-FFF2-40B4-BE49-F238E27FC236}">
              <a16:creationId xmlns:a16="http://schemas.microsoft.com/office/drawing/2014/main" id="{ADF2D80C-04D9-5232-CFA6-1660833150FB}"/>
            </a:ext>
          </a:extLst>
        </xdr:cNvPr>
        <xdr:cNvSpPr/>
      </xdr:nvSpPr>
      <xdr:spPr>
        <a:xfrm>
          <a:off x="203200" y="1651000"/>
          <a:ext cx="2743200" cy="90170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165100</xdr:colOff>
      <xdr:row>10</xdr:row>
      <xdr:rowOff>35560</xdr:rowOff>
    </xdr:from>
    <xdr:to>
      <xdr:col>9</xdr:col>
      <xdr:colOff>226060</xdr:colOff>
      <xdr:row>11</xdr:row>
      <xdr:rowOff>106680</xdr:rowOff>
    </xdr:to>
    <xdr:sp macro="" textlink="">
      <xdr:nvSpPr>
        <xdr:cNvPr id="99" name="CC_Slicers_Header">
          <a:extLst>
            <a:ext uri="{FF2B5EF4-FFF2-40B4-BE49-F238E27FC236}">
              <a16:creationId xmlns:a16="http://schemas.microsoft.com/office/drawing/2014/main" id="{16192F74-E167-33AC-AE81-828CF396D5A9}"/>
            </a:ext>
          </a:extLst>
        </xdr:cNvPr>
        <xdr:cNvSpPr/>
      </xdr:nvSpPr>
      <xdr:spPr>
        <a:xfrm>
          <a:off x="355600" y="1803400"/>
          <a:ext cx="2438400" cy="2540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tlCol="0" anchor="t"/>
        <a:lstStyle/>
        <a:p>
          <a:pPr algn="l"/>
          <a:r>
            <a:rPr lang="en-US" sz="800" b="1">
              <a:solidFill>
                <a:srgbClr val="0F272A"/>
              </a:solidFill>
              <a:latin typeface="Segoe UI" panose="020B0502040204020203" pitchFamily="34" charset="0"/>
            </a:rPr>
            <a:t>FILTER &amp; DRILL-DOWN</a:t>
          </a:r>
        </a:p>
      </xdr:txBody>
    </xdr:sp>
    <xdr:clientData/>
  </xdr:twoCellAnchor>
  <xdr:twoCellAnchor>
    <xdr:from>
      <xdr:col>6</xdr:col>
      <xdr:colOff>203200</xdr:colOff>
      <xdr:row>10</xdr:row>
      <xdr:rowOff>10160</xdr:rowOff>
    </xdr:from>
    <xdr:to>
      <xdr:col>9</xdr:col>
      <xdr:colOff>226060</xdr:colOff>
      <xdr:row>11</xdr:row>
      <xdr:rowOff>106680</xdr:rowOff>
    </xdr:to>
    <xdr:sp macro="modFilterController.ClearAllFilters" textlink="">
      <xdr:nvSpPr>
        <xdr:cNvPr id="100" name="CC_Slicers_ResetBtn">
          <a:extLst>
            <a:ext uri="{FF2B5EF4-FFF2-40B4-BE49-F238E27FC236}">
              <a16:creationId xmlns:a16="http://schemas.microsoft.com/office/drawing/2014/main" id="{9972DE45-F0CD-733F-95FF-8AA8CDBD64DB}"/>
            </a:ext>
          </a:extLst>
        </xdr:cNvPr>
        <xdr:cNvSpPr/>
      </xdr:nvSpPr>
      <xdr:spPr>
        <a:xfrm>
          <a:off x="1879600" y="1778000"/>
          <a:ext cx="914400" cy="279400"/>
        </a:xfrm>
        <a:prstGeom prst="roundRect">
          <a:avLst>
            <a:gd name="adj" fmla="val 25000"/>
          </a:avLst>
        </a:prstGeom>
        <a:solidFill>
          <a:srgbClr val="F9F9F9"/>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D04A02"/>
              </a:solidFill>
              <a:latin typeface="Segoe UI" panose="020B0502040204020203" pitchFamily="34" charset="0"/>
            </a:rPr>
            <a:t>Reset All</a:t>
          </a:r>
        </a:p>
      </xdr:txBody>
    </xdr:sp>
    <xdr:clientData/>
  </xdr:twoCellAnchor>
  <xdr:twoCellAnchor>
    <xdr:from>
      <xdr:col>1</xdr:col>
      <xdr:colOff>139700</xdr:colOff>
      <xdr:row>44</xdr:row>
      <xdr:rowOff>91440</xdr:rowOff>
    </xdr:from>
    <xdr:to>
      <xdr:col>9</xdr:col>
      <xdr:colOff>251460</xdr:colOff>
      <xdr:row>57</xdr:row>
      <xdr:rowOff>0</xdr:rowOff>
    </xdr:to>
    <xdr:sp macro="" textlink="">
      <xdr:nvSpPr>
        <xdr:cNvPr id="104" name="CC_Slicers_QuoteCard">
          <a:extLst>
            <a:ext uri="{FF2B5EF4-FFF2-40B4-BE49-F238E27FC236}">
              <a16:creationId xmlns:a16="http://schemas.microsoft.com/office/drawing/2014/main" id="{FC6FBA10-7CE6-5FA0-4755-909A352C7285}"/>
            </a:ext>
          </a:extLst>
        </xdr:cNvPr>
        <xdr:cNvSpPr/>
      </xdr:nvSpPr>
      <xdr:spPr>
        <a:xfrm>
          <a:off x="330200" y="8077200"/>
          <a:ext cx="2489200" cy="2286000"/>
        </a:xfrm>
        <a:prstGeom prst="roundRect">
          <a:avLst>
            <a:gd name="adj" fmla="val 6000"/>
          </a:avLst>
        </a:prstGeom>
        <a:solidFill>
          <a:srgbClr val="0F272A"/>
        </a:solidFill>
        <a:ln w="19050" cap="flat" cmpd="sng" algn="ctr">
          <a:noFill/>
          <a:prstDash val="solid"/>
          <a:miter lim="800000"/>
        </a:ln>
        <a:effectLst>
          <a:outerShdw blurRad="76200" dist="25400" dir="5400000" rotWithShape="0">
            <a:srgbClr val="0F172A">
              <a:alpha val="12000"/>
            </a:srgb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850" i="1">
              <a:solidFill>
                <a:srgbClr val="FFFFFF"/>
              </a:solidFill>
              <a:latin typeface="Segoe UI" panose="020B0502040204020203" pitchFamily="34" charset="0"/>
            </a:rPr>
            <a:t>“Actionable intelligence requires contextual triage across operational constraints, customer lifetime value, and demographic parity.”</a:t>
          </a:r>
        </a:p>
        <a:p>
          <a:pPr algn="l"/>
          <a:endParaRPr lang="en-US" sz="1100"/>
        </a:p>
        <a:p>
          <a:pPr algn="l"/>
          <a:r>
            <a:rPr lang="en-US" sz="750" b="1">
              <a:solidFill>
                <a:srgbClr val="D04A02"/>
              </a:solidFill>
              <a:latin typeface="Segoe UI" panose="020B0502040204020203" pitchFamily="34" charset="0"/>
            </a:rPr>
            <a:t>- PwC Switzerland Virtual Case Experience</a:t>
          </a:r>
        </a:p>
      </xdr:txBody>
    </xdr:sp>
    <xdr:clientData/>
  </xdr:twoCellAnchor>
  <xdr:twoCellAnchor>
    <xdr:from>
      <xdr:col>10</xdr:col>
      <xdr:colOff>233680</xdr:colOff>
      <xdr:row>16</xdr:row>
      <xdr:rowOff>132080</xdr:rowOff>
    </xdr:from>
    <xdr:to>
      <xdr:col>30</xdr:col>
      <xdr:colOff>132080</xdr:colOff>
      <xdr:row>33</xdr:row>
      <xdr:rowOff>147320</xdr:rowOff>
    </xdr:to>
    <xdr:sp macro="" textlink="">
      <xdr:nvSpPr>
        <xdr:cNvPr id="105" name="Container_TrendDaily">
          <a:extLst>
            <a:ext uri="{FF2B5EF4-FFF2-40B4-BE49-F238E27FC236}">
              <a16:creationId xmlns:a16="http://schemas.microsoft.com/office/drawing/2014/main" id="{134CC1C8-AB2E-037A-C646-517BB521521A}"/>
            </a:ext>
          </a:extLst>
        </xdr:cNvPr>
        <xdr:cNvSpPr/>
      </xdr:nvSpPr>
      <xdr:spPr>
        <a:xfrm>
          <a:off x="3098800" y="2997200"/>
          <a:ext cx="5842000" cy="31242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88900</xdr:colOff>
      <xdr:row>17</xdr:row>
      <xdr:rowOff>76200</xdr:rowOff>
    </xdr:from>
    <xdr:to>
      <xdr:col>26</xdr:col>
      <xdr:colOff>203200</xdr:colOff>
      <xdr:row>19</xdr:row>
      <xdr:rowOff>116840</xdr:rowOff>
    </xdr:to>
    <xdr:sp macro="" textlink="">
      <xdr:nvSpPr>
        <xdr:cNvPr id="106" name="Header_TrendDaily">
          <a:extLst>
            <a:ext uri="{FF2B5EF4-FFF2-40B4-BE49-F238E27FC236}">
              <a16:creationId xmlns:a16="http://schemas.microsoft.com/office/drawing/2014/main" id="{27275F7C-C8DF-AD4B-C40A-757C3EE6A731}"/>
            </a:ext>
          </a:extLst>
        </xdr:cNvPr>
        <xdr:cNvSpPr/>
      </xdr:nvSpPr>
      <xdr:spPr>
        <a:xfrm>
          <a:off x="3251200" y="3124200"/>
          <a:ext cx="45720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Calls Trend (Daily / Monthly)</a:t>
          </a:r>
        </a:p>
        <a:p>
          <a:pPr algn="l"/>
          <a:r>
            <a:rPr lang="en-US" sz="750" b="0">
              <a:solidFill>
                <a:srgbClr val="647B8B"/>
              </a:solidFill>
              <a:latin typeface="Segoe UI" panose="020B0502040204020203" pitchFamily="34" charset="0"/>
            </a:rPr>
            <a:t>Call Arrival Pattern vs Answered Volume</a:t>
          </a:r>
        </a:p>
      </xdr:txBody>
    </xdr:sp>
    <xdr:clientData/>
  </xdr:twoCellAnchor>
  <xdr:twoCellAnchor editAs="oneCell">
    <xdr:from>
      <xdr:col>26</xdr:col>
      <xdr:colOff>203200</xdr:colOff>
      <xdr:row>17</xdr:row>
      <xdr:rowOff>76200</xdr:rowOff>
    </xdr:from>
    <xdr:to>
      <xdr:col>26</xdr:col>
      <xdr:colOff>379095</xdr:colOff>
      <xdr:row>18</xdr:row>
      <xdr:rowOff>71120</xdr:rowOff>
    </xdr:to>
    <xdr:pic>
      <xdr:nvPicPr>
        <xdr:cNvPr id="108" name="Icon_TrendDaily">
          <a:extLst>
            <a:ext uri="{FF2B5EF4-FFF2-40B4-BE49-F238E27FC236}">
              <a16:creationId xmlns:a16="http://schemas.microsoft.com/office/drawing/2014/main" id="{CC70155A-8765-AE8A-AF83-040DB8DB38B5}"/>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4"/>
            </a:ext>
          </a:extLst>
        </a:blip>
        <a:stretch>
          <a:fillRect/>
        </a:stretch>
      </xdr:blipFill>
      <xdr:spPr>
        <a:xfrm>
          <a:off x="7823200" y="3124200"/>
          <a:ext cx="177800" cy="177800"/>
        </a:xfrm>
        <a:prstGeom prst="rect">
          <a:avLst/>
        </a:prstGeom>
        <a:extLst>
          <a:ext uri="{91240B29-F687-4F45-9708-019B960494DF}">
            <a14:hiddenLine xmlns:a14="http://schemas.microsoft.com/office/drawing/2010/main" w="14288" cap="rnd">
              <a:solidFill>
                <a:srgbClr val="D04A02"/>
              </a:solidFill>
              <a:prstDash val="solid"/>
              <a:round/>
            </a14:hiddenLine>
          </a:ext>
        </a:extLst>
      </xdr:spPr>
    </xdr:pic>
    <xdr:clientData/>
  </xdr:twoCellAnchor>
  <xdr:twoCellAnchor>
    <xdr:from>
      <xdr:col>27</xdr:col>
      <xdr:colOff>109220</xdr:colOff>
      <xdr:row>17</xdr:row>
      <xdr:rowOff>50800</xdr:rowOff>
    </xdr:from>
    <xdr:to>
      <xdr:col>30</xdr:col>
      <xdr:colOff>5080</xdr:colOff>
      <xdr:row>18</xdr:row>
      <xdr:rowOff>96520</xdr:rowOff>
    </xdr:to>
    <xdr:sp macro="" textlink="">
      <xdr:nvSpPr>
        <xdr:cNvPr id="109" name="Badge_TrendDaily">
          <a:extLst>
            <a:ext uri="{FF2B5EF4-FFF2-40B4-BE49-F238E27FC236}">
              <a16:creationId xmlns:a16="http://schemas.microsoft.com/office/drawing/2014/main" id="{F9D719C3-6992-D45A-2892-E1F57F8AB1D2}"/>
            </a:ext>
          </a:extLst>
        </xdr:cNvPr>
        <xdr:cNvSpPr/>
      </xdr:nvSpPr>
      <xdr:spPr>
        <a:xfrm>
          <a:off x="8026400" y="30988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Area / Line Chart</a:t>
          </a:r>
        </a:p>
      </xdr:txBody>
    </xdr:sp>
    <xdr:clientData/>
  </xdr:twoCellAnchor>
  <xdr:twoCellAnchor>
    <xdr:from>
      <xdr:col>30</xdr:col>
      <xdr:colOff>233680</xdr:colOff>
      <xdr:row>16</xdr:row>
      <xdr:rowOff>132080</xdr:rowOff>
    </xdr:from>
    <xdr:to>
      <xdr:col>46</xdr:col>
      <xdr:colOff>254000</xdr:colOff>
      <xdr:row>33</xdr:row>
      <xdr:rowOff>147320</xdr:rowOff>
    </xdr:to>
    <xdr:sp macro="" textlink="">
      <xdr:nvSpPr>
        <xdr:cNvPr id="110" name="Container_Heatmap">
          <a:extLst>
            <a:ext uri="{FF2B5EF4-FFF2-40B4-BE49-F238E27FC236}">
              <a16:creationId xmlns:a16="http://schemas.microsoft.com/office/drawing/2014/main" id="{CFC2C57D-9BDF-C3A7-8F6D-03CC6D278FB1}"/>
            </a:ext>
          </a:extLst>
        </xdr:cNvPr>
        <xdr:cNvSpPr/>
      </xdr:nvSpPr>
      <xdr:spPr>
        <a:xfrm>
          <a:off x="9042400" y="2997200"/>
          <a:ext cx="4775200" cy="31242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88900</xdr:colOff>
      <xdr:row>17</xdr:row>
      <xdr:rowOff>76200</xdr:rowOff>
    </xdr:from>
    <xdr:to>
      <xdr:col>43</xdr:col>
      <xdr:colOff>27940</xdr:colOff>
      <xdr:row>19</xdr:row>
      <xdr:rowOff>116840</xdr:rowOff>
    </xdr:to>
    <xdr:sp macro="" textlink="">
      <xdr:nvSpPr>
        <xdr:cNvPr id="111" name="Header_Heatmap">
          <a:extLst>
            <a:ext uri="{FF2B5EF4-FFF2-40B4-BE49-F238E27FC236}">
              <a16:creationId xmlns:a16="http://schemas.microsoft.com/office/drawing/2014/main" id="{755C96E4-0DC8-5AA7-B5DA-07FF7B240E88}"/>
            </a:ext>
          </a:extLst>
        </xdr:cNvPr>
        <xdr:cNvSpPr/>
      </xdr:nvSpPr>
      <xdr:spPr>
        <a:xfrm>
          <a:off x="9194800" y="3124200"/>
          <a:ext cx="35052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Calls by Hour (Arrival Heatmap)</a:t>
          </a:r>
        </a:p>
        <a:p>
          <a:pPr algn="l"/>
          <a:r>
            <a:rPr lang="en-US" sz="750" b="0">
              <a:solidFill>
                <a:srgbClr val="647B8B"/>
              </a:solidFill>
              <a:latin typeface="Segoe UI" panose="020B0502040204020203" pitchFamily="34" charset="0"/>
            </a:rPr>
            <a:t>Intraday Hourly Demand Surge Profile</a:t>
          </a:r>
        </a:p>
      </xdr:txBody>
    </xdr:sp>
    <xdr:clientData/>
  </xdr:twoCellAnchor>
  <xdr:twoCellAnchor editAs="oneCell">
    <xdr:from>
      <xdr:col>43</xdr:col>
      <xdr:colOff>27940</xdr:colOff>
      <xdr:row>17</xdr:row>
      <xdr:rowOff>76200</xdr:rowOff>
    </xdr:from>
    <xdr:to>
      <xdr:col>43</xdr:col>
      <xdr:colOff>205740</xdr:colOff>
      <xdr:row>18</xdr:row>
      <xdr:rowOff>71120</xdr:rowOff>
    </xdr:to>
    <xdr:pic>
      <xdr:nvPicPr>
        <xdr:cNvPr id="113" name="Icon_Heatmap">
          <a:extLst>
            <a:ext uri="{FF2B5EF4-FFF2-40B4-BE49-F238E27FC236}">
              <a16:creationId xmlns:a16="http://schemas.microsoft.com/office/drawing/2014/main" id="{649007E0-4D89-8523-22E3-405820CC44FC}"/>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4"/>
            </a:ext>
          </a:extLst>
        </a:blip>
        <a:stretch>
          <a:fillRect/>
        </a:stretch>
      </xdr:blipFill>
      <xdr:spPr>
        <a:xfrm>
          <a:off x="12700000" y="3124200"/>
          <a:ext cx="177800" cy="177800"/>
        </a:xfrm>
        <a:prstGeom prst="rect">
          <a:avLst/>
        </a:prstGeom>
        <a:extLst>
          <a:ext uri="{91240B29-F687-4F45-9708-019B960494DF}">
            <a14:hiddenLine xmlns:a14="http://schemas.microsoft.com/office/drawing/2010/main" w="14288" cap="rnd">
              <a:solidFill>
                <a:srgbClr val="D04A02"/>
              </a:solidFill>
              <a:prstDash val="solid"/>
              <a:round/>
            </a14:hiddenLine>
          </a:ext>
        </a:extLst>
      </xdr:spPr>
    </xdr:pic>
    <xdr:clientData/>
  </xdr:twoCellAnchor>
  <xdr:twoCellAnchor>
    <xdr:from>
      <xdr:col>43</xdr:col>
      <xdr:colOff>231140</xdr:colOff>
      <xdr:row>17</xdr:row>
      <xdr:rowOff>50800</xdr:rowOff>
    </xdr:from>
    <xdr:to>
      <xdr:col>46</xdr:col>
      <xdr:colOff>127000</xdr:colOff>
      <xdr:row>18</xdr:row>
      <xdr:rowOff>96520</xdr:rowOff>
    </xdr:to>
    <xdr:sp macro="" textlink="">
      <xdr:nvSpPr>
        <xdr:cNvPr id="114" name="Badge_Heatmap">
          <a:extLst>
            <a:ext uri="{FF2B5EF4-FFF2-40B4-BE49-F238E27FC236}">
              <a16:creationId xmlns:a16="http://schemas.microsoft.com/office/drawing/2014/main" id="{88D91BD2-2145-1E8A-BCF0-986157D84CBB}"/>
            </a:ext>
          </a:extLst>
        </xdr:cNvPr>
        <xdr:cNvSpPr/>
      </xdr:nvSpPr>
      <xdr:spPr>
        <a:xfrm>
          <a:off x="12903200" y="30988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Column Heatmap</a:t>
          </a:r>
        </a:p>
      </xdr:txBody>
    </xdr:sp>
    <xdr:clientData/>
  </xdr:twoCellAnchor>
  <xdr:twoCellAnchor>
    <xdr:from>
      <xdr:col>47</xdr:col>
      <xdr:colOff>58420</xdr:colOff>
      <xdr:row>16</xdr:row>
      <xdr:rowOff>132080</xdr:rowOff>
    </xdr:from>
    <xdr:to>
      <xdr:col>61</xdr:col>
      <xdr:colOff>335280</xdr:colOff>
      <xdr:row>33</xdr:row>
      <xdr:rowOff>147320</xdr:rowOff>
    </xdr:to>
    <xdr:sp macro="" textlink="">
      <xdr:nvSpPr>
        <xdr:cNvPr id="115" name="Container_Resolution">
          <a:extLst>
            <a:ext uri="{FF2B5EF4-FFF2-40B4-BE49-F238E27FC236}">
              <a16:creationId xmlns:a16="http://schemas.microsoft.com/office/drawing/2014/main" id="{A045DA1C-F80E-E867-0CC8-4BE659ACE435}"/>
            </a:ext>
          </a:extLst>
        </xdr:cNvPr>
        <xdr:cNvSpPr/>
      </xdr:nvSpPr>
      <xdr:spPr>
        <a:xfrm>
          <a:off x="13919200" y="2997200"/>
          <a:ext cx="4749800" cy="31242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47</xdr:col>
      <xdr:colOff>210820</xdr:colOff>
      <xdr:row>17</xdr:row>
      <xdr:rowOff>76200</xdr:rowOff>
    </xdr:from>
    <xdr:to>
      <xdr:col>59</xdr:col>
      <xdr:colOff>124460</xdr:colOff>
      <xdr:row>19</xdr:row>
      <xdr:rowOff>116840</xdr:rowOff>
    </xdr:to>
    <xdr:sp macro="" textlink="">
      <xdr:nvSpPr>
        <xdr:cNvPr id="116" name="Header_Resolution">
          <a:extLst>
            <a:ext uri="{FF2B5EF4-FFF2-40B4-BE49-F238E27FC236}">
              <a16:creationId xmlns:a16="http://schemas.microsoft.com/office/drawing/2014/main" id="{30FC790F-BF36-00BD-B4DB-3AEC9A090BD0}"/>
            </a:ext>
          </a:extLst>
        </xdr:cNvPr>
        <xdr:cNvSpPr/>
      </xdr:nvSpPr>
      <xdr:spPr>
        <a:xfrm>
          <a:off x="14071600" y="3124200"/>
          <a:ext cx="34798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Resolution Breakdown</a:t>
          </a:r>
        </a:p>
        <a:p>
          <a:pPr algn="l"/>
          <a:r>
            <a:rPr lang="en-US" sz="750" b="0">
              <a:solidFill>
                <a:srgbClr val="647B8B"/>
              </a:solidFill>
              <a:latin typeface="Segoe UI" panose="020B0502040204020203" pitchFamily="34" charset="0"/>
            </a:rPr>
            <a:t>First Call Resolution vs Escalated &amp; Abandoned</a:t>
          </a:r>
        </a:p>
      </xdr:txBody>
    </xdr:sp>
    <xdr:clientData/>
  </xdr:twoCellAnchor>
  <xdr:twoCellAnchor editAs="oneCell">
    <xdr:from>
      <xdr:col>59</xdr:col>
      <xdr:colOff>124460</xdr:colOff>
      <xdr:row>17</xdr:row>
      <xdr:rowOff>76200</xdr:rowOff>
    </xdr:from>
    <xdr:to>
      <xdr:col>60</xdr:col>
      <xdr:colOff>5080</xdr:colOff>
      <xdr:row>18</xdr:row>
      <xdr:rowOff>71120</xdr:rowOff>
    </xdr:to>
    <xdr:pic>
      <xdr:nvPicPr>
        <xdr:cNvPr id="118" name="Icon_Resolution">
          <a:extLst>
            <a:ext uri="{FF2B5EF4-FFF2-40B4-BE49-F238E27FC236}">
              <a16:creationId xmlns:a16="http://schemas.microsoft.com/office/drawing/2014/main" id="{569FC3B9-D397-D387-C314-0EDFF8FADA89}"/>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5"/>
            </a:ext>
          </a:extLst>
        </a:blip>
        <a:stretch>
          <a:fillRect/>
        </a:stretch>
      </xdr:blipFill>
      <xdr:spPr>
        <a:xfrm>
          <a:off x="17551400" y="3124200"/>
          <a:ext cx="177800" cy="177800"/>
        </a:xfrm>
        <a:prstGeom prst="rect">
          <a:avLst/>
        </a:prstGeom>
        <a:extLst>
          <a:ext uri="{91240B29-F687-4F45-9708-019B960494DF}">
            <a14:hiddenLine xmlns:a14="http://schemas.microsoft.com/office/drawing/2010/main" w="14288" cap="rnd">
              <a:solidFill>
                <a:srgbClr val="D04A02"/>
              </a:solidFill>
              <a:prstDash val="solid"/>
              <a:round/>
            </a14:hiddenLine>
          </a:ext>
        </a:extLst>
      </xdr:spPr>
    </xdr:pic>
    <xdr:clientData/>
  </xdr:twoCellAnchor>
  <xdr:twoCellAnchor>
    <xdr:from>
      <xdr:col>60</xdr:col>
      <xdr:colOff>30480</xdr:colOff>
      <xdr:row>17</xdr:row>
      <xdr:rowOff>50800</xdr:rowOff>
    </xdr:from>
    <xdr:to>
      <xdr:col>61</xdr:col>
      <xdr:colOff>208280</xdr:colOff>
      <xdr:row>18</xdr:row>
      <xdr:rowOff>96520</xdr:rowOff>
    </xdr:to>
    <xdr:sp macro="" textlink="">
      <xdr:nvSpPr>
        <xdr:cNvPr id="119" name="Badge_Resolution">
          <a:extLst>
            <a:ext uri="{FF2B5EF4-FFF2-40B4-BE49-F238E27FC236}">
              <a16:creationId xmlns:a16="http://schemas.microsoft.com/office/drawing/2014/main" id="{E7EE6FC8-4FE6-A59C-98E0-C350660DEEFF}"/>
            </a:ext>
          </a:extLst>
        </xdr:cNvPr>
        <xdr:cNvSpPr/>
      </xdr:nvSpPr>
      <xdr:spPr>
        <a:xfrm>
          <a:off x="17754600" y="30988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Donut Chart</a:t>
          </a:r>
        </a:p>
      </xdr:txBody>
    </xdr:sp>
    <xdr:clientData/>
  </xdr:twoCellAnchor>
  <xdr:twoCellAnchor>
    <xdr:from>
      <xdr:col>10</xdr:col>
      <xdr:colOff>233680</xdr:colOff>
      <xdr:row>34</xdr:row>
      <xdr:rowOff>167640</xdr:rowOff>
    </xdr:from>
    <xdr:to>
      <xdr:col>24</xdr:col>
      <xdr:colOff>111760</xdr:colOff>
      <xdr:row>52</xdr:row>
      <xdr:rowOff>177800</xdr:rowOff>
    </xdr:to>
    <xdr:sp macro="" textlink="">
      <xdr:nvSpPr>
        <xdr:cNvPr id="120" name="Container_AgentScorecard">
          <a:extLst>
            <a:ext uri="{FF2B5EF4-FFF2-40B4-BE49-F238E27FC236}">
              <a16:creationId xmlns:a16="http://schemas.microsoft.com/office/drawing/2014/main" id="{30ECED5D-70E5-3278-6B1E-D1F8E2A7D77B}"/>
            </a:ext>
          </a:extLst>
        </xdr:cNvPr>
        <xdr:cNvSpPr/>
      </xdr:nvSpPr>
      <xdr:spPr>
        <a:xfrm>
          <a:off x="3098800" y="6324600"/>
          <a:ext cx="4038600" cy="33020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88900</xdr:colOff>
      <xdr:row>35</xdr:row>
      <xdr:rowOff>111760</xdr:rowOff>
    </xdr:from>
    <xdr:to>
      <xdr:col>20</xdr:col>
      <xdr:colOff>182880</xdr:colOff>
      <xdr:row>37</xdr:row>
      <xdr:rowOff>152400</xdr:rowOff>
    </xdr:to>
    <xdr:sp macro="" textlink="">
      <xdr:nvSpPr>
        <xdr:cNvPr id="121" name="Header_AgentScorecard">
          <a:extLst>
            <a:ext uri="{FF2B5EF4-FFF2-40B4-BE49-F238E27FC236}">
              <a16:creationId xmlns:a16="http://schemas.microsoft.com/office/drawing/2014/main" id="{FDFE468F-5150-6507-9F56-4B8E89134535}"/>
            </a:ext>
          </a:extLst>
        </xdr:cNvPr>
        <xdr:cNvSpPr/>
      </xdr:nvSpPr>
      <xdr:spPr>
        <a:xfrm>
          <a:off x="3251200" y="6451600"/>
          <a:ext cx="27686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Agent Performance (Top 10)</a:t>
          </a:r>
        </a:p>
        <a:p>
          <a:pPr algn="l"/>
          <a:r>
            <a:rPr lang="en-US" sz="750" b="0">
              <a:solidFill>
                <a:srgbClr val="647B8B"/>
              </a:solidFill>
              <a:latin typeface="Segoe UI" panose="020B0502040204020203" pitchFamily="34" charset="0"/>
            </a:rPr>
            <a:t>Live Dynamic Representative Audit Matrix</a:t>
          </a:r>
        </a:p>
      </xdr:txBody>
    </xdr:sp>
    <xdr:clientData/>
  </xdr:twoCellAnchor>
  <xdr:twoCellAnchor editAs="oneCell">
    <xdr:from>
      <xdr:col>20</xdr:col>
      <xdr:colOff>182880</xdr:colOff>
      <xdr:row>35</xdr:row>
      <xdr:rowOff>111760</xdr:rowOff>
    </xdr:from>
    <xdr:to>
      <xdr:col>21</xdr:col>
      <xdr:colOff>63500</xdr:colOff>
      <xdr:row>36</xdr:row>
      <xdr:rowOff>106680</xdr:rowOff>
    </xdr:to>
    <xdr:pic>
      <xdr:nvPicPr>
        <xdr:cNvPr id="123" name="Icon_AgentScorecard">
          <a:extLst>
            <a:ext uri="{FF2B5EF4-FFF2-40B4-BE49-F238E27FC236}">
              <a16:creationId xmlns:a16="http://schemas.microsoft.com/office/drawing/2014/main" id="{3EB74BB7-D550-B7E0-570C-2A7048A1F7BE}"/>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6"/>
            </a:ext>
          </a:extLst>
        </a:blip>
        <a:stretch>
          <a:fillRect/>
        </a:stretch>
      </xdr:blipFill>
      <xdr:spPr>
        <a:xfrm>
          <a:off x="6019800" y="6451600"/>
          <a:ext cx="177800" cy="177800"/>
        </a:xfrm>
        <a:prstGeom prst="rect">
          <a:avLst/>
        </a:prstGeom>
        <a:extLst>
          <a:ext uri="{91240B29-F687-4F45-9708-019B960494DF}">
            <a14:hiddenLine xmlns:a14="http://schemas.microsoft.com/office/drawing/2010/main" w="14288" cap="rnd">
              <a:solidFill>
                <a:srgbClr val="0F172A"/>
              </a:solidFill>
              <a:prstDash val="solid"/>
              <a:round/>
            </a14:hiddenLine>
          </a:ext>
        </a:extLst>
      </xdr:spPr>
    </xdr:pic>
    <xdr:clientData/>
  </xdr:twoCellAnchor>
  <xdr:twoCellAnchor>
    <xdr:from>
      <xdr:col>21</xdr:col>
      <xdr:colOff>88900</xdr:colOff>
      <xdr:row>35</xdr:row>
      <xdr:rowOff>86360</xdr:rowOff>
    </xdr:from>
    <xdr:to>
      <xdr:col>23</xdr:col>
      <xdr:colOff>281940</xdr:colOff>
      <xdr:row>36</xdr:row>
      <xdr:rowOff>132080</xdr:rowOff>
    </xdr:to>
    <xdr:sp macro="" textlink="">
      <xdr:nvSpPr>
        <xdr:cNvPr id="124" name="Badge_AgentScorecard">
          <a:extLst>
            <a:ext uri="{FF2B5EF4-FFF2-40B4-BE49-F238E27FC236}">
              <a16:creationId xmlns:a16="http://schemas.microsoft.com/office/drawing/2014/main" id="{A30B7BD7-4E9D-E09C-0C39-A41E99A2D386}"/>
            </a:ext>
          </a:extLst>
        </xdr:cNvPr>
        <xdr:cNvSpPr/>
      </xdr:nvSpPr>
      <xdr:spPr>
        <a:xfrm>
          <a:off x="6223000" y="64262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Matrix Table</a:t>
          </a:r>
        </a:p>
      </xdr:txBody>
    </xdr:sp>
    <xdr:clientData/>
  </xdr:twoCellAnchor>
  <xdr:twoCellAnchor>
    <xdr:from>
      <xdr:col>24</xdr:col>
      <xdr:colOff>213360</xdr:colOff>
      <xdr:row>34</xdr:row>
      <xdr:rowOff>167640</xdr:rowOff>
    </xdr:from>
    <xdr:to>
      <xdr:col>39</xdr:col>
      <xdr:colOff>73660</xdr:colOff>
      <xdr:row>52</xdr:row>
      <xdr:rowOff>177800</xdr:rowOff>
    </xdr:to>
    <xdr:sp macro="" textlink="">
      <xdr:nvSpPr>
        <xdr:cNvPr id="125" name="Container_AHTVolume">
          <a:extLst>
            <a:ext uri="{FF2B5EF4-FFF2-40B4-BE49-F238E27FC236}">
              <a16:creationId xmlns:a16="http://schemas.microsoft.com/office/drawing/2014/main" id="{2DC77EB3-5457-7793-FB11-376EDD5D4C10}"/>
            </a:ext>
          </a:extLst>
        </xdr:cNvPr>
        <xdr:cNvSpPr/>
      </xdr:nvSpPr>
      <xdr:spPr>
        <a:xfrm>
          <a:off x="7239000" y="6324600"/>
          <a:ext cx="4318000" cy="33020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68580</xdr:colOff>
      <xdr:row>35</xdr:row>
      <xdr:rowOff>111760</xdr:rowOff>
    </xdr:from>
    <xdr:to>
      <xdr:col>35</xdr:col>
      <xdr:colOff>144780</xdr:colOff>
      <xdr:row>37</xdr:row>
      <xdr:rowOff>152400</xdr:rowOff>
    </xdr:to>
    <xdr:sp macro="" textlink="">
      <xdr:nvSpPr>
        <xdr:cNvPr id="126" name="Header_AHTVolume">
          <a:extLst>
            <a:ext uri="{FF2B5EF4-FFF2-40B4-BE49-F238E27FC236}">
              <a16:creationId xmlns:a16="http://schemas.microsoft.com/office/drawing/2014/main" id="{6AB6F261-AD0D-96A0-8DAB-B019A813D901}"/>
            </a:ext>
          </a:extLst>
        </xdr:cNvPr>
        <xdr:cNvSpPr/>
      </xdr:nvSpPr>
      <xdr:spPr>
        <a:xfrm>
          <a:off x="7391400" y="6451600"/>
          <a:ext cx="30480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Avg Handle Time vs Call Volume</a:t>
          </a:r>
        </a:p>
        <a:p>
          <a:pPr algn="l"/>
          <a:r>
            <a:rPr lang="en-US" sz="750" b="0">
              <a:solidFill>
                <a:srgbClr val="647B8B"/>
              </a:solidFill>
              <a:latin typeface="Segoe UI" panose="020B0502040204020203" pitchFamily="34" charset="0"/>
            </a:rPr>
            <a:t>Dual-Axis Efficiency Correlation</a:t>
          </a:r>
        </a:p>
      </xdr:txBody>
    </xdr:sp>
    <xdr:clientData/>
  </xdr:twoCellAnchor>
  <xdr:twoCellAnchor editAs="oneCell">
    <xdr:from>
      <xdr:col>35</xdr:col>
      <xdr:colOff>144780</xdr:colOff>
      <xdr:row>35</xdr:row>
      <xdr:rowOff>111760</xdr:rowOff>
    </xdr:from>
    <xdr:to>
      <xdr:col>36</xdr:col>
      <xdr:colOff>25400</xdr:colOff>
      <xdr:row>36</xdr:row>
      <xdr:rowOff>106680</xdr:rowOff>
    </xdr:to>
    <xdr:pic>
      <xdr:nvPicPr>
        <xdr:cNvPr id="128" name="Icon_AHTVolume">
          <a:extLst>
            <a:ext uri="{FF2B5EF4-FFF2-40B4-BE49-F238E27FC236}">
              <a16:creationId xmlns:a16="http://schemas.microsoft.com/office/drawing/2014/main" id="{D525C8AD-8C22-6F5A-1E56-B4067FD4A941}"/>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7"/>
            </a:ext>
          </a:extLst>
        </a:blip>
        <a:stretch>
          <a:fillRect/>
        </a:stretch>
      </xdr:blipFill>
      <xdr:spPr>
        <a:xfrm>
          <a:off x="10439400" y="6451600"/>
          <a:ext cx="177800" cy="177800"/>
        </a:xfrm>
        <a:prstGeom prst="rect">
          <a:avLst/>
        </a:prstGeom>
        <a:extLst>
          <a:ext uri="{91240B29-F687-4F45-9708-019B960494DF}">
            <a14:hiddenLine xmlns:a14="http://schemas.microsoft.com/office/drawing/2010/main" w="14288" cap="rnd">
              <a:solidFill>
                <a:srgbClr val="D04A02"/>
              </a:solidFill>
              <a:prstDash val="solid"/>
              <a:round/>
            </a14:hiddenLine>
          </a:ext>
        </a:extLst>
      </xdr:spPr>
    </xdr:pic>
    <xdr:clientData/>
  </xdr:twoCellAnchor>
  <xdr:twoCellAnchor>
    <xdr:from>
      <xdr:col>36</xdr:col>
      <xdr:colOff>50800</xdr:colOff>
      <xdr:row>35</xdr:row>
      <xdr:rowOff>86360</xdr:rowOff>
    </xdr:from>
    <xdr:to>
      <xdr:col>38</xdr:col>
      <xdr:colOff>243840</xdr:colOff>
      <xdr:row>36</xdr:row>
      <xdr:rowOff>132080</xdr:rowOff>
    </xdr:to>
    <xdr:sp macro="" textlink="">
      <xdr:nvSpPr>
        <xdr:cNvPr id="129" name="Badge_AHTVolume">
          <a:extLst>
            <a:ext uri="{FF2B5EF4-FFF2-40B4-BE49-F238E27FC236}">
              <a16:creationId xmlns:a16="http://schemas.microsoft.com/office/drawing/2014/main" id="{156FE67E-E008-3063-C818-CB07B4657C39}"/>
            </a:ext>
          </a:extLst>
        </xdr:cNvPr>
        <xdr:cNvSpPr/>
      </xdr:nvSpPr>
      <xdr:spPr>
        <a:xfrm>
          <a:off x="10642600" y="64262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Combo Chart</a:t>
          </a:r>
        </a:p>
      </xdr:txBody>
    </xdr:sp>
    <xdr:clientData/>
  </xdr:twoCellAnchor>
  <xdr:twoCellAnchor>
    <xdr:from>
      <xdr:col>39</xdr:col>
      <xdr:colOff>175260</xdr:colOff>
      <xdr:row>34</xdr:row>
      <xdr:rowOff>167640</xdr:rowOff>
    </xdr:from>
    <xdr:to>
      <xdr:col>52</xdr:col>
      <xdr:colOff>96520</xdr:colOff>
      <xdr:row>52</xdr:row>
      <xdr:rowOff>177800</xdr:rowOff>
    </xdr:to>
    <xdr:sp macro="" textlink="">
      <xdr:nvSpPr>
        <xdr:cNvPr id="130" name="Container_ComplaintPareto">
          <a:extLst>
            <a:ext uri="{FF2B5EF4-FFF2-40B4-BE49-F238E27FC236}">
              <a16:creationId xmlns:a16="http://schemas.microsoft.com/office/drawing/2014/main" id="{C11256E7-7BB1-B8A2-C1F6-18ADEE4787D2}"/>
            </a:ext>
          </a:extLst>
        </xdr:cNvPr>
        <xdr:cNvSpPr/>
      </xdr:nvSpPr>
      <xdr:spPr>
        <a:xfrm>
          <a:off x="11658600" y="6324600"/>
          <a:ext cx="3784600" cy="33020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30480</xdr:colOff>
      <xdr:row>35</xdr:row>
      <xdr:rowOff>111760</xdr:rowOff>
    </xdr:from>
    <xdr:to>
      <xdr:col>48</xdr:col>
      <xdr:colOff>167640</xdr:colOff>
      <xdr:row>37</xdr:row>
      <xdr:rowOff>152400</xdr:rowOff>
    </xdr:to>
    <xdr:sp macro="" textlink="">
      <xdr:nvSpPr>
        <xdr:cNvPr id="131" name="Header_ComplaintPareto">
          <a:extLst>
            <a:ext uri="{FF2B5EF4-FFF2-40B4-BE49-F238E27FC236}">
              <a16:creationId xmlns:a16="http://schemas.microsoft.com/office/drawing/2014/main" id="{478A53EF-3ABC-BA91-1A35-B4ABA7BD1861}"/>
            </a:ext>
          </a:extLst>
        </xdr:cNvPr>
        <xdr:cNvSpPr/>
      </xdr:nvSpPr>
      <xdr:spPr>
        <a:xfrm>
          <a:off x="11811000" y="6451600"/>
          <a:ext cx="25146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Top Complaint Categories (Pareto)</a:t>
          </a:r>
        </a:p>
        <a:p>
          <a:pPr algn="l"/>
          <a:r>
            <a:rPr lang="en-US" sz="750" b="0">
              <a:solidFill>
                <a:srgbClr val="647B8B"/>
              </a:solidFill>
              <a:latin typeface="Segoe UI" panose="020B0502040204020203" pitchFamily="34" charset="0"/>
            </a:rPr>
            <a:t>Inquiry Classification Volume</a:t>
          </a:r>
        </a:p>
      </xdr:txBody>
    </xdr:sp>
    <xdr:clientData/>
  </xdr:twoCellAnchor>
  <xdr:twoCellAnchor editAs="oneCell">
    <xdr:from>
      <xdr:col>48</xdr:col>
      <xdr:colOff>167640</xdr:colOff>
      <xdr:row>35</xdr:row>
      <xdr:rowOff>111760</xdr:rowOff>
    </xdr:from>
    <xdr:to>
      <xdr:col>49</xdr:col>
      <xdr:colOff>48260</xdr:colOff>
      <xdr:row>36</xdr:row>
      <xdr:rowOff>106680</xdr:rowOff>
    </xdr:to>
    <xdr:pic>
      <xdr:nvPicPr>
        <xdr:cNvPr id="133" name="Icon_ComplaintPareto">
          <a:extLst>
            <a:ext uri="{FF2B5EF4-FFF2-40B4-BE49-F238E27FC236}">
              <a16:creationId xmlns:a16="http://schemas.microsoft.com/office/drawing/2014/main" id="{EEE2D316-3F32-6AFE-74A6-E63594C443F3}"/>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5"/>
            </a:ext>
          </a:extLst>
        </a:blip>
        <a:stretch>
          <a:fillRect/>
        </a:stretch>
      </xdr:blipFill>
      <xdr:spPr>
        <a:xfrm>
          <a:off x="14325600" y="6451600"/>
          <a:ext cx="177800" cy="177800"/>
        </a:xfrm>
        <a:prstGeom prst="rect">
          <a:avLst/>
        </a:prstGeom>
        <a:extLst>
          <a:ext uri="{91240B29-F687-4F45-9708-019B960494DF}">
            <a14:hiddenLine xmlns:a14="http://schemas.microsoft.com/office/drawing/2010/main" w="14288" cap="rnd">
              <a:solidFill>
                <a:srgbClr val="D04A02"/>
              </a:solidFill>
              <a:prstDash val="solid"/>
              <a:round/>
            </a14:hiddenLine>
          </a:ext>
        </a:extLst>
      </xdr:spPr>
    </xdr:pic>
    <xdr:clientData/>
  </xdr:twoCellAnchor>
  <xdr:twoCellAnchor>
    <xdr:from>
      <xdr:col>49</xdr:col>
      <xdr:colOff>73660</xdr:colOff>
      <xdr:row>35</xdr:row>
      <xdr:rowOff>86360</xdr:rowOff>
    </xdr:from>
    <xdr:to>
      <xdr:col>51</xdr:col>
      <xdr:colOff>266700</xdr:colOff>
      <xdr:row>36</xdr:row>
      <xdr:rowOff>132080</xdr:rowOff>
    </xdr:to>
    <xdr:sp macro="" textlink="">
      <xdr:nvSpPr>
        <xdr:cNvPr id="134" name="Badge_ComplaintPareto">
          <a:extLst>
            <a:ext uri="{FF2B5EF4-FFF2-40B4-BE49-F238E27FC236}">
              <a16:creationId xmlns:a16="http://schemas.microsoft.com/office/drawing/2014/main" id="{4C6CD8F0-321C-34F5-F6EE-47E997157D3A}"/>
            </a:ext>
          </a:extLst>
        </xdr:cNvPr>
        <xdr:cNvSpPr/>
      </xdr:nvSpPr>
      <xdr:spPr>
        <a:xfrm>
          <a:off x="14528800" y="64262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Horizontal Bar</a:t>
          </a:r>
        </a:p>
      </xdr:txBody>
    </xdr:sp>
    <xdr:clientData/>
  </xdr:twoCellAnchor>
  <xdr:twoCellAnchor>
    <xdr:from>
      <xdr:col>52</xdr:col>
      <xdr:colOff>198120</xdr:colOff>
      <xdr:row>34</xdr:row>
      <xdr:rowOff>167640</xdr:rowOff>
    </xdr:from>
    <xdr:to>
      <xdr:col>61</xdr:col>
      <xdr:colOff>335280</xdr:colOff>
      <xdr:row>52</xdr:row>
      <xdr:rowOff>177800</xdr:rowOff>
    </xdr:to>
    <xdr:sp macro="" textlink="">
      <xdr:nvSpPr>
        <xdr:cNvPr id="135" name="Container_Sentiment">
          <a:extLst>
            <a:ext uri="{FF2B5EF4-FFF2-40B4-BE49-F238E27FC236}">
              <a16:creationId xmlns:a16="http://schemas.microsoft.com/office/drawing/2014/main" id="{04BF7439-111A-56F2-35A0-150EFBF2EA91}"/>
            </a:ext>
          </a:extLst>
        </xdr:cNvPr>
        <xdr:cNvSpPr/>
      </xdr:nvSpPr>
      <xdr:spPr>
        <a:xfrm>
          <a:off x="15544800" y="6324600"/>
          <a:ext cx="3124200" cy="33020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53</xdr:col>
      <xdr:colOff>53340</xdr:colOff>
      <xdr:row>35</xdr:row>
      <xdr:rowOff>111760</xdr:rowOff>
    </xdr:from>
    <xdr:to>
      <xdr:col>59</xdr:col>
      <xdr:colOff>124460</xdr:colOff>
      <xdr:row>37</xdr:row>
      <xdr:rowOff>152400</xdr:rowOff>
    </xdr:to>
    <xdr:sp macro="" textlink="">
      <xdr:nvSpPr>
        <xdr:cNvPr id="136" name="Header_Sentiment">
          <a:extLst>
            <a:ext uri="{FF2B5EF4-FFF2-40B4-BE49-F238E27FC236}">
              <a16:creationId xmlns:a16="http://schemas.microsoft.com/office/drawing/2014/main" id="{DD53D90C-070C-0488-CBF3-6E1A6560C541}"/>
            </a:ext>
          </a:extLst>
        </xdr:cNvPr>
        <xdr:cNvSpPr/>
      </xdr:nvSpPr>
      <xdr:spPr>
        <a:xfrm>
          <a:off x="15697200" y="6451600"/>
          <a:ext cx="18542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Sentiment &amp; Regional SLA</a:t>
          </a:r>
        </a:p>
        <a:p>
          <a:pPr algn="l"/>
          <a:r>
            <a:rPr lang="en-US" sz="750" b="0">
              <a:solidFill>
                <a:srgbClr val="647B8B"/>
              </a:solidFill>
              <a:latin typeface="Segoe UI" panose="020B0502040204020203" pitchFamily="34" charset="0"/>
            </a:rPr>
            <a:t>Sentiment Index &amp; Geographic Distribution</a:t>
          </a:r>
        </a:p>
      </xdr:txBody>
    </xdr:sp>
    <xdr:clientData/>
  </xdr:twoCellAnchor>
  <xdr:twoCellAnchor editAs="oneCell">
    <xdr:from>
      <xdr:col>59</xdr:col>
      <xdr:colOff>124460</xdr:colOff>
      <xdr:row>35</xdr:row>
      <xdr:rowOff>111760</xdr:rowOff>
    </xdr:from>
    <xdr:to>
      <xdr:col>60</xdr:col>
      <xdr:colOff>5080</xdr:colOff>
      <xdr:row>36</xdr:row>
      <xdr:rowOff>106680</xdr:rowOff>
    </xdr:to>
    <xdr:pic>
      <xdr:nvPicPr>
        <xdr:cNvPr id="138" name="Icon_Sentiment">
          <a:extLst>
            <a:ext uri="{FF2B5EF4-FFF2-40B4-BE49-F238E27FC236}">
              <a16:creationId xmlns:a16="http://schemas.microsoft.com/office/drawing/2014/main" id="{DEDCC798-867E-7EA0-8BFB-CD4511FDA3F7}"/>
            </a:ext>
          </a:extLst>
        </xdr:cNvPr>
        <xdr:cNvPicPr>
          <a:picLocks/>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7551400" y="6451600"/>
          <a:ext cx="177800" cy="177800"/>
        </a:xfrm>
        <a:prstGeom prst="rect">
          <a:avLst/>
        </a:prstGeom>
        <a:extLst>
          <a:ext uri="{91240B29-F687-4F45-9708-019B960494DF}">
            <a14:hiddenLine xmlns:a14="http://schemas.microsoft.com/office/drawing/2010/main" cap="flat">
              <a:miter/>
            </a14:hiddenLine>
          </a:ext>
        </a:extLst>
      </xdr:spPr>
    </xdr:pic>
    <xdr:clientData/>
  </xdr:twoCellAnchor>
  <xdr:twoCellAnchor>
    <xdr:from>
      <xdr:col>60</xdr:col>
      <xdr:colOff>30480</xdr:colOff>
      <xdr:row>35</xdr:row>
      <xdr:rowOff>86360</xdr:rowOff>
    </xdr:from>
    <xdr:to>
      <xdr:col>61</xdr:col>
      <xdr:colOff>208280</xdr:colOff>
      <xdr:row>36</xdr:row>
      <xdr:rowOff>132080</xdr:rowOff>
    </xdr:to>
    <xdr:sp macro="" textlink="">
      <xdr:nvSpPr>
        <xdr:cNvPr id="139" name="Badge_Sentiment">
          <a:extLst>
            <a:ext uri="{FF2B5EF4-FFF2-40B4-BE49-F238E27FC236}">
              <a16:creationId xmlns:a16="http://schemas.microsoft.com/office/drawing/2014/main" id="{DE33E8F7-DE55-92C1-B190-FA76A4164928}"/>
            </a:ext>
          </a:extLst>
        </xdr:cNvPr>
        <xdr:cNvSpPr/>
      </xdr:nvSpPr>
      <xdr:spPr>
        <a:xfrm>
          <a:off x="17754600" y="64262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Status Pills</a:t>
          </a:r>
        </a:p>
      </xdr:txBody>
    </xdr:sp>
    <xdr:clientData/>
  </xdr:twoCellAnchor>
  <xdr:twoCellAnchor editAs="absolute">
    <xdr:from>
      <xdr:col>11</xdr:col>
      <xdr:colOff>114300</xdr:colOff>
      <xdr:row>19</xdr:row>
      <xdr:rowOff>167640</xdr:rowOff>
    </xdr:from>
    <xdr:to>
      <xdr:col>26</xdr:col>
      <xdr:colOff>1137285</xdr:colOff>
      <xdr:row>32</xdr:row>
      <xdr:rowOff>152400</xdr:rowOff>
    </xdr:to>
    <xdr:graphicFrame macro="">
      <xdr:nvGraphicFramePr>
        <xdr:cNvPr id="140" name="cht_TrendDaily">
          <a:extLst>
            <a:ext uri="{FF2B5EF4-FFF2-40B4-BE49-F238E27FC236}">
              <a16:creationId xmlns:a16="http://schemas.microsoft.com/office/drawing/2014/main" id="{DC3D558B-9348-8963-DE6E-95AD541878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absolute">
    <xdr:from>
      <xdr:col>27</xdr:col>
      <xdr:colOff>387350</xdr:colOff>
      <xdr:row>19</xdr:row>
      <xdr:rowOff>167640</xdr:rowOff>
    </xdr:from>
    <xdr:to>
      <xdr:col>31</xdr:col>
      <xdr:colOff>269875</xdr:colOff>
      <xdr:row>32</xdr:row>
      <xdr:rowOff>152400</xdr:rowOff>
    </xdr:to>
    <xdr:graphicFrame macro="">
      <xdr:nvGraphicFramePr>
        <xdr:cNvPr id="141" name="cht_HourlyArrival">
          <a:extLst>
            <a:ext uri="{FF2B5EF4-FFF2-40B4-BE49-F238E27FC236}">
              <a16:creationId xmlns:a16="http://schemas.microsoft.com/office/drawing/2014/main" id="{C6B95801-D7FC-E531-2CB8-778A70BF7F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editAs="absolute">
    <xdr:from>
      <xdr:col>31</xdr:col>
      <xdr:colOff>748665</xdr:colOff>
      <xdr:row>19</xdr:row>
      <xdr:rowOff>167640</xdr:rowOff>
    </xdr:from>
    <xdr:to>
      <xdr:col>42</xdr:col>
      <xdr:colOff>5080</xdr:colOff>
      <xdr:row>32</xdr:row>
      <xdr:rowOff>152400</xdr:rowOff>
    </xdr:to>
    <xdr:graphicFrame macro="">
      <xdr:nvGraphicFramePr>
        <xdr:cNvPr id="142" name="cht_Resolution">
          <a:extLst>
            <a:ext uri="{FF2B5EF4-FFF2-40B4-BE49-F238E27FC236}">
              <a16:creationId xmlns:a16="http://schemas.microsoft.com/office/drawing/2014/main" id="{3B3145CA-FE1B-278E-DD56-D05FCE673A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53</xdr:col>
      <xdr:colOff>167640</xdr:colOff>
      <xdr:row>24</xdr:row>
      <xdr:rowOff>53340</xdr:rowOff>
    </xdr:from>
    <xdr:to>
      <xdr:col>56</xdr:col>
      <xdr:colOff>241300</xdr:colOff>
      <xdr:row>27</xdr:row>
      <xdr:rowOff>139700</xdr:rowOff>
    </xdr:to>
    <xdr:sp macro="" textlink="">
      <xdr:nvSpPr>
        <xdr:cNvPr id="143" name="Resolution_CenterBadge">
          <a:extLst>
            <a:ext uri="{FF2B5EF4-FFF2-40B4-BE49-F238E27FC236}">
              <a16:creationId xmlns:a16="http://schemas.microsoft.com/office/drawing/2014/main" id="{39F6118F-6569-8999-BD6C-439B329F4D4D}"/>
            </a:ext>
          </a:extLst>
        </xdr:cNvPr>
        <xdr:cNvSpPr/>
      </xdr:nvSpPr>
      <xdr:spPr>
        <a:xfrm>
          <a:off x="15811500" y="4381500"/>
          <a:ext cx="965200" cy="635000"/>
        </a:xfrm>
        <a:prstGeom prst="ellipse">
          <a:avLst/>
        </a:prstGeom>
        <a:solidFill>
          <a:srgbClr val="FFFFFF"/>
        </a:solidFill>
        <a:ln w="1270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000" b="1">
              <a:solidFill>
                <a:srgbClr val="0F272A"/>
              </a:solidFill>
              <a:latin typeface="Segoe UI" panose="020B0502040204020203" pitchFamily="34" charset="0"/>
            </a:rPr>
            <a:t>5,000</a:t>
          </a:r>
        </a:p>
        <a:p>
          <a:pPr algn="ctr"/>
          <a:r>
            <a:rPr lang="en-US" sz="750" b="0">
              <a:solidFill>
                <a:srgbClr val="647B8B"/>
              </a:solidFill>
              <a:latin typeface="Segoe UI" panose="020B0502040204020203" pitchFamily="34" charset="0"/>
            </a:rPr>
            <a:t>Total Calls</a:t>
          </a:r>
        </a:p>
      </xdr:txBody>
    </xdr:sp>
    <xdr:clientData/>
  </xdr:twoCellAnchor>
  <xdr:twoCellAnchor editAs="oneCell">
    <xdr:from>
      <xdr:col>11</xdr:col>
      <xdr:colOff>114300</xdr:colOff>
      <xdr:row>38</xdr:row>
      <xdr:rowOff>45720</xdr:rowOff>
    </xdr:from>
    <xdr:to>
      <xdr:col>23</xdr:col>
      <xdr:colOff>231140</xdr:colOff>
      <xdr:row>52</xdr:row>
      <xdr:rowOff>76200</xdr:rowOff>
    </xdr:to>
    <xdr:pic>
      <xdr:nvPicPr>
        <xdr:cNvPr id="2049" name="LiveScorecardPic">
          <a:extLst>
            <a:ext uri="{FF2B5EF4-FFF2-40B4-BE49-F238E27FC236}">
              <a16:creationId xmlns:a16="http://schemas.microsoft.com/office/drawing/2014/main" id="{357213C7-2A54-F0F6-A81C-2899B3823328}"/>
            </a:ext>
          </a:extLst>
        </xdr:cNvPr>
        <xdr:cNvPicPr>
          <a:picLocks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3276600" y="6934200"/>
          <a:ext cx="3683000" cy="259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25</xdr:col>
      <xdr:colOff>68580</xdr:colOff>
      <xdr:row>38</xdr:row>
      <xdr:rowOff>45720</xdr:rowOff>
    </xdr:from>
    <xdr:to>
      <xdr:col>29</xdr:col>
      <xdr:colOff>304165</xdr:colOff>
      <xdr:row>52</xdr:row>
      <xdr:rowOff>76200</xdr:rowOff>
    </xdr:to>
    <xdr:graphicFrame macro="">
      <xdr:nvGraphicFramePr>
        <xdr:cNvPr id="144" name="cht_AHTVolume">
          <a:extLst>
            <a:ext uri="{FF2B5EF4-FFF2-40B4-BE49-F238E27FC236}">
              <a16:creationId xmlns:a16="http://schemas.microsoft.com/office/drawing/2014/main" id="{25319D4B-1280-5F22-2897-8384ACABA3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editAs="absolute">
    <xdr:from>
      <xdr:col>29</xdr:col>
      <xdr:colOff>706755</xdr:colOff>
      <xdr:row>38</xdr:row>
      <xdr:rowOff>45720</xdr:rowOff>
    </xdr:from>
    <xdr:to>
      <xdr:col>32</xdr:col>
      <xdr:colOff>708025</xdr:colOff>
      <xdr:row>52</xdr:row>
      <xdr:rowOff>76200</xdr:rowOff>
    </xdr:to>
    <xdr:graphicFrame macro="">
      <xdr:nvGraphicFramePr>
        <xdr:cNvPr id="145" name="cht_ComplaintPareto">
          <a:extLst>
            <a:ext uri="{FF2B5EF4-FFF2-40B4-BE49-F238E27FC236}">
              <a16:creationId xmlns:a16="http://schemas.microsoft.com/office/drawing/2014/main" id="{D3A3B353-CE71-4077-031F-832F5CD13F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53</xdr:col>
      <xdr:colOff>104140</xdr:colOff>
      <xdr:row>38</xdr:row>
      <xdr:rowOff>45720</xdr:rowOff>
    </xdr:from>
    <xdr:to>
      <xdr:col>61</xdr:col>
      <xdr:colOff>81280</xdr:colOff>
      <xdr:row>39</xdr:row>
      <xdr:rowOff>167640</xdr:rowOff>
    </xdr:to>
    <xdr:sp macro="" textlink="">
      <xdr:nvSpPr>
        <xdr:cNvPr id="146" name="Pill_Positive">
          <a:extLst>
            <a:ext uri="{FF2B5EF4-FFF2-40B4-BE49-F238E27FC236}">
              <a16:creationId xmlns:a16="http://schemas.microsoft.com/office/drawing/2014/main" id="{4DCBCF10-AE60-6437-012A-6D2171461E57}"/>
            </a:ext>
          </a:extLst>
        </xdr:cNvPr>
        <xdr:cNvSpPr/>
      </xdr:nvSpPr>
      <xdr:spPr>
        <a:xfrm>
          <a:off x="15748000" y="6934200"/>
          <a:ext cx="2667000" cy="304800"/>
        </a:xfrm>
        <a:prstGeom prst="roundRect">
          <a:avLst>
            <a:gd name="adj" fmla="val 25000"/>
          </a:avLst>
        </a:prstGeom>
        <a:solidFill>
          <a:srgbClr val="DCFCE7"/>
        </a:solidFill>
        <a:ln w="9525">
          <a:solidFill>
            <a:srgbClr val="A7F3D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166522"/>
              </a:solidFill>
              <a:latin typeface="Segoe UI" panose="020B0502040204020203" pitchFamily="34" charset="0"/>
            </a:rPr>
            <a:t>Positive Sentiment: 62%</a:t>
          </a:r>
        </a:p>
      </xdr:txBody>
    </xdr:sp>
    <xdr:clientData/>
  </xdr:twoCellAnchor>
  <xdr:twoCellAnchor>
    <xdr:from>
      <xdr:col>53</xdr:col>
      <xdr:colOff>104140</xdr:colOff>
      <xdr:row>40</xdr:row>
      <xdr:rowOff>35560</xdr:rowOff>
    </xdr:from>
    <xdr:to>
      <xdr:col>61</xdr:col>
      <xdr:colOff>81280</xdr:colOff>
      <xdr:row>41</xdr:row>
      <xdr:rowOff>157480</xdr:rowOff>
    </xdr:to>
    <xdr:sp macro="" textlink="">
      <xdr:nvSpPr>
        <xdr:cNvPr id="147" name="Pill_Neutral">
          <a:extLst>
            <a:ext uri="{FF2B5EF4-FFF2-40B4-BE49-F238E27FC236}">
              <a16:creationId xmlns:a16="http://schemas.microsoft.com/office/drawing/2014/main" id="{80A9D40C-8D05-4AB0-D630-D0F3CD994B1B}"/>
            </a:ext>
          </a:extLst>
        </xdr:cNvPr>
        <xdr:cNvSpPr/>
      </xdr:nvSpPr>
      <xdr:spPr>
        <a:xfrm>
          <a:off x="15748000" y="7289800"/>
          <a:ext cx="2667000" cy="304800"/>
        </a:xfrm>
        <a:prstGeom prst="roundRect">
          <a:avLst>
            <a:gd name="adj" fmla="val 25000"/>
          </a:avLst>
        </a:prstGeom>
        <a:solidFill>
          <a:srgbClr val="FEF3C7"/>
        </a:solidFill>
        <a:ln w="9525">
          <a:solidFill>
            <a:srgbClr val="FDE68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0E400E"/>
              </a:solidFill>
              <a:latin typeface="Segoe UI" panose="020B0502040204020203" pitchFamily="34" charset="0"/>
            </a:rPr>
            <a:t>Neutral Sentiment: 25%</a:t>
          </a:r>
        </a:p>
      </xdr:txBody>
    </xdr:sp>
    <xdr:clientData/>
  </xdr:twoCellAnchor>
  <xdr:twoCellAnchor>
    <xdr:from>
      <xdr:col>53</xdr:col>
      <xdr:colOff>104140</xdr:colOff>
      <xdr:row>42</xdr:row>
      <xdr:rowOff>25400</xdr:rowOff>
    </xdr:from>
    <xdr:to>
      <xdr:col>61</xdr:col>
      <xdr:colOff>81280</xdr:colOff>
      <xdr:row>43</xdr:row>
      <xdr:rowOff>147320</xdr:rowOff>
    </xdr:to>
    <xdr:sp macro="" textlink="">
      <xdr:nvSpPr>
        <xdr:cNvPr id="148" name="Pill_Negative">
          <a:extLst>
            <a:ext uri="{FF2B5EF4-FFF2-40B4-BE49-F238E27FC236}">
              <a16:creationId xmlns:a16="http://schemas.microsoft.com/office/drawing/2014/main" id="{051F5E6F-10AB-3D9C-83F4-0BE999A77F89}"/>
            </a:ext>
          </a:extLst>
        </xdr:cNvPr>
        <xdr:cNvSpPr/>
      </xdr:nvSpPr>
      <xdr:spPr>
        <a:xfrm>
          <a:off x="15748000" y="7645400"/>
          <a:ext cx="2667000" cy="304800"/>
        </a:xfrm>
        <a:prstGeom prst="roundRect">
          <a:avLst>
            <a:gd name="adj" fmla="val 25000"/>
          </a:avLst>
        </a:prstGeom>
        <a:solidFill>
          <a:srgbClr val="FEE2E2"/>
        </a:solidFill>
        <a:ln w="9525">
          <a:solidFill>
            <a:srgbClr val="FECA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00" b="1">
              <a:solidFill>
                <a:srgbClr val="991B1B"/>
              </a:solidFill>
              <a:latin typeface="Segoe UI" panose="020B0502040204020203" pitchFamily="34" charset="0"/>
            </a:rPr>
            <a:t>Negative Escalations: 13%</a:t>
          </a:r>
        </a:p>
      </xdr:txBody>
    </xdr:sp>
    <xdr:clientData/>
  </xdr:twoCellAnchor>
  <xdr:twoCellAnchor>
    <xdr:from>
      <xdr:col>53</xdr:col>
      <xdr:colOff>104140</xdr:colOff>
      <xdr:row>44</xdr:row>
      <xdr:rowOff>66040</xdr:rowOff>
    </xdr:from>
    <xdr:to>
      <xdr:col>61</xdr:col>
      <xdr:colOff>81280</xdr:colOff>
      <xdr:row>52</xdr:row>
      <xdr:rowOff>0</xdr:rowOff>
    </xdr:to>
    <xdr:sp macro="" textlink="">
      <xdr:nvSpPr>
        <xdr:cNvPr id="149" name="Box_RegionalSLA">
          <a:extLst>
            <a:ext uri="{FF2B5EF4-FFF2-40B4-BE49-F238E27FC236}">
              <a16:creationId xmlns:a16="http://schemas.microsoft.com/office/drawing/2014/main" id="{B34D30D8-75FB-3E29-556E-0FCB90E37A5F}"/>
            </a:ext>
          </a:extLst>
        </xdr:cNvPr>
        <xdr:cNvSpPr/>
      </xdr:nvSpPr>
      <xdr:spPr>
        <a:xfrm>
          <a:off x="15748000" y="8051800"/>
          <a:ext cx="2667000" cy="1397000"/>
        </a:xfrm>
        <a:prstGeom prst="roundRect">
          <a:avLst>
            <a:gd name="adj" fmla="val 10000"/>
          </a:avLst>
        </a:prstGeom>
        <a:solidFill>
          <a:srgbClr val="F9F9F9"/>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101600" rIns="101600" bIns="101600" rtlCol="0" anchor="t"/>
        <a:lstStyle/>
        <a:p>
          <a:pPr algn="l"/>
          <a:r>
            <a:rPr lang="en-US" sz="800" b="1">
              <a:solidFill>
                <a:srgbClr val="0F272A"/>
              </a:solidFill>
              <a:latin typeface="Segoe UI" panose="020B0502040204020203" pitchFamily="34" charset="0"/>
            </a:rPr>
            <a:t>Regional SLA Compliance:</a:t>
          </a:r>
        </a:p>
        <a:p>
          <a:pPr algn="l"/>
          <a:r>
            <a:rPr lang="en-US" sz="750" b="0">
              <a:solidFill>
                <a:srgbClr val="647B8B"/>
              </a:solidFill>
              <a:latin typeface="Segoe UI" panose="020B0502040204020203" pitchFamily="34" charset="0"/>
            </a:rPr>
            <a:t>- Zurich Metro: 88.4% (Optimal)</a:t>
          </a:r>
        </a:p>
        <a:p>
          <a:pPr algn="l"/>
          <a:r>
            <a:rPr lang="en-US" sz="750" b="0">
              <a:solidFill>
                <a:srgbClr val="647B8B"/>
              </a:solidFill>
              <a:latin typeface="Segoe UI" panose="020B0502040204020203" pitchFamily="34" charset="0"/>
            </a:rPr>
            <a:t>- Geneva Leman: 82.1% (Nominal)</a:t>
          </a:r>
        </a:p>
        <a:p>
          <a:pPr algn="l"/>
          <a:r>
            <a:rPr lang="en-US" sz="750" b="0">
              <a:solidFill>
                <a:srgbClr val="647B8B"/>
              </a:solidFill>
              <a:latin typeface="Segoe UI" panose="020B0502040204020203" pitchFamily="34" charset="0"/>
            </a:rPr>
            <a:t>- Basel / Rhine: 79.5% (Triage)</a:t>
          </a:r>
        </a:p>
        <a:p>
          <a:pPr algn="l"/>
          <a:r>
            <a:rPr lang="en-US" sz="750" b="0">
              <a:solidFill>
                <a:srgbClr val="647B8B"/>
              </a:solidFill>
              <a:latin typeface="Segoe UI" panose="020B0502040204020203" pitchFamily="34" charset="0"/>
            </a:rPr>
            <a:t>- Ticino Alpine: 76.2% (Alert)</a:t>
          </a:r>
        </a:p>
      </xdr:txBody>
    </xdr:sp>
    <xdr:clientData/>
  </xdr:twoCellAnchor>
  <xdr:twoCellAnchor editAs="oneCell">
    <xdr:from>
      <xdr:col>1</xdr:col>
      <xdr:colOff>139700</xdr:colOff>
      <xdr:row>12</xdr:row>
      <xdr:rowOff>69850</xdr:rowOff>
    </xdr:from>
    <xdr:to>
      <xdr:col>9</xdr:col>
      <xdr:colOff>266700</xdr:colOff>
      <xdr:row>22</xdr:row>
      <xdr:rowOff>38100</xdr:rowOff>
    </xdr:to>
    <mc:AlternateContent xmlns:mc="http://schemas.openxmlformats.org/markup-compatibility/2006">
      <mc:Choice xmlns:a14="http://schemas.microsoft.com/office/drawing/2010/main" Requires="a14">
        <xdr:graphicFrame macro="">
          <xdr:nvGraphicFramePr>
            <xdr:cNvPr id="150" name="sl_CC_Month">
              <a:extLst>
                <a:ext uri="{FF2B5EF4-FFF2-40B4-BE49-F238E27FC236}">
                  <a16:creationId xmlns:a16="http://schemas.microsoft.com/office/drawing/2014/main" id="{C045DD47-C510-9924-0E21-F4F3B42F9CE3}"/>
                </a:ext>
              </a:extLst>
            </xdr:cNvPr>
            <xdr:cNvGraphicFramePr/>
          </xdr:nvGraphicFramePr>
          <xdr:xfrm>
            <a:off x="0" y="0"/>
            <a:ext cx="0" cy="0"/>
          </xdr:xfrm>
          <a:graphic>
            <a:graphicData uri="http://schemas.microsoft.com/office/drawing/2010/slicer">
              <sle:slicer xmlns:sle="http://schemas.microsoft.com/office/drawing/2010/slicer" name="sl_CC_Month"/>
            </a:graphicData>
          </a:graphic>
        </xdr:graphicFrame>
      </mc:Choice>
      <mc:Fallback>
        <xdr:sp macro="" textlink="">
          <xdr:nvSpPr>
            <xdr:cNvPr id="0" name=""/>
            <xdr:cNvSpPr>
              <a:spLocks noTextEdit="1"/>
            </xdr:cNvSpPr>
          </xdr:nvSpPr>
          <xdr:spPr>
            <a:xfrm>
              <a:off x="330200" y="2184400"/>
              <a:ext cx="2489200" cy="177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139700</xdr:colOff>
      <xdr:row>22</xdr:row>
      <xdr:rowOff>165100</xdr:rowOff>
    </xdr:from>
    <xdr:to>
      <xdr:col>9</xdr:col>
      <xdr:colOff>266700</xdr:colOff>
      <xdr:row>32</xdr:row>
      <xdr:rowOff>133350</xdr:rowOff>
    </xdr:to>
    <mc:AlternateContent xmlns:mc="http://schemas.openxmlformats.org/markup-compatibility/2006">
      <mc:Choice xmlns:a14="http://schemas.microsoft.com/office/drawing/2010/main" Requires="a14">
        <xdr:graphicFrame macro="">
          <xdr:nvGraphicFramePr>
            <xdr:cNvPr id="151" name="sl_CC_Topic">
              <a:extLst>
                <a:ext uri="{FF2B5EF4-FFF2-40B4-BE49-F238E27FC236}">
                  <a16:creationId xmlns:a16="http://schemas.microsoft.com/office/drawing/2014/main" id="{B7D2FA8B-1672-C011-A6B6-9974E189FD97}"/>
                </a:ext>
              </a:extLst>
            </xdr:cNvPr>
            <xdr:cNvGraphicFramePr/>
          </xdr:nvGraphicFramePr>
          <xdr:xfrm>
            <a:off x="0" y="0"/>
            <a:ext cx="0" cy="0"/>
          </xdr:xfrm>
          <a:graphic>
            <a:graphicData uri="http://schemas.microsoft.com/office/drawing/2010/slicer">
              <sle:slicer xmlns:sle="http://schemas.microsoft.com/office/drawing/2010/slicer" name="sl_CC_Topic"/>
            </a:graphicData>
          </a:graphic>
        </xdr:graphicFrame>
      </mc:Choice>
      <mc:Fallback>
        <xdr:sp macro="" textlink="">
          <xdr:nvSpPr>
            <xdr:cNvPr id="0" name=""/>
            <xdr:cNvSpPr>
              <a:spLocks noTextEdit="1"/>
            </xdr:cNvSpPr>
          </xdr:nvSpPr>
          <xdr:spPr>
            <a:xfrm>
              <a:off x="330200" y="4089400"/>
              <a:ext cx="2489200" cy="177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139700</xdr:colOff>
      <xdr:row>33</xdr:row>
      <xdr:rowOff>79375</xdr:rowOff>
    </xdr:from>
    <xdr:to>
      <xdr:col>9</xdr:col>
      <xdr:colOff>266700</xdr:colOff>
      <xdr:row>43</xdr:row>
      <xdr:rowOff>174625</xdr:rowOff>
    </xdr:to>
    <mc:AlternateContent xmlns:mc="http://schemas.openxmlformats.org/markup-compatibility/2006">
      <mc:Choice xmlns:a14="http://schemas.microsoft.com/office/drawing/2010/main" Requires="a14">
        <xdr:graphicFrame macro="">
          <xdr:nvGraphicFramePr>
            <xdr:cNvPr id="152" name="sl_CC_Agent">
              <a:extLst>
                <a:ext uri="{FF2B5EF4-FFF2-40B4-BE49-F238E27FC236}">
                  <a16:creationId xmlns:a16="http://schemas.microsoft.com/office/drawing/2014/main" id="{732F1AFD-F309-F672-4155-00A301A40A0D}"/>
                </a:ext>
              </a:extLst>
            </xdr:cNvPr>
            <xdr:cNvGraphicFramePr/>
          </xdr:nvGraphicFramePr>
          <xdr:xfrm>
            <a:off x="0" y="0"/>
            <a:ext cx="0" cy="0"/>
          </xdr:xfrm>
          <a:graphic>
            <a:graphicData uri="http://schemas.microsoft.com/office/drawing/2010/slicer">
              <sle:slicer xmlns:sle="http://schemas.microsoft.com/office/drawing/2010/slicer" name="sl_CC_Agent"/>
            </a:graphicData>
          </a:graphic>
        </xdr:graphicFrame>
      </mc:Choice>
      <mc:Fallback>
        <xdr:sp macro="" textlink="">
          <xdr:nvSpPr>
            <xdr:cNvPr id="0" name=""/>
            <xdr:cNvSpPr>
              <a:spLocks noTextEdit="1"/>
            </xdr:cNvSpPr>
          </xdr:nvSpPr>
          <xdr:spPr>
            <a:xfrm>
              <a:off x="330200" y="5994400"/>
              <a:ext cx="24892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63500</xdr:colOff>
      <xdr:row>2</xdr:row>
      <xdr:rowOff>25400</xdr:rowOff>
    </xdr:from>
    <xdr:to>
      <xdr:col>12</xdr:col>
      <xdr:colOff>41275</xdr:colOff>
      <xdr:row>4</xdr:row>
      <xdr:rowOff>44450</xdr:rowOff>
    </xdr:to>
    <xdr:sp macro="modNavigation.NavigateToHome" textlink="">
      <xdr:nvSpPr>
        <xdr:cNvPr id="153" name="Nav_Tab_Home">
          <a:hlinkClick xmlns:r="http://schemas.openxmlformats.org/officeDocument/2006/relationships" r:id="rId36"/>
          <a:extLst>
            <a:ext uri="{FF2B5EF4-FFF2-40B4-BE49-F238E27FC236}">
              <a16:creationId xmlns:a16="http://schemas.microsoft.com/office/drawing/2014/main" id="{6E9585DA-FDDE-9208-4608-41B21B7DDCBD}"/>
            </a:ext>
          </a:extLst>
        </xdr:cNvPr>
        <xdr:cNvSpPr/>
      </xdr:nvSpPr>
      <xdr:spPr>
        <a:xfrm>
          <a:off x="2616200" y="330200"/>
          <a:ext cx="8636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HOME</a:t>
          </a:r>
        </a:p>
      </xdr:txBody>
    </xdr:sp>
    <xdr:clientData/>
  </xdr:twoCellAnchor>
  <xdr:twoCellAnchor>
    <xdr:from>
      <xdr:col>12</xdr:col>
      <xdr:colOff>117475</xdr:colOff>
      <xdr:row>2</xdr:row>
      <xdr:rowOff>25400</xdr:rowOff>
    </xdr:from>
    <xdr:to>
      <xdr:col>18</xdr:col>
      <xdr:colOff>98425</xdr:colOff>
      <xdr:row>4</xdr:row>
      <xdr:rowOff>44450</xdr:rowOff>
    </xdr:to>
    <xdr:sp macro="modNavigation.NavigateToDomains" textlink="">
      <xdr:nvSpPr>
        <xdr:cNvPr id="154" name="Nav_Tab_Domains">
          <a:hlinkClick xmlns:r="http://schemas.openxmlformats.org/officeDocument/2006/relationships" r:id="rId37"/>
          <a:extLst>
            <a:ext uri="{FF2B5EF4-FFF2-40B4-BE49-F238E27FC236}">
              <a16:creationId xmlns:a16="http://schemas.microsoft.com/office/drawing/2014/main" id="{C5E28833-9058-F55C-FE4B-6CEC3D6A112D}"/>
            </a:ext>
          </a:extLst>
        </xdr:cNvPr>
        <xdr:cNvSpPr/>
      </xdr:nvSpPr>
      <xdr:spPr>
        <a:xfrm>
          <a:off x="3556000" y="330200"/>
          <a:ext cx="17526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BUSINESS DOMAINS</a:t>
          </a:r>
        </a:p>
      </xdr:txBody>
    </xdr:sp>
    <xdr:clientData/>
  </xdr:twoCellAnchor>
  <xdr:twoCellAnchor>
    <xdr:from>
      <xdr:col>18</xdr:col>
      <xdr:colOff>174625</xdr:colOff>
      <xdr:row>2</xdr:row>
      <xdr:rowOff>25400</xdr:rowOff>
    </xdr:from>
    <xdr:to>
      <xdr:col>22</xdr:col>
      <xdr:colOff>212725</xdr:colOff>
      <xdr:row>4</xdr:row>
      <xdr:rowOff>44450</xdr:rowOff>
    </xdr:to>
    <xdr:sp macro="modNavigation.NavigateToCatalog" textlink="">
      <xdr:nvSpPr>
        <xdr:cNvPr id="155" name="Nav_Tab_Catalog">
          <a:hlinkClick xmlns:r="http://schemas.openxmlformats.org/officeDocument/2006/relationships" r:id="rId38"/>
          <a:extLst>
            <a:ext uri="{FF2B5EF4-FFF2-40B4-BE49-F238E27FC236}">
              <a16:creationId xmlns:a16="http://schemas.microsoft.com/office/drawing/2014/main" id="{87C054DB-5D69-AD91-4393-3E9B4B370D0C}"/>
            </a:ext>
          </a:extLst>
        </xdr:cNvPr>
        <xdr:cNvSpPr/>
      </xdr:nvSpPr>
      <xdr:spPr>
        <a:xfrm>
          <a:off x="5384800" y="330200"/>
          <a:ext cx="12192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KPI CATALOG</a:t>
          </a:r>
        </a:p>
      </xdr:txBody>
    </xdr:sp>
    <xdr:clientData/>
  </xdr:twoCellAnchor>
  <xdr:twoCellAnchor>
    <xdr:from>
      <xdr:col>22</xdr:col>
      <xdr:colOff>288925</xdr:colOff>
      <xdr:row>2</xdr:row>
      <xdr:rowOff>25400</xdr:rowOff>
    </xdr:from>
    <xdr:to>
      <xdr:col>26</xdr:col>
      <xdr:colOff>403225</xdr:colOff>
      <xdr:row>4</xdr:row>
      <xdr:rowOff>44450</xdr:rowOff>
    </xdr:to>
    <xdr:sp macro="modNavigation.NavigateToCallCenter" textlink="">
      <xdr:nvSpPr>
        <xdr:cNvPr id="156" name="Nav_Tab_CallCenter">
          <a:hlinkClick xmlns:r="http://schemas.openxmlformats.org/officeDocument/2006/relationships" r:id="rId39"/>
          <a:extLst>
            <a:ext uri="{FF2B5EF4-FFF2-40B4-BE49-F238E27FC236}">
              <a16:creationId xmlns:a16="http://schemas.microsoft.com/office/drawing/2014/main" id="{83881F43-0A6B-F8A2-F57A-547F7CD1BEE6}"/>
            </a:ext>
          </a:extLst>
        </xdr:cNvPr>
        <xdr:cNvSpPr/>
      </xdr:nvSpPr>
      <xdr:spPr>
        <a:xfrm>
          <a:off x="6680200" y="330200"/>
          <a:ext cx="1295400" cy="381000"/>
        </a:xfrm>
        <a:prstGeom prst="rect">
          <a:avLst/>
        </a:prstGeom>
        <a:solidFill>
          <a:srgbClr val="D04A02"/>
        </a:solidFill>
        <a:ln w="19050">
          <a:solidFill>
            <a:srgbClr val="D04A0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solidFill>
                <a:srgbClr val="FFFFFF"/>
              </a:solidFill>
            </a:rPr>
            <a:t>CALL CENTRE</a:t>
          </a:r>
        </a:p>
      </xdr:txBody>
    </xdr:sp>
    <xdr:clientData/>
  </xdr:twoCellAnchor>
  <xdr:twoCellAnchor>
    <xdr:from>
      <xdr:col>26</xdr:col>
      <xdr:colOff>479425</xdr:colOff>
      <xdr:row>2</xdr:row>
      <xdr:rowOff>25400</xdr:rowOff>
    </xdr:from>
    <xdr:to>
      <xdr:col>28</xdr:col>
      <xdr:colOff>130175</xdr:colOff>
      <xdr:row>4</xdr:row>
      <xdr:rowOff>44450</xdr:rowOff>
    </xdr:to>
    <xdr:sp macro="modNavigation.NavigateToRetention" textlink="">
      <xdr:nvSpPr>
        <xdr:cNvPr id="157" name="Nav_Tab_Retention">
          <a:hlinkClick xmlns:r="http://schemas.openxmlformats.org/officeDocument/2006/relationships" r:id="rId40"/>
          <a:extLst>
            <a:ext uri="{FF2B5EF4-FFF2-40B4-BE49-F238E27FC236}">
              <a16:creationId xmlns:a16="http://schemas.microsoft.com/office/drawing/2014/main" id="{4A63D12F-F3B7-F842-03B7-B8332914D9A1}"/>
            </a:ext>
          </a:extLst>
        </xdr:cNvPr>
        <xdr:cNvSpPr/>
      </xdr:nvSpPr>
      <xdr:spPr>
        <a:xfrm>
          <a:off x="8051800" y="330200"/>
          <a:ext cx="19558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CUSTOMER RETENTION</a:t>
          </a:r>
        </a:p>
      </xdr:txBody>
    </xdr:sp>
    <xdr:clientData/>
  </xdr:twoCellAnchor>
  <xdr:twoCellAnchor>
    <xdr:from>
      <xdr:col>28</xdr:col>
      <xdr:colOff>206375</xdr:colOff>
      <xdr:row>2</xdr:row>
      <xdr:rowOff>25400</xdr:rowOff>
    </xdr:from>
    <xdr:to>
      <xdr:col>29</xdr:col>
      <xdr:colOff>1111250</xdr:colOff>
      <xdr:row>4</xdr:row>
      <xdr:rowOff>44450</xdr:rowOff>
    </xdr:to>
    <xdr:sp macro="modNavigation.NavigateToDiversity" textlink="">
      <xdr:nvSpPr>
        <xdr:cNvPr id="158" name="Nav_Tab_Diversity">
          <a:hlinkClick xmlns:r="http://schemas.openxmlformats.org/officeDocument/2006/relationships" r:id="rId41"/>
          <a:extLst>
            <a:ext uri="{FF2B5EF4-FFF2-40B4-BE49-F238E27FC236}">
              <a16:creationId xmlns:a16="http://schemas.microsoft.com/office/drawing/2014/main" id="{836A519E-810A-2C81-6319-090E025D4CAA}"/>
            </a:ext>
          </a:extLst>
        </xdr:cNvPr>
        <xdr:cNvSpPr/>
      </xdr:nvSpPr>
      <xdr:spPr>
        <a:xfrm>
          <a:off x="10083800" y="330200"/>
          <a:ext cx="20574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DIVERSITY &amp; INCLUSION</a:t>
          </a:r>
        </a:p>
      </xdr:txBody>
    </xdr:sp>
    <xdr:clientData/>
  </xdr:twoCellAnchor>
  <xdr:twoCellAnchor>
    <xdr:from>
      <xdr:col>30</xdr:col>
      <xdr:colOff>60325</xdr:colOff>
      <xdr:row>2</xdr:row>
      <xdr:rowOff>25400</xdr:rowOff>
    </xdr:from>
    <xdr:to>
      <xdr:col>30</xdr:col>
      <xdr:colOff>974725</xdr:colOff>
      <xdr:row>4</xdr:row>
      <xdr:rowOff>44450</xdr:rowOff>
    </xdr:to>
    <xdr:sp macro="modThemeEngine.ToggleTheme" textlink="">
      <xdr:nvSpPr>
        <xdr:cNvPr id="159" name="btn_ThemeToggle">
          <a:extLst>
            <a:ext uri="{FF2B5EF4-FFF2-40B4-BE49-F238E27FC236}">
              <a16:creationId xmlns:a16="http://schemas.microsoft.com/office/drawing/2014/main" id="{77FAE388-963E-35EA-8CB8-C808922E9F0E}"/>
            </a:ext>
          </a:extLst>
        </xdr:cNvPr>
        <xdr:cNvSpPr/>
      </xdr:nvSpPr>
      <xdr:spPr>
        <a:xfrm>
          <a:off x="12242800" y="330200"/>
          <a:ext cx="9144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THEME</a:t>
          </a:r>
        </a:p>
      </xdr:txBody>
    </xdr:sp>
    <xdr:clientData/>
  </xdr:twoCellAnchor>
  <xdr:twoCellAnchor>
    <xdr:from>
      <xdr:col>30</xdr:col>
      <xdr:colOff>1050925</xdr:colOff>
      <xdr:row>2</xdr:row>
      <xdr:rowOff>25400</xdr:rowOff>
    </xdr:from>
    <xdr:to>
      <xdr:col>31</xdr:col>
      <xdr:colOff>1066800</xdr:colOff>
      <xdr:row>4</xdr:row>
      <xdr:rowOff>44450</xdr:rowOff>
    </xdr:to>
    <xdr:sp macro="modFilterController.ClearAllFilters" textlink="">
      <xdr:nvSpPr>
        <xdr:cNvPr id="2048" name="btn_ResetFilters">
          <a:extLst>
            <a:ext uri="{FF2B5EF4-FFF2-40B4-BE49-F238E27FC236}">
              <a16:creationId xmlns:a16="http://schemas.microsoft.com/office/drawing/2014/main" id="{B7DA7ECB-F999-ED90-1137-345D32585F23}"/>
            </a:ext>
          </a:extLst>
        </xdr:cNvPr>
        <xdr:cNvSpPr/>
      </xdr:nvSpPr>
      <xdr:spPr>
        <a:xfrm>
          <a:off x="13233400" y="330200"/>
          <a:ext cx="11684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RESET</a:t>
          </a:r>
        </a:p>
      </xdr:txBody>
    </xdr:sp>
    <xdr:clientData/>
  </xdr:twoCellAnchor>
  <xdr:twoCellAnchor>
    <xdr:from>
      <xdr:col>31</xdr:col>
      <xdr:colOff>1143000</xdr:colOff>
      <xdr:row>2</xdr:row>
      <xdr:rowOff>25400</xdr:rowOff>
    </xdr:from>
    <xdr:to>
      <xdr:col>32</xdr:col>
      <xdr:colOff>1057275</xdr:colOff>
      <xdr:row>4</xdr:row>
      <xdr:rowOff>44450</xdr:rowOff>
    </xdr:to>
    <xdr:sp macro="modDataRefresh.RefreshAllDataModelPivots" textlink="">
      <xdr:nvSpPr>
        <xdr:cNvPr id="2050" name="btn_RefreshData">
          <a:extLst>
            <a:ext uri="{FF2B5EF4-FFF2-40B4-BE49-F238E27FC236}">
              <a16:creationId xmlns:a16="http://schemas.microsoft.com/office/drawing/2014/main" id="{61B6D13B-7DDC-BD7E-BC3B-30DD91659C00}"/>
            </a:ext>
          </a:extLst>
        </xdr:cNvPr>
        <xdr:cNvSpPr/>
      </xdr:nvSpPr>
      <xdr:spPr>
        <a:xfrm>
          <a:off x="14478000" y="330200"/>
          <a:ext cx="10668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a:t>
          </a:r>
        </a:p>
      </xdr:txBody>
    </xdr:sp>
    <xdr:clientData/>
  </xdr:twoCellAnchor>
  <xdr:twoCellAnchor>
    <xdr:from>
      <xdr:col>37</xdr:col>
      <xdr:colOff>273050</xdr:colOff>
      <xdr:row>2</xdr:row>
      <xdr:rowOff>25400</xdr:rowOff>
    </xdr:from>
    <xdr:to>
      <xdr:col>42</xdr:col>
      <xdr:colOff>66675</xdr:colOff>
      <xdr:row>4</xdr:row>
      <xdr:rowOff>44450</xdr:rowOff>
    </xdr:to>
    <xdr:sp macro="modExportPDF.ExportExecutiveReport" textlink="">
      <xdr:nvSpPr>
        <xdr:cNvPr id="2051" name="btn_ExportBriefing">
          <a:extLst>
            <a:ext uri="{FF2B5EF4-FFF2-40B4-BE49-F238E27FC236}">
              <a16:creationId xmlns:a16="http://schemas.microsoft.com/office/drawing/2014/main" id="{A37745A8-7461-F886-6232-17641587B25A}"/>
            </a:ext>
          </a:extLst>
        </xdr:cNvPr>
        <xdr:cNvSpPr/>
      </xdr:nvSpPr>
      <xdr:spPr>
        <a:xfrm>
          <a:off x="17094200" y="330200"/>
          <a:ext cx="12700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EXPORT PDF</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12700</xdr:colOff>
      <xdr:row>1</xdr:row>
      <xdr:rowOff>81280</xdr:rowOff>
    </xdr:from>
    <xdr:to>
      <xdr:col>62</xdr:col>
      <xdr:colOff>55880</xdr:colOff>
      <xdr:row>5</xdr:row>
      <xdr:rowOff>60960</xdr:rowOff>
    </xdr:to>
    <xdr:sp macro="" textlink="">
      <xdr:nvSpPr>
        <xdr:cNvPr id="2" name="Nav_Background">
          <a:extLst>
            <a:ext uri="{FF2B5EF4-FFF2-40B4-BE49-F238E27FC236}">
              <a16:creationId xmlns:a16="http://schemas.microsoft.com/office/drawing/2014/main" id="{1A063E3C-2981-8186-4F78-22FA3FC5DE22}"/>
            </a:ext>
          </a:extLst>
        </xdr:cNvPr>
        <xdr:cNvSpPr/>
      </xdr:nvSpPr>
      <xdr:spPr>
        <a:xfrm>
          <a:off x="203200" y="203200"/>
          <a:ext cx="18796000" cy="711200"/>
        </a:xfrm>
        <a:prstGeom prst="roundRect">
          <a:avLst>
            <a:gd name="adj" fmla="val 18000"/>
          </a:avLst>
        </a:prstGeom>
        <a:solidFill>
          <a:srgbClr val="FFFFFF"/>
        </a:solidFill>
        <a:ln w="12700">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190500</xdr:colOff>
      <xdr:row>2</xdr:row>
      <xdr:rowOff>0</xdr:rowOff>
    </xdr:from>
    <xdr:to>
      <xdr:col>4</xdr:col>
      <xdr:colOff>10160</xdr:colOff>
      <xdr:row>4</xdr:row>
      <xdr:rowOff>116840</xdr:rowOff>
    </xdr:to>
    <xdr:pic>
      <xdr:nvPicPr>
        <xdr:cNvPr id="4" name="Nav_PwC_Logo_Pic">
          <a:extLst>
            <a:ext uri="{FF2B5EF4-FFF2-40B4-BE49-F238E27FC236}">
              <a16:creationId xmlns:a16="http://schemas.microsoft.com/office/drawing/2014/main" id="{9406182D-2AB5-1993-CAA6-FD1D2CB019F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 y="304800"/>
          <a:ext cx="711200" cy="482600"/>
        </a:xfrm>
        <a:prstGeom prst="rect">
          <a:avLst/>
        </a:prstGeom>
      </xdr:spPr>
    </xdr:pic>
    <xdr:clientData/>
  </xdr:twoCellAnchor>
  <xdr:twoCellAnchor>
    <xdr:from>
      <xdr:col>4</xdr:col>
      <xdr:colOff>86360</xdr:colOff>
      <xdr:row>1</xdr:row>
      <xdr:rowOff>157480</xdr:rowOff>
    </xdr:from>
    <xdr:to>
      <xdr:col>17</xdr:col>
      <xdr:colOff>287020</xdr:colOff>
      <xdr:row>4</xdr:row>
      <xdr:rowOff>167640</xdr:rowOff>
    </xdr:to>
    <xdr:sp macro="" textlink="">
      <xdr:nvSpPr>
        <xdr:cNvPr id="5" name="Nav_BrandTitle">
          <a:extLst>
            <a:ext uri="{FF2B5EF4-FFF2-40B4-BE49-F238E27FC236}">
              <a16:creationId xmlns:a16="http://schemas.microsoft.com/office/drawing/2014/main" id="{9644BE30-3937-B520-F4B0-39D145F3FF42}"/>
            </a:ext>
          </a:extLst>
        </xdr:cNvPr>
        <xdr:cNvSpPr/>
      </xdr:nvSpPr>
      <xdr:spPr>
        <a:xfrm>
          <a:off x="1168400" y="279400"/>
          <a:ext cx="4064000" cy="558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1150" b="1">
              <a:solidFill>
                <a:srgbClr val="0F272A"/>
              </a:solidFill>
              <a:latin typeface="Segoe UI" panose="020B0502040204020203" pitchFamily="34" charset="0"/>
            </a:rPr>
            <a:t>PwC Switzerland BI Intelligence Suite</a:t>
          </a:r>
        </a:p>
        <a:p>
          <a:pPr algn="l"/>
          <a:r>
            <a:rPr lang="en-US" sz="800" b="0">
              <a:solidFill>
                <a:srgbClr val="647B8B"/>
              </a:solidFill>
              <a:latin typeface="Segoe UI" panose="020B0502040204020203" pitchFamily="34" charset="0"/>
            </a:rPr>
            <a:t>Ralph Kimball Galaxy Architecture | VertiPaq Engine</a:t>
          </a:r>
        </a:p>
      </xdr:txBody>
    </xdr:sp>
    <xdr:clientData/>
  </xdr:twoCellAnchor>
  <xdr:twoCellAnchor>
    <xdr:from>
      <xdr:col>32</xdr:col>
      <xdr:colOff>1133475</xdr:colOff>
      <xdr:row>2</xdr:row>
      <xdr:rowOff>25400</xdr:rowOff>
    </xdr:from>
    <xdr:to>
      <xdr:col>37</xdr:col>
      <xdr:colOff>196850</xdr:colOff>
      <xdr:row>4</xdr:row>
      <xdr:rowOff>44450</xdr:rowOff>
    </xdr:to>
    <xdr:sp macro="" textlink="">
      <xdr:nvSpPr>
        <xdr:cNvPr id="6" name="Nav_StatusPill">
          <a:extLst>
            <a:ext uri="{FF2B5EF4-FFF2-40B4-BE49-F238E27FC236}">
              <a16:creationId xmlns:a16="http://schemas.microsoft.com/office/drawing/2014/main" id="{2D0C57C4-F0A5-16FC-632E-2FCFBFA8C709}"/>
            </a:ext>
          </a:extLst>
        </xdr:cNvPr>
        <xdr:cNvSpPr/>
      </xdr:nvSpPr>
      <xdr:spPr>
        <a:xfrm>
          <a:off x="15621000" y="330200"/>
          <a:ext cx="1397000" cy="381000"/>
        </a:xfrm>
        <a:prstGeom prst="roundRect">
          <a:avLst>
            <a:gd name="adj" fmla="val 50000"/>
          </a:avLst>
        </a:prstGeom>
        <a:solidFill>
          <a:srgbClr val="DCFCE7"/>
        </a:solidFill>
        <a:ln w="9525">
          <a:solidFill>
            <a:srgbClr val="A7F3D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750" b="1">
              <a:solidFill>
                <a:srgbClr val="166522"/>
              </a:solidFill>
              <a:latin typeface="Segoe UI" panose="020B0502040204020203" pitchFamily="34" charset="0"/>
            </a:rPr>
            <a:t>[ACTIVE] VertiPaq Online</a:t>
          </a:r>
        </a:p>
      </xdr:txBody>
    </xdr:sp>
    <xdr:clientData/>
  </xdr:twoCellAnchor>
  <xdr:twoCellAnchor>
    <xdr:from>
      <xdr:col>24</xdr:col>
      <xdr:colOff>264160</xdr:colOff>
      <xdr:row>2</xdr:row>
      <xdr:rowOff>63500</xdr:rowOff>
    </xdr:from>
    <xdr:to>
      <xdr:col>29</xdr:col>
      <xdr:colOff>124460</xdr:colOff>
      <xdr:row>4</xdr:row>
      <xdr:rowOff>53340</xdr:rowOff>
    </xdr:to>
    <xdr:sp macro="modNavigation.NavigateToHomePortal" textlink="">
      <xdr:nvSpPr>
        <xdr:cNvPr id="7" name="NavTab_Portal">
          <a:extLst>
            <a:ext uri="{FF2B5EF4-FFF2-40B4-BE49-F238E27FC236}">
              <a16:creationId xmlns:a16="http://schemas.microsoft.com/office/drawing/2014/main" id="{D3E39565-064B-9446-51DE-D4686C507316}"/>
            </a:ext>
          </a:extLst>
        </xdr:cNvPr>
        <xdr:cNvSpPr/>
      </xdr:nvSpPr>
      <xdr:spPr>
        <a:xfrm>
          <a:off x="7289800" y="368300"/>
          <a:ext cx="13462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0">
              <a:solidFill>
                <a:srgbClr val="0F272A"/>
              </a:solidFill>
              <a:latin typeface="Segoe UI" panose="020B0502040204020203" pitchFamily="34" charset="0"/>
            </a:rPr>
            <a:t>Home Portal</a:t>
          </a:r>
        </a:p>
      </xdr:txBody>
    </xdr:sp>
    <xdr:clientData/>
  </xdr:twoCellAnchor>
  <xdr:twoCellAnchor editAs="oneCell">
    <xdr:from>
      <xdr:col>25</xdr:col>
      <xdr:colOff>43180</xdr:colOff>
      <xdr:row>2</xdr:row>
      <xdr:rowOff>152400</xdr:rowOff>
    </xdr:from>
    <xdr:to>
      <xdr:col>25</xdr:col>
      <xdr:colOff>220980</xdr:colOff>
      <xdr:row>3</xdr:row>
      <xdr:rowOff>147320</xdr:rowOff>
    </xdr:to>
    <xdr:pic macro="modNavigation.NavigateToHomePortal">
      <xdr:nvPicPr>
        <xdr:cNvPr id="9" name="NavTab_Portal_Icon">
          <a:extLst>
            <a:ext uri="{FF2B5EF4-FFF2-40B4-BE49-F238E27FC236}">
              <a16:creationId xmlns:a16="http://schemas.microsoft.com/office/drawing/2014/main" id="{BAA0CBE1-7571-28EC-D762-4F986F136410}"/>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366000" y="457200"/>
          <a:ext cx="177800" cy="177800"/>
        </a:xfrm>
        <a:prstGeom prst="rect">
          <a:avLst/>
        </a:prstGeom>
      </xdr:spPr>
    </xdr:pic>
    <xdr:clientData/>
  </xdr:twoCellAnchor>
  <xdr:twoCellAnchor>
    <xdr:from>
      <xdr:col>29</xdr:col>
      <xdr:colOff>200660</xdr:colOff>
      <xdr:row>2</xdr:row>
      <xdr:rowOff>63500</xdr:rowOff>
    </xdr:from>
    <xdr:to>
      <xdr:col>34</xdr:col>
      <xdr:colOff>60960</xdr:colOff>
      <xdr:row>4</xdr:row>
      <xdr:rowOff>53340</xdr:rowOff>
    </xdr:to>
    <xdr:sp macro="modNavigation.NavigateToCallCenter" textlink="">
      <xdr:nvSpPr>
        <xdr:cNvPr id="10" name="NavTab_CC">
          <a:extLst>
            <a:ext uri="{FF2B5EF4-FFF2-40B4-BE49-F238E27FC236}">
              <a16:creationId xmlns:a16="http://schemas.microsoft.com/office/drawing/2014/main" id="{96839D1A-51F8-7005-30B6-1A32A8F7E716}"/>
            </a:ext>
          </a:extLst>
        </xdr:cNvPr>
        <xdr:cNvSpPr/>
      </xdr:nvSpPr>
      <xdr:spPr>
        <a:xfrm>
          <a:off x="8712200" y="368300"/>
          <a:ext cx="13462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0">
              <a:solidFill>
                <a:srgbClr val="0F272A"/>
              </a:solidFill>
              <a:latin typeface="Segoe UI" panose="020B0502040204020203" pitchFamily="34" charset="0"/>
            </a:rPr>
            <a:t>Call Center</a:t>
          </a:r>
        </a:p>
      </xdr:txBody>
    </xdr:sp>
    <xdr:clientData/>
  </xdr:twoCellAnchor>
  <xdr:twoCellAnchor editAs="oneCell">
    <xdr:from>
      <xdr:col>29</xdr:col>
      <xdr:colOff>276860</xdr:colOff>
      <xdr:row>2</xdr:row>
      <xdr:rowOff>152400</xdr:rowOff>
    </xdr:from>
    <xdr:to>
      <xdr:col>29</xdr:col>
      <xdr:colOff>452755</xdr:colOff>
      <xdr:row>3</xdr:row>
      <xdr:rowOff>147320</xdr:rowOff>
    </xdr:to>
    <xdr:pic macro="modNavigation.NavigateToCallCenter">
      <xdr:nvPicPr>
        <xdr:cNvPr id="12" name="NavTab_CC_Icon">
          <a:extLst>
            <a:ext uri="{FF2B5EF4-FFF2-40B4-BE49-F238E27FC236}">
              <a16:creationId xmlns:a16="http://schemas.microsoft.com/office/drawing/2014/main" id="{70CD7E60-9810-3F2D-101E-FD6E6A98F716}"/>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788400" y="457200"/>
          <a:ext cx="177800" cy="177800"/>
        </a:xfrm>
        <a:prstGeom prst="rect">
          <a:avLst/>
        </a:prstGeom>
      </xdr:spPr>
    </xdr:pic>
    <xdr:clientData/>
  </xdr:twoCellAnchor>
  <xdr:twoCellAnchor>
    <xdr:from>
      <xdr:col>34</xdr:col>
      <xdr:colOff>137160</xdr:colOff>
      <xdr:row>2</xdr:row>
      <xdr:rowOff>63500</xdr:rowOff>
    </xdr:from>
    <xdr:to>
      <xdr:col>38</xdr:col>
      <xdr:colOff>294640</xdr:colOff>
      <xdr:row>4</xdr:row>
      <xdr:rowOff>53340</xdr:rowOff>
    </xdr:to>
    <xdr:sp macro="modNavigation.NavigateToRetention" textlink="">
      <xdr:nvSpPr>
        <xdr:cNvPr id="13" name="NavTab_CR">
          <a:extLst>
            <a:ext uri="{FF2B5EF4-FFF2-40B4-BE49-F238E27FC236}">
              <a16:creationId xmlns:a16="http://schemas.microsoft.com/office/drawing/2014/main" id="{C4B65093-B9AC-AFAD-EBD7-EB57A5545565}"/>
            </a:ext>
          </a:extLst>
        </xdr:cNvPr>
        <xdr:cNvSpPr/>
      </xdr:nvSpPr>
      <xdr:spPr>
        <a:xfrm>
          <a:off x="10134600" y="368300"/>
          <a:ext cx="1346200" cy="355600"/>
        </a:xfrm>
        <a:prstGeom prst="roundRect">
          <a:avLst>
            <a:gd name="adj" fmla="val 25000"/>
          </a:avLst>
        </a:prstGeom>
        <a:gradFill flip="none" rotWithShape="1">
          <a:gsLst>
            <a:gs pos="0">
              <a:srgbClr val="D04A02"/>
            </a:gs>
            <a:gs pos="100000">
              <a:srgbClr val="EB7814"/>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1">
              <a:solidFill>
                <a:srgbClr val="FFFFFF"/>
              </a:solidFill>
              <a:latin typeface="Segoe UI" panose="020B0502040204020203" pitchFamily="34" charset="0"/>
            </a:rPr>
            <a:t>Retention</a:t>
          </a:r>
        </a:p>
      </xdr:txBody>
    </xdr:sp>
    <xdr:clientData/>
  </xdr:twoCellAnchor>
  <xdr:twoCellAnchor editAs="oneCell">
    <xdr:from>
      <xdr:col>34</xdr:col>
      <xdr:colOff>213360</xdr:colOff>
      <xdr:row>2</xdr:row>
      <xdr:rowOff>152400</xdr:rowOff>
    </xdr:from>
    <xdr:to>
      <xdr:col>35</xdr:col>
      <xdr:colOff>93980</xdr:colOff>
      <xdr:row>3</xdr:row>
      <xdr:rowOff>147320</xdr:rowOff>
    </xdr:to>
    <xdr:pic macro="modNavigation.NavigateToRetention">
      <xdr:nvPicPr>
        <xdr:cNvPr id="15" name="NavTab_CR_Icon">
          <a:extLst>
            <a:ext uri="{FF2B5EF4-FFF2-40B4-BE49-F238E27FC236}">
              <a16:creationId xmlns:a16="http://schemas.microsoft.com/office/drawing/2014/main" id="{7E33DF9F-56A4-6230-13EF-1FFD3E47F2D2}"/>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210800" y="457200"/>
          <a:ext cx="177800" cy="177800"/>
        </a:xfrm>
        <a:prstGeom prst="rect">
          <a:avLst/>
        </a:prstGeom>
      </xdr:spPr>
    </xdr:pic>
    <xdr:clientData/>
  </xdr:twoCellAnchor>
  <xdr:twoCellAnchor>
    <xdr:from>
      <xdr:col>39</xdr:col>
      <xdr:colOff>73660</xdr:colOff>
      <xdr:row>2</xdr:row>
      <xdr:rowOff>63500</xdr:rowOff>
    </xdr:from>
    <xdr:to>
      <xdr:col>43</xdr:col>
      <xdr:colOff>231140</xdr:colOff>
      <xdr:row>4</xdr:row>
      <xdr:rowOff>53340</xdr:rowOff>
    </xdr:to>
    <xdr:sp macro="modNavigation.NavigateToDiversity" textlink="">
      <xdr:nvSpPr>
        <xdr:cNvPr id="16" name="NavTab_DI">
          <a:extLst>
            <a:ext uri="{FF2B5EF4-FFF2-40B4-BE49-F238E27FC236}">
              <a16:creationId xmlns:a16="http://schemas.microsoft.com/office/drawing/2014/main" id="{9CE49627-432F-98D5-F4D7-1488712F4791}"/>
            </a:ext>
          </a:extLst>
        </xdr:cNvPr>
        <xdr:cNvSpPr/>
      </xdr:nvSpPr>
      <xdr:spPr>
        <a:xfrm>
          <a:off x="11557000" y="368300"/>
          <a:ext cx="13462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0">
              <a:solidFill>
                <a:srgbClr val="0F272A"/>
              </a:solidFill>
              <a:latin typeface="Segoe UI" panose="020B0502040204020203" pitchFamily="34" charset="0"/>
            </a:rPr>
            <a:t>Diversity</a:t>
          </a:r>
        </a:p>
      </xdr:txBody>
    </xdr:sp>
    <xdr:clientData/>
  </xdr:twoCellAnchor>
  <xdr:twoCellAnchor editAs="oneCell">
    <xdr:from>
      <xdr:col>39</xdr:col>
      <xdr:colOff>149860</xdr:colOff>
      <xdr:row>2</xdr:row>
      <xdr:rowOff>152400</xdr:rowOff>
    </xdr:from>
    <xdr:to>
      <xdr:col>40</xdr:col>
      <xdr:colOff>30480</xdr:colOff>
      <xdr:row>3</xdr:row>
      <xdr:rowOff>147320</xdr:rowOff>
    </xdr:to>
    <xdr:pic macro="modNavigation.NavigateToDiversity">
      <xdr:nvPicPr>
        <xdr:cNvPr id="18" name="NavTab_DI_Icon">
          <a:extLst>
            <a:ext uri="{FF2B5EF4-FFF2-40B4-BE49-F238E27FC236}">
              <a16:creationId xmlns:a16="http://schemas.microsoft.com/office/drawing/2014/main" id="{30F50021-80A1-6E4F-0BEC-EBC2DA2F1AFA}"/>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633200" y="457200"/>
          <a:ext cx="177800" cy="177800"/>
        </a:xfrm>
        <a:prstGeom prst="rect">
          <a:avLst/>
        </a:prstGeom>
      </xdr:spPr>
    </xdr:pic>
    <xdr:clientData/>
  </xdr:twoCellAnchor>
  <xdr:twoCellAnchor>
    <xdr:from>
      <xdr:col>59</xdr:col>
      <xdr:colOff>149860</xdr:colOff>
      <xdr:row>2</xdr:row>
      <xdr:rowOff>63500</xdr:rowOff>
    </xdr:from>
    <xdr:to>
      <xdr:col>61</xdr:col>
      <xdr:colOff>487680</xdr:colOff>
      <xdr:row>4</xdr:row>
      <xdr:rowOff>53340</xdr:rowOff>
    </xdr:to>
    <xdr:sp macro="modExportPDF.ExportActiveDashboardPDF" textlink="">
      <xdr:nvSpPr>
        <xdr:cNvPr id="19" name="Action_ExportPDF">
          <a:extLst>
            <a:ext uri="{FF2B5EF4-FFF2-40B4-BE49-F238E27FC236}">
              <a16:creationId xmlns:a16="http://schemas.microsoft.com/office/drawing/2014/main" id="{67D08E01-423C-2F6F-F0DC-3F208DE277AC}"/>
            </a:ext>
          </a:extLst>
        </xdr:cNvPr>
        <xdr:cNvSpPr/>
      </xdr:nvSpPr>
      <xdr:spPr>
        <a:xfrm>
          <a:off x="17576800" y="368300"/>
          <a:ext cx="1244600" cy="355600"/>
        </a:xfrm>
        <a:prstGeom prst="roundRect">
          <a:avLst>
            <a:gd name="adj" fmla="val 25000"/>
          </a:avLst>
        </a:prstGeom>
        <a:gradFill flip="none" rotWithShape="1">
          <a:gsLst>
            <a:gs pos="0">
              <a:srgbClr val="D04A02"/>
            </a:gs>
            <a:gs pos="100000">
              <a:srgbClr val="EB7814"/>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1">
              <a:solidFill>
                <a:srgbClr val="FFFFFF"/>
              </a:solidFill>
              <a:latin typeface="Segoe UI" panose="020B0502040204020203" pitchFamily="34" charset="0"/>
            </a:rPr>
            <a:t>Export PDF</a:t>
          </a:r>
        </a:p>
      </xdr:txBody>
    </xdr:sp>
    <xdr:clientData/>
  </xdr:twoCellAnchor>
  <xdr:twoCellAnchor>
    <xdr:from>
      <xdr:col>55</xdr:col>
      <xdr:colOff>93980</xdr:colOff>
      <xdr:row>2</xdr:row>
      <xdr:rowOff>63500</xdr:rowOff>
    </xdr:from>
    <xdr:to>
      <xdr:col>59</xdr:col>
      <xdr:colOff>73660</xdr:colOff>
      <xdr:row>4</xdr:row>
      <xdr:rowOff>53340</xdr:rowOff>
    </xdr:to>
    <xdr:sp macro="modThemeEngine.ToggleDashboardTheme" textlink="">
      <xdr:nvSpPr>
        <xdr:cNvPr id="20" name="Action_ThemeToggle">
          <a:extLst>
            <a:ext uri="{FF2B5EF4-FFF2-40B4-BE49-F238E27FC236}">
              <a16:creationId xmlns:a16="http://schemas.microsoft.com/office/drawing/2014/main" id="{4EDC9396-901D-F577-5E90-0DCD4CC899F8}"/>
            </a:ext>
          </a:extLst>
        </xdr:cNvPr>
        <xdr:cNvSpPr/>
      </xdr:nvSpPr>
      <xdr:spPr>
        <a:xfrm>
          <a:off x="16332200" y="368300"/>
          <a:ext cx="11684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800" b="0">
              <a:solidFill>
                <a:srgbClr val="0F272A"/>
              </a:solidFill>
              <a:latin typeface="Segoe UI" panose="020B0502040204020203" pitchFamily="34" charset="0"/>
            </a:rPr>
            <a:t>Theme Mode</a:t>
          </a:r>
        </a:p>
      </xdr:txBody>
    </xdr:sp>
    <xdr:clientData/>
  </xdr:twoCellAnchor>
  <xdr:twoCellAnchor>
    <xdr:from>
      <xdr:col>51</xdr:col>
      <xdr:colOff>12700</xdr:colOff>
      <xdr:row>2</xdr:row>
      <xdr:rowOff>63500</xdr:rowOff>
    </xdr:from>
    <xdr:to>
      <xdr:col>55</xdr:col>
      <xdr:colOff>17780</xdr:colOff>
      <xdr:row>4</xdr:row>
      <xdr:rowOff>53340</xdr:rowOff>
    </xdr:to>
    <xdr:sp macro="modFilterController.ClearAllFilters" textlink="">
      <xdr:nvSpPr>
        <xdr:cNvPr id="21" name="Action_ResetFilters">
          <a:extLst>
            <a:ext uri="{FF2B5EF4-FFF2-40B4-BE49-F238E27FC236}">
              <a16:creationId xmlns:a16="http://schemas.microsoft.com/office/drawing/2014/main" id="{3269E8E3-2E66-B4DD-CD7F-1F6D5962783B}"/>
            </a:ext>
          </a:extLst>
        </xdr:cNvPr>
        <xdr:cNvSpPr/>
      </xdr:nvSpPr>
      <xdr:spPr>
        <a:xfrm>
          <a:off x="15062200" y="368300"/>
          <a:ext cx="11938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0">
              <a:solidFill>
                <a:srgbClr val="0F272A"/>
              </a:solidFill>
              <a:latin typeface="Segoe UI" panose="020B0502040204020203" pitchFamily="34" charset="0"/>
            </a:rPr>
            <a:t>Clear Slicers</a:t>
          </a:r>
        </a:p>
      </xdr:txBody>
    </xdr:sp>
    <xdr:clientData/>
  </xdr:twoCellAnchor>
  <xdr:twoCellAnchor editAs="oneCell">
    <xdr:from>
      <xdr:col>51</xdr:col>
      <xdr:colOff>88900</xdr:colOff>
      <xdr:row>2</xdr:row>
      <xdr:rowOff>152400</xdr:rowOff>
    </xdr:from>
    <xdr:to>
      <xdr:col>51</xdr:col>
      <xdr:colOff>266700</xdr:colOff>
      <xdr:row>3</xdr:row>
      <xdr:rowOff>147320</xdr:rowOff>
    </xdr:to>
    <xdr:pic macro="modFilterController.ClearAllFilters">
      <xdr:nvPicPr>
        <xdr:cNvPr id="23" name="Action_ResetFilters_Icon">
          <a:extLst>
            <a:ext uri="{FF2B5EF4-FFF2-40B4-BE49-F238E27FC236}">
              <a16:creationId xmlns:a16="http://schemas.microsoft.com/office/drawing/2014/main" id="{06C1DE2A-9FD8-0A07-3A96-1D3AC0571754}"/>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5138400" y="457200"/>
          <a:ext cx="177800" cy="177800"/>
        </a:xfrm>
        <a:prstGeom prst="rect">
          <a:avLst/>
        </a:prstGeom>
      </xdr:spPr>
    </xdr:pic>
    <xdr:clientData/>
  </xdr:twoCellAnchor>
  <xdr:twoCellAnchor>
    <xdr:from>
      <xdr:col>47</xdr:col>
      <xdr:colOff>33020</xdr:colOff>
      <xdr:row>2</xdr:row>
      <xdr:rowOff>63500</xdr:rowOff>
    </xdr:from>
    <xdr:to>
      <xdr:col>50</xdr:col>
      <xdr:colOff>233680</xdr:colOff>
      <xdr:row>4</xdr:row>
      <xdr:rowOff>53340</xdr:rowOff>
    </xdr:to>
    <xdr:sp macro="modDataRefresh.RefreshPipelineSynchronously" textlink="">
      <xdr:nvSpPr>
        <xdr:cNvPr id="24" name="Action_RefreshData">
          <a:extLst>
            <a:ext uri="{FF2B5EF4-FFF2-40B4-BE49-F238E27FC236}">
              <a16:creationId xmlns:a16="http://schemas.microsoft.com/office/drawing/2014/main" id="{461020D6-C217-4323-8618-764B7A0C7354}"/>
            </a:ext>
          </a:extLst>
        </xdr:cNvPr>
        <xdr:cNvSpPr/>
      </xdr:nvSpPr>
      <xdr:spPr>
        <a:xfrm>
          <a:off x="13893800" y="368300"/>
          <a:ext cx="10922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0">
              <a:solidFill>
                <a:srgbClr val="0F272A"/>
              </a:solidFill>
              <a:latin typeface="Segoe UI" panose="020B0502040204020203" pitchFamily="34" charset="0"/>
            </a:rPr>
            <a:t>Refresh</a:t>
          </a:r>
        </a:p>
      </xdr:txBody>
    </xdr:sp>
    <xdr:clientData/>
  </xdr:twoCellAnchor>
  <xdr:twoCellAnchor editAs="oneCell">
    <xdr:from>
      <xdr:col>47</xdr:col>
      <xdr:colOff>109220</xdr:colOff>
      <xdr:row>2</xdr:row>
      <xdr:rowOff>152400</xdr:rowOff>
    </xdr:from>
    <xdr:to>
      <xdr:col>47</xdr:col>
      <xdr:colOff>287020</xdr:colOff>
      <xdr:row>3</xdr:row>
      <xdr:rowOff>147320</xdr:rowOff>
    </xdr:to>
    <xdr:pic macro="modDataRefresh.RefreshPipelineSynchronously">
      <xdr:nvPicPr>
        <xdr:cNvPr id="26" name="Action_RefreshData_Icon">
          <a:extLst>
            <a:ext uri="{FF2B5EF4-FFF2-40B4-BE49-F238E27FC236}">
              <a16:creationId xmlns:a16="http://schemas.microsoft.com/office/drawing/2014/main" id="{85CE67BD-E2D1-640D-F03E-722BAAEB7244}"/>
            </a:ext>
          </a:extLst>
        </xdr:cNvPr>
        <xdr:cNvPicPr>
          <a:picLocks/>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3970000" y="457200"/>
          <a:ext cx="177800" cy="177800"/>
        </a:xfrm>
        <a:prstGeom prst="rect">
          <a:avLst/>
        </a:prstGeom>
      </xdr:spPr>
    </xdr:pic>
    <xdr:clientData/>
  </xdr:twoCellAnchor>
  <xdr:twoCellAnchor>
    <xdr:from>
      <xdr:col>1</xdr:col>
      <xdr:colOff>12700</xdr:colOff>
      <xdr:row>5</xdr:row>
      <xdr:rowOff>111760</xdr:rowOff>
    </xdr:from>
    <xdr:to>
      <xdr:col>62</xdr:col>
      <xdr:colOff>55880</xdr:colOff>
      <xdr:row>8</xdr:row>
      <xdr:rowOff>121920</xdr:rowOff>
    </xdr:to>
    <xdr:sp macro="" textlink="">
      <xdr:nvSpPr>
        <xdr:cNvPr id="27" name="Hero_Container">
          <a:extLst>
            <a:ext uri="{FF2B5EF4-FFF2-40B4-BE49-F238E27FC236}">
              <a16:creationId xmlns:a16="http://schemas.microsoft.com/office/drawing/2014/main" id="{118BDB08-DE31-F7E6-F34F-C7C9E77F3452}"/>
            </a:ext>
          </a:extLst>
        </xdr:cNvPr>
        <xdr:cNvSpPr/>
      </xdr:nvSpPr>
      <xdr:spPr>
        <a:xfrm>
          <a:off x="203200" y="965200"/>
          <a:ext cx="18796000" cy="558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0" rIns="0" bIns="0" rtlCol="0" anchor="t"/>
        <a:lstStyle/>
        <a:p>
          <a:pPr algn="l"/>
          <a:r>
            <a:rPr lang="en-US" sz="1300" b="1">
              <a:solidFill>
                <a:srgbClr val="0F272A"/>
              </a:solidFill>
              <a:latin typeface="Segoe UI" panose="020B0502040204020203" pitchFamily="34" charset="0"/>
            </a:rPr>
            <a:t>Customer Retention &amp; Churn Prevention Command Center</a:t>
          </a:r>
        </a:p>
        <a:p>
          <a:pPr algn="l"/>
          <a:r>
            <a:rPr lang="en-US" sz="850" b="0">
              <a:solidFill>
                <a:srgbClr val="647B8B"/>
              </a:solidFill>
              <a:latin typeface="Segoe UI" panose="020B0502040204020203" pitchFamily="34" charset="0"/>
            </a:rPr>
            <a:t>Predictive Tenure Cohort Risk, Payment Friction Diagnostics &amp; Contract Value Optimization</a:t>
          </a:r>
        </a:p>
      </xdr:txBody>
    </xdr:sp>
    <xdr:clientData/>
  </xdr:twoCellAnchor>
  <xdr:twoCellAnchor>
    <xdr:from>
      <xdr:col>10</xdr:col>
      <xdr:colOff>233680</xdr:colOff>
      <xdr:row>9</xdr:row>
      <xdr:rowOff>66040</xdr:rowOff>
    </xdr:from>
    <xdr:to>
      <xdr:col>17</xdr:col>
      <xdr:colOff>287020</xdr:colOff>
      <xdr:row>15</xdr:row>
      <xdr:rowOff>162560</xdr:rowOff>
    </xdr:to>
    <xdr:sp macro="" textlink="">
      <xdr:nvSpPr>
        <xdr:cNvPr id="28" name="Card_CR_CustomerBase">
          <a:extLst>
            <a:ext uri="{FF2B5EF4-FFF2-40B4-BE49-F238E27FC236}">
              <a16:creationId xmlns:a16="http://schemas.microsoft.com/office/drawing/2014/main" id="{7F79FAC9-2F0B-CA9E-4A29-B3D54102633F}"/>
            </a:ext>
          </a:extLst>
        </xdr:cNvPr>
        <xdr:cNvSpPr/>
      </xdr:nvSpPr>
      <xdr:spPr>
        <a:xfrm>
          <a:off x="3098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63500</xdr:colOff>
      <xdr:row>9</xdr:row>
      <xdr:rowOff>78740</xdr:rowOff>
    </xdr:from>
    <xdr:to>
      <xdr:col>17</xdr:col>
      <xdr:colOff>160020</xdr:colOff>
      <xdr:row>9</xdr:row>
      <xdr:rowOff>116840</xdr:rowOff>
    </xdr:to>
    <xdr:sp macro="" textlink="">
      <xdr:nvSpPr>
        <xdr:cNvPr id="29" name="TopAccent_CR_CustomerBase">
          <a:extLst>
            <a:ext uri="{FF2B5EF4-FFF2-40B4-BE49-F238E27FC236}">
              <a16:creationId xmlns:a16="http://schemas.microsoft.com/office/drawing/2014/main" id="{81599A8F-6AE6-DC98-6D41-6B32CADA2DA9}"/>
            </a:ext>
          </a:extLst>
        </xdr:cNvPr>
        <xdr:cNvSpPr/>
      </xdr:nvSpPr>
      <xdr:spPr>
        <a:xfrm>
          <a:off x="3225800" y="1663700"/>
          <a:ext cx="1879600" cy="38100"/>
        </a:xfrm>
        <a:prstGeom prst="roundRect">
          <a:avLst>
            <a:gd name="adj" fmla="val 50000"/>
          </a:avLst>
        </a:prstGeom>
        <a:solidFill>
          <a:srgbClr val="0F2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88900</xdr:colOff>
      <xdr:row>10</xdr:row>
      <xdr:rowOff>35560</xdr:rowOff>
    </xdr:from>
    <xdr:to>
      <xdr:col>12</xdr:col>
      <xdr:colOff>147320</xdr:colOff>
      <xdr:row>12</xdr:row>
      <xdr:rowOff>25400</xdr:rowOff>
    </xdr:to>
    <xdr:sp macro="" textlink="">
      <xdr:nvSpPr>
        <xdr:cNvPr id="30" name="Pill_CR_CustomerBase">
          <a:extLst>
            <a:ext uri="{FF2B5EF4-FFF2-40B4-BE49-F238E27FC236}">
              <a16:creationId xmlns:a16="http://schemas.microsoft.com/office/drawing/2014/main" id="{741AAF37-FF40-ACF7-D0D7-18665ACFA556}"/>
            </a:ext>
          </a:extLst>
        </xdr:cNvPr>
        <xdr:cNvSpPr/>
      </xdr:nvSpPr>
      <xdr:spPr>
        <a:xfrm>
          <a:off x="3251200" y="1803400"/>
          <a:ext cx="355600" cy="355600"/>
        </a:xfrm>
        <a:prstGeom prst="ellipse">
          <a:avLst/>
        </a:prstGeom>
        <a:solidFill>
          <a:srgbClr val="F9F9F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152400</xdr:colOff>
      <xdr:row>10</xdr:row>
      <xdr:rowOff>99060</xdr:rowOff>
    </xdr:from>
    <xdr:to>
      <xdr:col>12</xdr:col>
      <xdr:colOff>83820</xdr:colOff>
      <xdr:row>11</xdr:row>
      <xdr:rowOff>144780</xdr:rowOff>
    </xdr:to>
    <xdr:pic>
      <xdr:nvPicPr>
        <xdr:cNvPr id="32" name="Icon_CR_CustomerBase">
          <a:extLst>
            <a:ext uri="{FF2B5EF4-FFF2-40B4-BE49-F238E27FC236}">
              <a16:creationId xmlns:a16="http://schemas.microsoft.com/office/drawing/2014/main" id="{52CFC4F1-8CF6-7D2F-B56E-6ED9CC21ABDE}"/>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3314700" y="1866900"/>
          <a:ext cx="228600" cy="228600"/>
        </a:xfrm>
        <a:prstGeom prst="rect">
          <a:avLst/>
        </a:prstGeom>
        <a:extLst>
          <a:ext uri="{91240B29-F687-4F45-9708-019B960494DF}">
            <a14:hiddenLine xmlns:a14="http://schemas.microsoft.com/office/drawing/2010/main" w="19050" cap="rnd">
              <a:solidFill>
                <a:srgbClr val="0D9488"/>
              </a:solidFill>
              <a:prstDash val="solid"/>
              <a:round/>
            </a14:hiddenLine>
          </a:ext>
        </a:extLst>
      </xdr:spPr>
    </xdr:pic>
    <xdr:clientData/>
  </xdr:twoCellAnchor>
  <xdr:twoCellAnchor>
    <xdr:from>
      <xdr:col>12</xdr:col>
      <xdr:colOff>198120</xdr:colOff>
      <xdr:row>10</xdr:row>
      <xdr:rowOff>22860</xdr:rowOff>
    </xdr:from>
    <xdr:to>
      <xdr:col>17</xdr:col>
      <xdr:colOff>185420</xdr:colOff>
      <xdr:row>11</xdr:row>
      <xdr:rowOff>17780</xdr:rowOff>
    </xdr:to>
    <xdr:sp macro="" textlink="">
      <xdr:nvSpPr>
        <xdr:cNvPr id="33" name="Title_CR_CustomerBase">
          <a:extLst>
            <a:ext uri="{FF2B5EF4-FFF2-40B4-BE49-F238E27FC236}">
              <a16:creationId xmlns:a16="http://schemas.microsoft.com/office/drawing/2014/main" id="{4730204B-F923-4CD4-342B-51049BFDAF59}"/>
            </a:ext>
          </a:extLst>
        </xdr:cNvPr>
        <xdr:cNvSpPr/>
      </xdr:nvSpPr>
      <xdr:spPr>
        <a:xfrm>
          <a:off x="3657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TOTAL CUSTOMERS</a:t>
          </a:r>
        </a:p>
      </xdr:txBody>
    </xdr:sp>
    <xdr:clientData/>
  </xdr:twoCellAnchor>
  <xdr:twoCellAnchor>
    <xdr:from>
      <xdr:col>12</xdr:col>
      <xdr:colOff>198120</xdr:colOff>
      <xdr:row>11</xdr:row>
      <xdr:rowOff>17780</xdr:rowOff>
    </xdr:from>
    <xdr:to>
      <xdr:col>17</xdr:col>
      <xdr:colOff>210820</xdr:colOff>
      <xdr:row>13</xdr:row>
      <xdr:rowOff>109220</xdr:rowOff>
    </xdr:to>
    <xdr:sp macro="" textlink="'04_CustomerRetention_Cockpit'!$AA$65">
      <xdr:nvSpPr>
        <xdr:cNvPr id="34" name="Val_CR_CustomerBase">
          <a:extLst>
            <a:ext uri="{FF2B5EF4-FFF2-40B4-BE49-F238E27FC236}">
              <a16:creationId xmlns:a16="http://schemas.microsoft.com/office/drawing/2014/main" id="{8B089723-8F11-9F32-34FF-795EFBB594BB}"/>
            </a:ext>
          </a:extLst>
        </xdr:cNvPr>
        <xdr:cNvSpPr/>
      </xdr:nvSpPr>
      <xdr:spPr>
        <a:xfrm>
          <a:off x="3657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fld id="{FF61C7BF-1938-4BA6-A3D3-B949E02D2A9F}" type="TxLink">
            <a:rPr lang="en-US" sz="1800" b="1" i="0" u="none" strike="noStrike">
              <a:solidFill>
                <a:srgbClr val="0F272A"/>
              </a:solidFill>
              <a:latin typeface="Segoe UI" panose="020B0502040204020203" pitchFamily="34" charset="0"/>
            </a:rPr>
            <a:pPr algn="l"/>
            <a:t>7,043</a:t>
          </a:fld>
          <a:endParaRPr lang="en-US" sz="1800" b="1">
            <a:solidFill>
              <a:srgbClr val="0F272A"/>
            </a:solidFill>
            <a:latin typeface="Segoe UI" panose="020B0502040204020203" pitchFamily="34" charset="0"/>
          </a:endParaRPr>
        </a:p>
      </xdr:txBody>
    </xdr:sp>
    <xdr:clientData/>
  </xdr:twoCellAnchor>
  <xdr:twoCellAnchor>
    <xdr:from>
      <xdr:col>11</xdr:col>
      <xdr:colOff>88900</xdr:colOff>
      <xdr:row>14</xdr:row>
      <xdr:rowOff>40640</xdr:rowOff>
    </xdr:from>
    <xdr:to>
      <xdr:col>17</xdr:col>
      <xdr:colOff>134620</xdr:colOff>
      <xdr:row>15</xdr:row>
      <xdr:rowOff>86360</xdr:rowOff>
    </xdr:to>
    <xdr:sp macro="" textlink="">
      <xdr:nvSpPr>
        <xdr:cNvPr id="35" name="Trend_CR_CustomerBase">
          <a:extLst>
            <a:ext uri="{FF2B5EF4-FFF2-40B4-BE49-F238E27FC236}">
              <a16:creationId xmlns:a16="http://schemas.microsoft.com/office/drawing/2014/main" id="{C4336B98-035D-C4AC-C78E-249DEC025480}"/>
            </a:ext>
          </a:extLst>
        </xdr:cNvPr>
        <xdr:cNvSpPr/>
      </xdr:nvSpPr>
      <xdr:spPr>
        <a:xfrm>
          <a:off x="3251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0F272A"/>
              </a:solidFill>
              <a:latin typeface="Segoe UI" panose="020B0502040204020203" pitchFamily="34" charset="0"/>
            </a:rPr>
            <a:t>▲ 3.1% vs PY</a:t>
          </a:r>
        </a:p>
      </xdr:txBody>
    </xdr:sp>
    <xdr:clientData/>
  </xdr:twoCellAnchor>
  <xdr:twoCellAnchor editAs="oneCell">
    <xdr:from>
      <xdr:col>15</xdr:col>
      <xdr:colOff>195580</xdr:colOff>
      <xdr:row>14</xdr:row>
      <xdr:rowOff>40640</xdr:rowOff>
    </xdr:from>
    <xdr:to>
      <xdr:col>17</xdr:col>
      <xdr:colOff>185420</xdr:colOff>
      <xdr:row>15</xdr:row>
      <xdr:rowOff>86360</xdr:rowOff>
    </xdr:to>
    <xdr:pic>
      <xdr:nvPicPr>
        <xdr:cNvPr id="37" name="Spark_CR_CustomerBase">
          <a:extLst>
            <a:ext uri="{FF2B5EF4-FFF2-40B4-BE49-F238E27FC236}">
              <a16:creationId xmlns:a16="http://schemas.microsoft.com/office/drawing/2014/main" id="{82E0F3C0-491D-9B45-AED5-CEBA04143204}"/>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46600" y="2540000"/>
          <a:ext cx="584200" cy="228600"/>
        </a:xfrm>
        <a:prstGeom prst="rect">
          <a:avLst/>
        </a:prstGeom>
        <a:extLst>
          <a:ext uri="{91240B29-F687-4F45-9708-019B960494DF}">
            <a14:hiddenLine xmlns:a14="http://schemas.microsoft.com/office/drawing/2010/main" w="12105" cap="rnd">
              <a:solidFill>
                <a:srgbClr val="2563EB"/>
              </a:solidFill>
              <a:prstDash val="solid"/>
              <a:round/>
            </a14:hiddenLine>
          </a:ext>
        </a:extLst>
      </xdr:spPr>
    </xdr:pic>
    <xdr:clientData/>
  </xdr:twoCellAnchor>
  <xdr:twoCellAnchor>
    <xdr:from>
      <xdr:col>18</xdr:col>
      <xdr:colOff>142240</xdr:colOff>
      <xdr:row>9</xdr:row>
      <xdr:rowOff>66040</xdr:rowOff>
    </xdr:from>
    <xdr:to>
      <xdr:col>25</xdr:col>
      <xdr:colOff>195580</xdr:colOff>
      <xdr:row>15</xdr:row>
      <xdr:rowOff>162560</xdr:rowOff>
    </xdr:to>
    <xdr:sp macro="" textlink="">
      <xdr:nvSpPr>
        <xdr:cNvPr id="38" name="Card_CR_ChurnVolume">
          <a:extLst>
            <a:ext uri="{FF2B5EF4-FFF2-40B4-BE49-F238E27FC236}">
              <a16:creationId xmlns:a16="http://schemas.microsoft.com/office/drawing/2014/main" id="{CEB90ECF-708D-B7FD-A7DA-1CE9C9E0F4A8}"/>
            </a:ext>
          </a:extLst>
        </xdr:cNvPr>
        <xdr:cNvSpPr/>
      </xdr:nvSpPr>
      <xdr:spPr>
        <a:xfrm>
          <a:off x="5384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269240</xdr:colOff>
      <xdr:row>9</xdr:row>
      <xdr:rowOff>78740</xdr:rowOff>
    </xdr:from>
    <xdr:to>
      <xdr:col>25</xdr:col>
      <xdr:colOff>68580</xdr:colOff>
      <xdr:row>9</xdr:row>
      <xdr:rowOff>116840</xdr:rowOff>
    </xdr:to>
    <xdr:sp macro="" textlink="">
      <xdr:nvSpPr>
        <xdr:cNvPr id="39" name="TopAccent_CR_ChurnVolume">
          <a:extLst>
            <a:ext uri="{FF2B5EF4-FFF2-40B4-BE49-F238E27FC236}">
              <a16:creationId xmlns:a16="http://schemas.microsoft.com/office/drawing/2014/main" id="{AFE13984-D5C8-F920-094F-FF3059153AB8}"/>
            </a:ext>
          </a:extLst>
        </xdr:cNvPr>
        <xdr:cNvSpPr/>
      </xdr:nvSpPr>
      <xdr:spPr>
        <a:xfrm>
          <a:off x="5511800" y="1663700"/>
          <a:ext cx="1879600" cy="38100"/>
        </a:xfrm>
        <a:prstGeom prst="roundRect">
          <a:avLst>
            <a:gd name="adj" fmla="val 50000"/>
          </a:avLst>
        </a:prstGeom>
        <a:solidFill>
          <a:srgbClr val="EF242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294640</xdr:colOff>
      <xdr:row>10</xdr:row>
      <xdr:rowOff>35560</xdr:rowOff>
    </xdr:from>
    <xdr:to>
      <xdr:col>20</xdr:col>
      <xdr:colOff>55880</xdr:colOff>
      <xdr:row>12</xdr:row>
      <xdr:rowOff>25400</xdr:rowOff>
    </xdr:to>
    <xdr:sp macro="" textlink="">
      <xdr:nvSpPr>
        <xdr:cNvPr id="40" name="Pill_CR_ChurnVolume">
          <a:extLst>
            <a:ext uri="{FF2B5EF4-FFF2-40B4-BE49-F238E27FC236}">
              <a16:creationId xmlns:a16="http://schemas.microsoft.com/office/drawing/2014/main" id="{18DE6A42-8D93-9602-A82D-40DF1E1050DE}"/>
            </a:ext>
          </a:extLst>
        </xdr:cNvPr>
        <xdr:cNvSpPr/>
      </xdr:nvSpPr>
      <xdr:spPr>
        <a:xfrm>
          <a:off x="5537200" y="1803400"/>
          <a:ext cx="355600" cy="355600"/>
        </a:xfrm>
        <a:prstGeom prst="ellipse">
          <a:avLst/>
        </a:prstGeom>
        <a:solidFill>
          <a:srgbClr val="FEE2E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19</xdr:col>
      <xdr:colOff>60960</xdr:colOff>
      <xdr:row>10</xdr:row>
      <xdr:rowOff>99060</xdr:rowOff>
    </xdr:from>
    <xdr:to>
      <xdr:col>19</xdr:col>
      <xdr:colOff>289560</xdr:colOff>
      <xdr:row>11</xdr:row>
      <xdr:rowOff>144780</xdr:rowOff>
    </xdr:to>
    <xdr:pic>
      <xdr:nvPicPr>
        <xdr:cNvPr id="42" name="Icon_CR_ChurnVolume">
          <a:extLst>
            <a:ext uri="{FF2B5EF4-FFF2-40B4-BE49-F238E27FC236}">
              <a16:creationId xmlns:a16="http://schemas.microsoft.com/office/drawing/2014/main" id="{56D68E3F-813B-6D91-9428-3C7D80058E5D}"/>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8"/>
            </a:ext>
          </a:extLst>
        </a:blip>
        <a:stretch>
          <a:fillRect/>
        </a:stretch>
      </xdr:blipFill>
      <xdr:spPr>
        <a:xfrm>
          <a:off x="5600700" y="1866900"/>
          <a:ext cx="228600" cy="228600"/>
        </a:xfrm>
        <a:prstGeom prst="rect">
          <a:avLst/>
        </a:prstGeom>
        <a:extLst>
          <a:ext uri="{91240B29-F687-4F45-9708-019B960494DF}">
            <a14:hiddenLine xmlns:a14="http://schemas.microsoft.com/office/drawing/2010/main" w="19050" cap="rnd">
              <a:solidFill>
                <a:srgbClr val="DC2626"/>
              </a:solidFill>
              <a:prstDash val="solid"/>
              <a:round/>
            </a14:hiddenLine>
          </a:ext>
        </a:extLst>
      </xdr:spPr>
    </xdr:pic>
    <xdr:clientData/>
  </xdr:twoCellAnchor>
  <xdr:twoCellAnchor>
    <xdr:from>
      <xdr:col>20</xdr:col>
      <xdr:colOff>106680</xdr:colOff>
      <xdr:row>10</xdr:row>
      <xdr:rowOff>22860</xdr:rowOff>
    </xdr:from>
    <xdr:to>
      <xdr:col>25</xdr:col>
      <xdr:colOff>93980</xdr:colOff>
      <xdr:row>11</xdr:row>
      <xdr:rowOff>17780</xdr:rowOff>
    </xdr:to>
    <xdr:sp macro="" textlink="">
      <xdr:nvSpPr>
        <xdr:cNvPr id="43" name="Title_CR_ChurnVolume">
          <a:extLst>
            <a:ext uri="{FF2B5EF4-FFF2-40B4-BE49-F238E27FC236}">
              <a16:creationId xmlns:a16="http://schemas.microsoft.com/office/drawing/2014/main" id="{67FA6017-3168-1EB6-0386-8B071D1A4F41}"/>
            </a:ext>
          </a:extLst>
        </xdr:cNvPr>
        <xdr:cNvSpPr/>
      </xdr:nvSpPr>
      <xdr:spPr>
        <a:xfrm>
          <a:off x="5943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CHURNED ACCOUNTS</a:t>
          </a:r>
        </a:p>
      </xdr:txBody>
    </xdr:sp>
    <xdr:clientData/>
  </xdr:twoCellAnchor>
  <xdr:twoCellAnchor>
    <xdr:from>
      <xdr:col>20</xdr:col>
      <xdr:colOff>106680</xdr:colOff>
      <xdr:row>11</xdr:row>
      <xdr:rowOff>17780</xdr:rowOff>
    </xdr:from>
    <xdr:to>
      <xdr:col>25</xdr:col>
      <xdr:colOff>119380</xdr:colOff>
      <xdr:row>13</xdr:row>
      <xdr:rowOff>109220</xdr:rowOff>
    </xdr:to>
    <xdr:sp macro="" textlink="'04_CustomerRetention_Cockpit'!$AB$65">
      <xdr:nvSpPr>
        <xdr:cNvPr id="44" name="Val_CR_ChurnVolume">
          <a:extLst>
            <a:ext uri="{FF2B5EF4-FFF2-40B4-BE49-F238E27FC236}">
              <a16:creationId xmlns:a16="http://schemas.microsoft.com/office/drawing/2014/main" id="{22B498EB-9FA8-BD05-87A3-646E43355451}"/>
            </a:ext>
          </a:extLst>
        </xdr:cNvPr>
        <xdr:cNvSpPr/>
      </xdr:nvSpPr>
      <xdr:spPr>
        <a:xfrm>
          <a:off x="5943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fld id="{3C66C510-5397-4352-9D98-50F6A9EFE13E}" type="TxLink">
            <a:rPr lang="en-US" sz="1800" b="1" i="0" u="none" strike="noStrike">
              <a:solidFill>
                <a:srgbClr val="0F272A"/>
              </a:solidFill>
              <a:latin typeface="Segoe UI" panose="020B0502040204020203" pitchFamily="34" charset="0"/>
            </a:rPr>
            <a:pPr algn="l"/>
            <a:t>1,869</a:t>
          </a:fld>
          <a:endParaRPr lang="en-US" sz="1800" b="1">
            <a:solidFill>
              <a:srgbClr val="0F272A"/>
            </a:solidFill>
            <a:latin typeface="Segoe UI" panose="020B0502040204020203" pitchFamily="34" charset="0"/>
          </a:endParaRPr>
        </a:p>
      </xdr:txBody>
    </xdr:sp>
    <xdr:clientData/>
  </xdr:twoCellAnchor>
  <xdr:twoCellAnchor>
    <xdr:from>
      <xdr:col>18</xdr:col>
      <xdr:colOff>294640</xdr:colOff>
      <xdr:row>14</xdr:row>
      <xdr:rowOff>40640</xdr:rowOff>
    </xdr:from>
    <xdr:to>
      <xdr:col>25</xdr:col>
      <xdr:colOff>43180</xdr:colOff>
      <xdr:row>15</xdr:row>
      <xdr:rowOff>86360</xdr:rowOff>
    </xdr:to>
    <xdr:sp macro="" textlink="">
      <xdr:nvSpPr>
        <xdr:cNvPr id="45" name="Trend_CR_ChurnVolume">
          <a:extLst>
            <a:ext uri="{FF2B5EF4-FFF2-40B4-BE49-F238E27FC236}">
              <a16:creationId xmlns:a16="http://schemas.microsoft.com/office/drawing/2014/main" id="{210A7877-0579-DE45-F0ED-CA1D36B7C7D1}"/>
            </a:ext>
          </a:extLst>
        </xdr:cNvPr>
        <xdr:cNvSpPr/>
      </xdr:nvSpPr>
      <xdr:spPr>
        <a:xfrm>
          <a:off x="5537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EF2424"/>
              </a:solidFill>
              <a:latin typeface="Segoe UI" panose="020B0502040204020203" pitchFamily="34" charset="0"/>
            </a:rPr>
            <a:t>▲ 8.4% vs PY</a:t>
          </a:r>
        </a:p>
      </xdr:txBody>
    </xdr:sp>
    <xdr:clientData/>
  </xdr:twoCellAnchor>
  <xdr:twoCellAnchor editAs="oneCell">
    <xdr:from>
      <xdr:col>23</xdr:col>
      <xdr:colOff>104140</xdr:colOff>
      <xdr:row>14</xdr:row>
      <xdr:rowOff>40640</xdr:rowOff>
    </xdr:from>
    <xdr:to>
      <xdr:col>25</xdr:col>
      <xdr:colOff>93980</xdr:colOff>
      <xdr:row>15</xdr:row>
      <xdr:rowOff>86360</xdr:rowOff>
    </xdr:to>
    <xdr:pic>
      <xdr:nvPicPr>
        <xdr:cNvPr id="47" name="Spark_CR_ChurnVolume">
          <a:extLst>
            <a:ext uri="{FF2B5EF4-FFF2-40B4-BE49-F238E27FC236}">
              <a16:creationId xmlns:a16="http://schemas.microsoft.com/office/drawing/2014/main" id="{8BC1C4C9-CBDF-2FAA-2A4E-BA808D669D3D}"/>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6832600" y="2540000"/>
          <a:ext cx="584200" cy="228600"/>
        </a:xfrm>
        <a:prstGeom prst="rect">
          <a:avLst/>
        </a:prstGeom>
        <a:extLst>
          <a:ext uri="{91240B29-F687-4F45-9708-019B960494DF}">
            <a14:hiddenLine xmlns:a14="http://schemas.microsoft.com/office/drawing/2010/main" w="12105" cap="rnd">
              <a:solidFill>
                <a:srgbClr val="DC2626"/>
              </a:solidFill>
              <a:prstDash val="solid"/>
              <a:round/>
            </a14:hiddenLine>
          </a:ext>
        </a:extLst>
      </xdr:spPr>
    </xdr:pic>
    <xdr:clientData/>
  </xdr:twoCellAnchor>
  <xdr:twoCellAnchor>
    <xdr:from>
      <xdr:col>26</xdr:col>
      <xdr:colOff>50800</xdr:colOff>
      <xdr:row>9</xdr:row>
      <xdr:rowOff>66040</xdr:rowOff>
    </xdr:from>
    <xdr:to>
      <xdr:col>33</xdr:col>
      <xdr:colOff>104140</xdr:colOff>
      <xdr:row>15</xdr:row>
      <xdr:rowOff>162560</xdr:rowOff>
    </xdr:to>
    <xdr:sp macro="" textlink="">
      <xdr:nvSpPr>
        <xdr:cNvPr id="48" name="Card_CR_ChurnRate">
          <a:extLst>
            <a:ext uri="{FF2B5EF4-FFF2-40B4-BE49-F238E27FC236}">
              <a16:creationId xmlns:a16="http://schemas.microsoft.com/office/drawing/2014/main" id="{95BD571F-12F9-69F2-9C5A-DA23F6C31DE4}"/>
            </a:ext>
          </a:extLst>
        </xdr:cNvPr>
        <xdr:cNvSpPr/>
      </xdr:nvSpPr>
      <xdr:spPr>
        <a:xfrm>
          <a:off x="7670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177800</xdr:colOff>
      <xdr:row>9</xdr:row>
      <xdr:rowOff>78740</xdr:rowOff>
    </xdr:from>
    <xdr:to>
      <xdr:col>32</xdr:col>
      <xdr:colOff>274320</xdr:colOff>
      <xdr:row>9</xdr:row>
      <xdr:rowOff>116840</xdr:rowOff>
    </xdr:to>
    <xdr:sp macro="" textlink="">
      <xdr:nvSpPr>
        <xdr:cNvPr id="49" name="TopAccent_CR_ChurnRate">
          <a:extLst>
            <a:ext uri="{FF2B5EF4-FFF2-40B4-BE49-F238E27FC236}">
              <a16:creationId xmlns:a16="http://schemas.microsoft.com/office/drawing/2014/main" id="{269A8AA1-93BB-E118-FFAE-2DBC47F1E8B4}"/>
            </a:ext>
          </a:extLst>
        </xdr:cNvPr>
        <xdr:cNvSpPr/>
      </xdr:nvSpPr>
      <xdr:spPr>
        <a:xfrm>
          <a:off x="7797800" y="1663700"/>
          <a:ext cx="1879600" cy="38100"/>
        </a:xfrm>
        <a:prstGeom prst="roundRect">
          <a:avLst>
            <a:gd name="adj" fmla="val 50000"/>
          </a:avLst>
        </a:prstGeom>
        <a:solidFill>
          <a:srgbClr val="EF242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203200</xdr:colOff>
      <xdr:row>10</xdr:row>
      <xdr:rowOff>35560</xdr:rowOff>
    </xdr:from>
    <xdr:to>
      <xdr:col>27</xdr:col>
      <xdr:colOff>261620</xdr:colOff>
      <xdr:row>12</xdr:row>
      <xdr:rowOff>25400</xdr:rowOff>
    </xdr:to>
    <xdr:sp macro="" textlink="">
      <xdr:nvSpPr>
        <xdr:cNvPr id="50" name="Pill_CR_ChurnRate">
          <a:extLst>
            <a:ext uri="{FF2B5EF4-FFF2-40B4-BE49-F238E27FC236}">
              <a16:creationId xmlns:a16="http://schemas.microsoft.com/office/drawing/2014/main" id="{64920504-AFA3-CA96-89E1-DB8B910997C1}"/>
            </a:ext>
          </a:extLst>
        </xdr:cNvPr>
        <xdr:cNvSpPr/>
      </xdr:nvSpPr>
      <xdr:spPr>
        <a:xfrm>
          <a:off x="7823200" y="1803400"/>
          <a:ext cx="355600" cy="355600"/>
        </a:xfrm>
        <a:prstGeom prst="ellipse">
          <a:avLst/>
        </a:prstGeom>
        <a:solidFill>
          <a:srgbClr val="FEE2E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26</xdr:col>
      <xdr:colOff>266700</xdr:colOff>
      <xdr:row>10</xdr:row>
      <xdr:rowOff>99060</xdr:rowOff>
    </xdr:from>
    <xdr:to>
      <xdr:col>26</xdr:col>
      <xdr:colOff>493395</xdr:colOff>
      <xdr:row>11</xdr:row>
      <xdr:rowOff>144780</xdr:rowOff>
    </xdr:to>
    <xdr:pic>
      <xdr:nvPicPr>
        <xdr:cNvPr id="52" name="Icon_CR_ChurnRate">
          <a:extLst>
            <a:ext uri="{FF2B5EF4-FFF2-40B4-BE49-F238E27FC236}">
              <a16:creationId xmlns:a16="http://schemas.microsoft.com/office/drawing/2014/main" id="{FAFB0AA8-022C-2518-6F45-FFA7B9BB3C8D}"/>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9"/>
            </a:ext>
          </a:extLst>
        </a:blip>
        <a:stretch>
          <a:fillRect/>
        </a:stretch>
      </xdr:blipFill>
      <xdr:spPr>
        <a:xfrm>
          <a:off x="7886700" y="1866900"/>
          <a:ext cx="228600" cy="228600"/>
        </a:xfrm>
        <a:prstGeom prst="rect">
          <a:avLst/>
        </a:prstGeom>
        <a:extLst>
          <a:ext uri="{91240B29-F687-4F45-9708-019B960494DF}">
            <a14:hiddenLine xmlns:a14="http://schemas.microsoft.com/office/drawing/2010/main" w="19050" cap="rnd">
              <a:solidFill>
                <a:srgbClr val="DC2626"/>
              </a:solidFill>
              <a:prstDash val="solid"/>
              <a:round/>
            </a14:hiddenLine>
          </a:ext>
        </a:extLst>
      </xdr:spPr>
    </xdr:pic>
    <xdr:clientData/>
  </xdr:twoCellAnchor>
  <xdr:twoCellAnchor>
    <xdr:from>
      <xdr:col>28</xdr:col>
      <xdr:colOff>15240</xdr:colOff>
      <xdr:row>10</xdr:row>
      <xdr:rowOff>22860</xdr:rowOff>
    </xdr:from>
    <xdr:to>
      <xdr:col>33</xdr:col>
      <xdr:colOff>2540</xdr:colOff>
      <xdr:row>11</xdr:row>
      <xdr:rowOff>17780</xdr:rowOff>
    </xdr:to>
    <xdr:sp macro="" textlink="">
      <xdr:nvSpPr>
        <xdr:cNvPr id="53" name="Title_CR_ChurnRate">
          <a:extLst>
            <a:ext uri="{FF2B5EF4-FFF2-40B4-BE49-F238E27FC236}">
              <a16:creationId xmlns:a16="http://schemas.microsoft.com/office/drawing/2014/main" id="{525D8776-EDF7-41F4-732C-AB8C80F41352}"/>
            </a:ext>
          </a:extLst>
        </xdr:cNvPr>
        <xdr:cNvSpPr/>
      </xdr:nvSpPr>
      <xdr:spPr>
        <a:xfrm>
          <a:off x="8229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CHURN RATE (%)</a:t>
          </a:r>
        </a:p>
      </xdr:txBody>
    </xdr:sp>
    <xdr:clientData/>
  </xdr:twoCellAnchor>
  <xdr:twoCellAnchor>
    <xdr:from>
      <xdr:col>28</xdr:col>
      <xdr:colOff>15240</xdr:colOff>
      <xdr:row>11</xdr:row>
      <xdr:rowOff>17780</xdr:rowOff>
    </xdr:from>
    <xdr:to>
      <xdr:col>33</xdr:col>
      <xdr:colOff>27940</xdr:colOff>
      <xdr:row>13</xdr:row>
      <xdr:rowOff>109220</xdr:rowOff>
    </xdr:to>
    <xdr:sp macro="" textlink="'04_CustomerRetention_Cockpit'!$AC$65">
      <xdr:nvSpPr>
        <xdr:cNvPr id="54" name="Val_CR_ChurnRate">
          <a:extLst>
            <a:ext uri="{FF2B5EF4-FFF2-40B4-BE49-F238E27FC236}">
              <a16:creationId xmlns:a16="http://schemas.microsoft.com/office/drawing/2014/main" id="{012A43B7-EBC6-6054-9CE5-D820D2072C84}"/>
            </a:ext>
          </a:extLst>
        </xdr:cNvPr>
        <xdr:cNvSpPr/>
      </xdr:nvSpPr>
      <xdr:spPr>
        <a:xfrm>
          <a:off x="8229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26.5%</a:t>
          </a:r>
          <a:endParaRPr lang="en-US" sz="1800" b="1">
            <a:solidFill>
              <a:srgbClr val="0F272A"/>
            </a:solidFill>
            <a:latin typeface="Segoe UI" panose="020B0502040204020203" pitchFamily="34" charset="0"/>
          </a:endParaRPr>
        </a:p>
      </xdr:txBody>
    </xdr:sp>
    <xdr:clientData/>
  </xdr:twoCellAnchor>
  <xdr:twoCellAnchor>
    <xdr:from>
      <xdr:col>26</xdr:col>
      <xdr:colOff>203200</xdr:colOff>
      <xdr:row>14</xdr:row>
      <xdr:rowOff>40640</xdr:rowOff>
    </xdr:from>
    <xdr:to>
      <xdr:col>32</xdr:col>
      <xdr:colOff>248920</xdr:colOff>
      <xdr:row>15</xdr:row>
      <xdr:rowOff>86360</xdr:rowOff>
    </xdr:to>
    <xdr:sp macro="" textlink="">
      <xdr:nvSpPr>
        <xdr:cNvPr id="55" name="Trend_CR_ChurnRate">
          <a:extLst>
            <a:ext uri="{FF2B5EF4-FFF2-40B4-BE49-F238E27FC236}">
              <a16:creationId xmlns:a16="http://schemas.microsoft.com/office/drawing/2014/main" id="{782320F6-0332-4A46-2518-DC1430B0B308}"/>
            </a:ext>
          </a:extLst>
        </xdr:cNvPr>
        <xdr:cNvSpPr/>
      </xdr:nvSpPr>
      <xdr:spPr>
        <a:xfrm>
          <a:off x="7823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EF2424"/>
              </a:solidFill>
              <a:latin typeface="Segoe UI" panose="020B0502040204020203" pitchFamily="34" charset="0"/>
            </a:rPr>
            <a:t>▲ 1.2% vs PY</a:t>
          </a:r>
        </a:p>
      </xdr:txBody>
    </xdr:sp>
    <xdr:clientData/>
  </xdr:twoCellAnchor>
  <xdr:twoCellAnchor editAs="oneCell">
    <xdr:from>
      <xdr:col>31</xdr:col>
      <xdr:colOff>12700</xdr:colOff>
      <xdr:row>14</xdr:row>
      <xdr:rowOff>40640</xdr:rowOff>
    </xdr:from>
    <xdr:to>
      <xdr:col>31</xdr:col>
      <xdr:colOff>593090</xdr:colOff>
      <xdr:row>15</xdr:row>
      <xdr:rowOff>86360</xdr:rowOff>
    </xdr:to>
    <xdr:pic>
      <xdr:nvPicPr>
        <xdr:cNvPr id="57" name="Spark_CR_ChurnRate">
          <a:extLst>
            <a:ext uri="{FF2B5EF4-FFF2-40B4-BE49-F238E27FC236}">
              <a16:creationId xmlns:a16="http://schemas.microsoft.com/office/drawing/2014/main" id="{5B74C6DF-9BD4-8FF9-9495-F3BE6D1A6159}"/>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118600" y="2540000"/>
          <a:ext cx="584200" cy="228600"/>
        </a:xfrm>
        <a:prstGeom prst="rect">
          <a:avLst/>
        </a:prstGeom>
        <a:extLst>
          <a:ext uri="{91240B29-F687-4F45-9708-019B960494DF}">
            <a14:hiddenLine xmlns:a14="http://schemas.microsoft.com/office/drawing/2010/main" w="12105" cap="rnd">
              <a:solidFill>
                <a:srgbClr val="DC2626"/>
              </a:solidFill>
              <a:prstDash val="solid"/>
              <a:round/>
            </a14:hiddenLine>
          </a:ext>
        </a:extLst>
      </xdr:spPr>
    </xdr:pic>
    <xdr:clientData/>
  </xdr:twoCellAnchor>
  <xdr:twoCellAnchor>
    <xdr:from>
      <xdr:col>33</xdr:col>
      <xdr:colOff>256540</xdr:colOff>
      <xdr:row>9</xdr:row>
      <xdr:rowOff>66040</xdr:rowOff>
    </xdr:from>
    <xdr:to>
      <xdr:col>41</xdr:col>
      <xdr:colOff>12700</xdr:colOff>
      <xdr:row>15</xdr:row>
      <xdr:rowOff>162560</xdr:rowOff>
    </xdr:to>
    <xdr:sp macro="" textlink="">
      <xdr:nvSpPr>
        <xdr:cNvPr id="58" name="Card_CR_MonthlyCharges">
          <a:extLst>
            <a:ext uri="{FF2B5EF4-FFF2-40B4-BE49-F238E27FC236}">
              <a16:creationId xmlns:a16="http://schemas.microsoft.com/office/drawing/2014/main" id="{01596ADC-F796-F981-8446-2C2443085598}"/>
            </a:ext>
          </a:extLst>
        </xdr:cNvPr>
        <xdr:cNvSpPr/>
      </xdr:nvSpPr>
      <xdr:spPr>
        <a:xfrm>
          <a:off x="9956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86360</xdr:colOff>
      <xdr:row>9</xdr:row>
      <xdr:rowOff>78740</xdr:rowOff>
    </xdr:from>
    <xdr:to>
      <xdr:col>40</xdr:col>
      <xdr:colOff>182880</xdr:colOff>
      <xdr:row>9</xdr:row>
      <xdr:rowOff>116840</xdr:rowOff>
    </xdr:to>
    <xdr:sp macro="" textlink="">
      <xdr:nvSpPr>
        <xdr:cNvPr id="59" name="TopAccent_CR_MonthlyCharges">
          <a:extLst>
            <a:ext uri="{FF2B5EF4-FFF2-40B4-BE49-F238E27FC236}">
              <a16:creationId xmlns:a16="http://schemas.microsoft.com/office/drawing/2014/main" id="{F0B1E350-2CF5-5B0F-FD0E-8097A286F409}"/>
            </a:ext>
          </a:extLst>
        </xdr:cNvPr>
        <xdr:cNvSpPr/>
      </xdr:nvSpPr>
      <xdr:spPr>
        <a:xfrm>
          <a:off x="10083800" y="1663700"/>
          <a:ext cx="1879600" cy="38100"/>
        </a:xfrm>
        <a:prstGeom prst="roundRect">
          <a:avLst>
            <a:gd name="adj" fmla="val 50000"/>
          </a:avLst>
        </a:prstGeom>
        <a:solidFill>
          <a:srgbClr val="D04A0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111760</xdr:colOff>
      <xdr:row>10</xdr:row>
      <xdr:rowOff>35560</xdr:rowOff>
    </xdr:from>
    <xdr:to>
      <xdr:col>35</xdr:col>
      <xdr:colOff>170180</xdr:colOff>
      <xdr:row>12</xdr:row>
      <xdr:rowOff>25400</xdr:rowOff>
    </xdr:to>
    <xdr:sp macro="" textlink="">
      <xdr:nvSpPr>
        <xdr:cNvPr id="60" name="Pill_CR_MonthlyCharges">
          <a:extLst>
            <a:ext uri="{FF2B5EF4-FFF2-40B4-BE49-F238E27FC236}">
              <a16:creationId xmlns:a16="http://schemas.microsoft.com/office/drawing/2014/main" id="{D13BEDD1-AE83-B9F6-A577-A34A1FAF8B6E}"/>
            </a:ext>
          </a:extLst>
        </xdr:cNvPr>
        <xdr:cNvSpPr/>
      </xdr:nvSpPr>
      <xdr:spPr>
        <a:xfrm>
          <a:off x="10109200" y="1803400"/>
          <a:ext cx="355600" cy="355600"/>
        </a:xfrm>
        <a:prstGeom prst="ellipse">
          <a:avLst/>
        </a:prstGeom>
        <a:solidFill>
          <a:srgbClr val="FFEDD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34</xdr:col>
      <xdr:colOff>175260</xdr:colOff>
      <xdr:row>10</xdr:row>
      <xdr:rowOff>99060</xdr:rowOff>
    </xdr:from>
    <xdr:to>
      <xdr:col>35</xdr:col>
      <xdr:colOff>106680</xdr:colOff>
      <xdr:row>11</xdr:row>
      <xdr:rowOff>144780</xdr:rowOff>
    </xdr:to>
    <xdr:pic>
      <xdr:nvPicPr>
        <xdr:cNvPr id="62" name="Icon_CR_MonthlyCharges">
          <a:extLst>
            <a:ext uri="{FF2B5EF4-FFF2-40B4-BE49-F238E27FC236}">
              <a16:creationId xmlns:a16="http://schemas.microsoft.com/office/drawing/2014/main" id="{3AEBEEBE-1A8F-DBD8-7C0D-CE64AD698665}"/>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0"/>
            </a:ext>
          </a:extLst>
        </a:blip>
        <a:stretch>
          <a:fillRect/>
        </a:stretch>
      </xdr:blipFill>
      <xdr:spPr>
        <a:xfrm>
          <a:off x="10172700" y="1866900"/>
          <a:ext cx="228600" cy="228600"/>
        </a:xfrm>
        <a:prstGeom prst="rect">
          <a:avLst/>
        </a:prstGeom>
        <a:extLst>
          <a:ext uri="{91240B29-F687-4F45-9708-019B960494DF}">
            <a14:hiddenLine xmlns:a14="http://schemas.microsoft.com/office/drawing/2010/main" w="19050" cap="rnd">
              <a:solidFill>
                <a:srgbClr val="16A34A"/>
              </a:solidFill>
              <a:prstDash val="solid"/>
              <a:round/>
            </a14:hiddenLine>
          </a:ext>
        </a:extLst>
      </xdr:spPr>
    </xdr:pic>
    <xdr:clientData/>
  </xdr:twoCellAnchor>
  <xdr:twoCellAnchor>
    <xdr:from>
      <xdr:col>35</xdr:col>
      <xdr:colOff>220980</xdr:colOff>
      <xdr:row>10</xdr:row>
      <xdr:rowOff>22860</xdr:rowOff>
    </xdr:from>
    <xdr:to>
      <xdr:col>40</xdr:col>
      <xdr:colOff>208280</xdr:colOff>
      <xdr:row>11</xdr:row>
      <xdr:rowOff>17780</xdr:rowOff>
    </xdr:to>
    <xdr:sp macro="" textlink="">
      <xdr:nvSpPr>
        <xdr:cNvPr id="63" name="Title_CR_MonthlyCharges">
          <a:extLst>
            <a:ext uri="{FF2B5EF4-FFF2-40B4-BE49-F238E27FC236}">
              <a16:creationId xmlns:a16="http://schemas.microsoft.com/office/drawing/2014/main" id="{9D7CA470-D15C-0B52-2D0C-CF46B0501FD4}"/>
            </a:ext>
          </a:extLst>
        </xdr:cNvPr>
        <xdr:cNvSpPr/>
      </xdr:nvSpPr>
      <xdr:spPr>
        <a:xfrm>
          <a:off x="10515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AVG MONTHLY BILL</a:t>
          </a:r>
        </a:p>
      </xdr:txBody>
    </xdr:sp>
    <xdr:clientData/>
  </xdr:twoCellAnchor>
  <xdr:twoCellAnchor>
    <xdr:from>
      <xdr:col>35</xdr:col>
      <xdr:colOff>220980</xdr:colOff>
      <xdr:row>11</xdr:row>
      <xdr:rowOff>17780</xdr:rowOff>
    </xdr:from>
    <xdr:to>
      <xdr:col>40</xdr:col>
      <xdr:colOff>233680</xdr:colOff>
      <xdr:row>13</xdr:row>
      <xdr:rowOff>109220</xdr:rowOff>
    </xdr:to>
    <xdr:sp macro="" textlink="'04_CustomerRetention_Cockpit'!$AD$65">
      <xdr:nvSpPr>
        <xdr:cNvPr id="64" name="Val_CR_MonthlyCharges">
          <a:extLst>
            <a:ext uri="{FF2B5EF4-FFF2-40B4-BE49-F238E27FC236}">
              <a16:creationId xmlns:a16="http://schemas.microsoft.com/office/drawing/2014/main" id="{A210B1FD-9FE0-FFC0-15A4-EB34EA57442D}"/>
            </a:ext>
          </a:extLst>
        </xdr:cNvPr>
        <xdr:cNvSpPr/>
      </xdr:nvSpPr>
      <xdr:spPr>
        <a:xfrm>
          <a:off x="10515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$64.76</a:t>
          </a:r>
          <a:endParaRPr lang="en-US" sz="1800" b="1">
            <a:solidFill>
              <a:srgbClr val="0F272A"/>
            </a:solidFill>
            <a:latin typeface="Segoe UI" panose="020B0502040204020203" pitchFamily="34" charset="0"/>
          </a:endParaRPr>
        </a:p>
      </xdr:txBody>
    </xdr:sp>
    <xdr:clientData/>
  </xdr:twoCellAnchor>
  <xdr:twoCellAnchor>
    <xdr:from>
      <xdr:col>34</xdr:col>
      <xdr:colOff>111760</xdr:colOff>
      <xdr:row>14</xdr:row>
      <xdr:rowOff>40640</xdr:rowOff>
    </xdr:from>
    <xdr:to>
      <xdr:col>40</xdr:col>
      <xdr:colOff>157480</xdr:colOff>
      <xdr:row>15</xdr:row>
      <xdr:rowOff>86360</xdr:rowOff>
    </xdr:to>
    <xdr:sp macro="" textlink="">
      <xdr:nvSpPr>
        <xdr:cNvPr id="65" name="Trend_CR_MonthlyCharges">
          <a:extLst>
            <a:ext uri="{FF2B5EF4-FFF2-40B4-BE49-F238E27FC236}">
              <a16:creationId xmlns:a16="http://schemas.microsoft.com/office/drawing/2014/main" id="{579BCB46-7B10-C0AC-2787-3A9DA9816952}"/>
            </a:ext>
          </a:extLst>
        </xdr:cNvPr>
        <xdr:cNvSpPr/>
      </xdr:nvSpPr>
      <xdr:spPr>
        <a:xfrm>
          <a:off x="10109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D04A02"/>
              </a:solidFill>
              <a:latin typeface="Segoe UI" panose="020B0502040204020203" pitchFamily="34" charset="0"/>
            </a:rPr>
            <a:t>▲ $2.14 vs PY</a:t>
          </a:r>
        </a:p>
      </xdr:txBody>
    </xdr:sp>
    <xdr:clientData/>
  </xdr:twoCellAnchor>
  <xdr:twoCellAnchor editAs="oneCell">
    <xdr:from>
      <xdr:col>38</xdr:col>
      <xdr:colOff>218440</xdr:colOff>
      <xdr:row>14</xdr:row>
      <xdr:rowOff>40640</xdr:rowOff>
    </xdr:from>
    <xdr:to>
      <xdr:col>40</xdr:col>
      <xdr:colOff>208280</xdr:colOff>
      <xdr:row>15</xdr:row>
      <xdr:rowOff>86360</xdr:rowOff>
    </xdr:to>
    <xdr:pic>
      <xdr:nvPicPr>
        <xdr:cNvPr id="67" name="Spark_CR_MonthlyCharges">
          <a:extLst>
            <a:ext uri="{FF2B5EF4-FFF2-40B4-BE49-F238E27FC236}">
              <a16:creationId xmlns:a16="http://schemas.microsoft.com/office/drawing/2014/main" id="{2DD91A62-0827-1A35-DC0D-9EF799E64316}"/>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1404600" y="2540000"/>
          <a:ext cx="584200" cy="228600"/>
        </a:xfrm>
        <a:prstGeom prst="rect">
          <a:avLst/>
        </a:prstGeom>
        <a:extLst>
          <a:ext uri="{91240B29-F687-4F45-9708-019B960494DF}">
            <a14:hiddenLine xmlns:a14="http://schemas.microsoft.com/office/drawing/2010/main" w="12105" cap="rnd">
              <a:solidFill>
                <a:srgbClr val="D97706"/>
              </a:solidFill>
              <a:prstDash val="solid"/>
              <a:round/>
            </a14:hiddenLine>
          </a:ext>
        </a:extLst>
      </xdr:spPr>
    </xdr:pic>
    <xdr:clientData/>
  </xdr:twoCellAnchor>
  <xdr:twoCellAnchor>
    <xdr:from>
      <xdr:col>41</xdr:col>
      <xdr:colOff>165100</xdr:colOff>
      <xdr:row>9</xdr:row>
      <xdr:rowOff>66040</xdr:rowOff>
    </xdr:from>
    <xdr:to>
      <xdr:col>48</xdr:col>
      <xdr:colOff>218440</xdr:colOff>
      <xdr:row>15</xdr:row>
      <xdr:rowOff>162560</xdr:rowOff>
    </xdr:to>
    <xdr:sp macro="" textlink="">
      <xdr:nvSpPr>
        <xdr:cNvPr id="68" name="Card_CR_TotalRevenue">
          <a:extLst>
            <a:ext uri="{FF2B5EF4-FFF2-40B4-BE49-F238E27FC236}">
              <a16:creationId xmlns:a16="http://schemas.microsoft.com/office/drawing/2014/main" id="{782B1D44-661F-25C3-9126-6685F427AA56}"/>
            </a:ext>
          </a:extLst>
        </xdr:cNvPr>
        <xdr:cNvSpPr/>
      </xdr:nvSpPr>
      <xdr:spPr>
        <a:xfrm>
          <a:off x="12242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41</xdr:col>
      <xdr:colOff>292100</xdr:colOff>
      <xdr:row>9</xdr:row>
      <xdr:rowOff>78740</xdr:rowOff>
    </xdr:from>
    <xdr:to>
      <xdr:col>48</xdr:col>
      <xdr:colOff>91440</xdr:colOff>
      <xdr:row>9</xdr:row>
      <xdr:rowOff>116840</xdr:rowOff>
    </xdr:to>
    <xdr:sp macro="" textlink="">
      <xdr:nvSpPr>
        <xdr:cNvPr id="69" name="TopAccent_CR_TotalRevenue">
          <a:extLst>
            <a:ext uri="{FF2B5EF4-FFF2-40B4-BE49-F238E27FC236}">
              <a16:creationId xmlns:a16="http://schemas.microsoft.com/office/drawing/2014/main" id="{C9772906-42A7-DE5D-3257-0F2B046141CA}"/>
            </a:ext>
          </a:extLst>
        </xdr:cNvPr>
        <xdr:cNvSpPr/>
      </xdr:nvSpPr>
      <xdr:spPr>
        <a:xfrm>
          <a:off x="12369800" y="1663700"/>
          <a:ext cx="1879600" cy="38100"/>
        </a:xfrm>
        <a:prstGeom prst="roundRect">
          <a:avLst>
            <a:gd name="adj" fmla="val 50000"/>
          </a:avLst>
        </a:prstGeom>
        <a:solidFill>
          <a:srgbClr val="5BAA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42</xdr:col>
      <xdr:colOff>20320</xdr:colOff>
      <xdr:row>10</xdr:row>
      <xdr:rowOff>35560</xdr:rowOff>
    </xdr:from>
    <xdr:to>
      <xdr:col>43</xdr:col>
      <xdr:colOff>78740</xdr:colOff>
      <xdr:row>12</xdr:row>
      <xdr:rowOff>25400</xdr:rowOff>
    </xdr:to>
    <xdr:sp macro="" textlink="">
      <xdr:nvSpPr>
        <xdr:cNvPr id="70" name="Pill_CR_TotalRevenue">
          <a:extLst>
            <a:ext uri="{FF2B5EF4-FFF2-40B4-BE49-F238E27FC236}">
              <a16:creationId xmlns:a16="http://schemas.microsoft.com/office/drawing/2014/main" id="{A6459368-7E7C-4E3C-E1C2-D14979FAD2A1}"/>
            </a:ext>
          </a:extLst>
        </xdr:cNvPr>
        <xdr:cNvSpPr/>
      </xdr:nvSpPr>
      <xdr:spPr>
        <a:xfrm>
          <a:off x="12395200" y="1803400"/>
          <a:ext cx="355600" cy="355600"/>
        </a:xfrm>
        <a:prstGeom prst="ellipse">
          <a:avLst/>
        </a:prstGeom>
        <a:solidFill>
          <a:srgbClr val="DCFCE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42</xdr:col>
      <xdr:colOff>83820</xdr:colOff>
      <xdr:row>10</xdr:row>
      <xdr:rowOff>99060</xdr:rowOff>
    </xdr:from>
    <xdr:to>
      <xdr:col>43</xdr:col>
      <xdr:colOff>15240</xdr:colOff>
      <xdr:row>11</xdr:row>
      <xdr:rowOff>144780</xdr:rowOff>
    </xdr:to>
    <xdr:pic>
      <xdr:nvPicPr>
        <xdr:cNvPr id="72" name="Icon_CR_TotalRevenue">
          <a:extLst>
            <a:ext uri="{FF2B5EF4-FFF2-40B4-BE49-F238E27FC236}">
              <a16:creationId xmlns:a16="http://schemas.microsoft.com/office/drawing/2014/main" id="{2FECF01F-CF12-86F2-456F-B24DDA332DF6}"/>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1"/>
            </a:ext>
          </a:extLst>
        </a:blip>
        <a:stretch>
          <a:fillRect/>
        </a:stretch>
      </xdr:blipFill>
      <xdr:spPr>
        <a:xfrm>
          <a:off x="12458700" y="1866900"/>
          <a:ext cx="228600" cy="228600"/>
        </a:xfrm>
        <a:prstGeom prst="rect">
          <a:avLst/>
        </a:prstGeom>
        <a:extLst>
          <a:ext uri="{91240B29-F687-4F45-9708-019B960494DF}">
            <a14:hiddenLine xmlns:a14="http://schemas.microsoft.com/office/drawing/2010/main" w="19050" cap="rnd">
              <a:solidFill>
                <a:srgbClr val="EA580C"/>
              </a:solidFill>
              <a:prstDash val="solid"/>
              <a:round/>
            </a14:hiddenLine>
          </a:ext>
        </a:extLst>
      </xdr:spPr>
    </xdr:pic>
    <xdr:clientData/>
  </xdr:twoCellAnchor>
  <xdr:twoCellAnchor>
    <xdr:from>
      <xdr:col>43</xdr:col>
      <xdr:colOff>129540</xdr:colOff>
      <xdr:row>10</xdr:row>
      <xdr:rowOff>22860</xdr:rowOff>
    </xdr:from>
    <xdr:to>
      <xdr:col>48</xdr:col>
      <xdr:colOff>116840</xdr:colOff>
      <xdr:row>11</xdr:row>
      <xdr:rowOff>17780</xdr:rowOff>
    </xdr:to>
    <xdr:sp macro="" textlink="">
      <xdr:nvSpPr>
        <xdr:cNvPr id="73" name="Title_CR_TotalRevenue">
          <a:extLst>
            <a:ext uri="{FF2B5EF4-FFF2-40B4-BE49-F238E27FC236}">
              <a16:creationId xmlns:a16="http://schemas.microsoft.com/office/drawing/2014/main" id="{509C5506-C902-AAA1-7A16-84DD3FC88458}"/>
            </a:ext>
          </a:extLst>
        </xdr:cNvPr>
        <xdr:cNvSpPr/>
      </xdr:nvSpPr>
      <xdr:spPr>
        <a:xfrm>
          <a:off x="12801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AVG LIFETIME VALUE</a:t>
          </a:r>
        </a:p>
      </xdr:txBody>
    </xdr:sp>
    <xdr:clientData/>
  </xdr:twoCellAnchor>
  <xdr:twoCellAnchor>
    <xdr:from>
      <xdr:col>43</xdr:col>
      <xdr:colOff>129540</xdr:colOff>
      <xdr:row>11</xdr:row>
      <xdr:rowOff>17780</xdr:rowOff>
    </xdr:from>
    <xdr:to>
      <xdr:col>48</xdr:col>
      <xdr:colOff>142240</xdr:colOff>
      <xdr:row>13</xdr:row>
      <xdr:rowOff>109220</xdr:rowOff>
    </xdr:to>
    <xdr:sp macro="" textlink="'04_CustomerRetention_Cockpit'!$AE$65">
      <xdr:nvSpPr>
        <xdr:cNvPr id="74" name="Val_CR_TotalRevenue">
          <a:extLst>
            <a:ext uri="{FF2B5EF4-FFF2-40B4-BE49-F238E27FC236}">
              <a16:creationId xmlns:a16="http://schemas.microsoft.com/office/drawing/2014/main" id="{9F420DDB-41AB-D8BB-8373-F8EC51240527}"/>
            </a:ext>
          </a:extLst>
        </xdr:cNvPr>
        <xdr:cNvSpPr/>
      </xdr:nvSpPr>
      <xdr:spPr>
        <a:xfrm>
          <a:off x="12801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$456.1K</a:t>
          </a:r>
          <a:endParaRPr lang="en-US" sz="1800" b="1">
            <a:solidFill>
              <a:srgbClr val="0F272A"/>
            </a:solidFill>
            <a:latin typeface="Segoe UI" panose="020B0502040204020203" pitchFamily="34" charset="0"/>
          </a:endParaRPr>
        </a:p>
      </xdr:txBody>
    </xdr:sp>
    <xdr:clientData/>
  </xdr:twoCellAnchor>
  <xdr:twoCellAnchor>
    <xdr:from>
      <xdr:col>42</xdr:col>
      <xdr:colOff>20320</xdr:colOff>
      <xdr:row>14</xdr:row>
      <xdr:rowOff>40640</xdr:rowOff>
    </xdr:from>
    <xdr:to>
      <xdr:col>48</xdr:col>
      <xdr:colOff>66040</xdr:colOff>
      <xdr:row>15</xdr:row>
      <xdr:rowOff>86360</xdr:rowOff>
    </xdr:to>
    <xdr:sp macro="" textlink="">
      <xdr:nvSpPr>
        <xdr:cNvPr id="75" name="Trend_CR_TotalRevenue">
          <a:extLst>
            <a:ext uri="{FF2B5EF4-FFF2-40B4-BE49-F238E27FC236}">
              <a16:creationId xmlns:a16="http://schemas.microsoft.com/office/drawing/2014/main" id="{3C7F6702-6D52-7E46-B279-1468EE25498E}"/>
            </a:ext>
          </a:extLst>
        </xdr:cNvPr>
        <xdr:cNvSpPr/>
      </xdr:nvSpPr>
      <xdr:spPr>
        <a:xfrm>
          <a:off x="12395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5BAA2A"/>
              </a:solidFill>
              <a:latin typeface="Segoe UI" panose="020B0502040204020203" pitchFamily="34" charset="0"/>
            </a:rPr>
            <a:t>▲ $142 vs PY</a:t>
          </a:r>
        </a:p>
      </xdr:txBody>
    </xdr:sp>
    <xdr:clientData/>
  </xdr:twoCellAnchor>
  <xdr:twoCellAnchor editAs="oneCell">
    <xdr:from>
      <xdr:col>46</xdr:col>
      <xdr:colOff>127000</xdr:colOff>
      <xdr:row>14</xdr:row>
      <xdr:rowOff>40640</xdr:rowOff>
    </xdr:from>
    <xdr:to>
      <xdr:col>48</xdr:col>
      <xdr:colOff>116840</xdr:colOff>
      <xdr:row>15</xdr:row>
      <xdr:rowOff>86360</xdr:rowOff>
    </xdr:to>
    <xdr:pic>
      <xdr:nvPicPr>
        <xdr:cNvPr id="77" name="Spark_CR_TotalRevenue">
          <a:extLst>
            <a:ext uri="{FF2B5EF4-FFF2-40B4-BE49-F238E27FC236}">
              <a16:creationId xmlns:a16="http://schemas.microsoft.com/office/drawing/2014/main" id="{745C2EF7-D00B-B113-BDC0-FB14AC6017DB}"/>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3690600" y="2540000"/>
          <a:ext cx="584200" cy="228600"/>
        </a:xfrm>
        <a:prstGeom prst="rect">
          <a:avLst/>
        </a:prstGeom>
        <a:extLst>
          <a:ext uri="{91240B29-F687-4F45-9708-019B960494DF}">
            <a14:hiddenLine xmlns:a14="http://schemas.microsoft.com/office/drawing/2010/main" w="12105" cap="rnd">
              <a:solidFill>
                <a:srgbClr val="16A34A"/>
              </a:solidFill>
              <a:prstDash val="solid"/>
              <a:round/>
            </a14:hiddenLine>
          </a:ext>
        </a:extLst>
      </xdr:spPr>
    </xdr:pic>
    <xdr:clientData/>
  </xdr:twoCellAnchor>
  <xdr:twoCellAnchor>
    <xdr:from>
      <xdr:col>49</xdr:col>
      <xdr:colOff>73660</xdr:colOff>
      <xdr:row>9</xdr:row>
      <xdr:rowOff>66040</xdr:rowOff>
    </xdr:from>
    <xdr:to>
      <xdr:col>56</xdr:col>
      <xdr:colOff>127000</xdr:colOff>
      <xdr:row>15</xdr:row>
      <xdr:rowOff>162560</xdr:rowOff>
    </xdr:to>
    <xdr:sp macro="" textlink="">
      <xdr:nvSpPr>
        <xdr:cNvPr id="78" name="Card_CR_RevenueAtRisk">
          <a:extLst>
            <a:ext uri="{FF2B5EF4-FFF2-40B4-BE49-F238E27FC236}">
              <a16:creationId xmlns:a16="http://schemas.microsoft.com/office/drawing/2014/main" id="{C9443D78-6331-E15E-010F-C4E513A2CA0E}"/>
            </a:ext>
          </a:extLst>
        </xdr:cNvPr>
        <xdr:cNvSpPr/>
      </xdr:nvSpPr>
      <xdr:spPr>
        <a:xfrm>
          <a:off x="14528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49</xdr:col>
      <xdr:colOff>200660</xdr:colOff>
      <xdr:row>9</xdr:row>
      <xdr:rowOff>78740</xdr:rowOff>
    </xdr:from>
    <xdr:to>
      <xdr:col>56</xdr:col>
      <xdr:colOff>0</xdr:colOff>
      <xdr:row>9</xdr:row>
      <xdr:rowOff>116840</xdr:rowOff>
    </xdr:to>
    <xdr:sp macro="" textlink="">
      <xdr:nvSpPr>
        <xdr:cNvPr id="79" name="TopAccent_CR_RevenueAtRisk">
          <a:extLst>
            <a:ext uri="{FF2B5EF4-FFF2-40B4-BE49-F238E27FC236}">
              <a16:creationId xmlns:a16="http://schemas.microsoft.com/office/drawing/2014/main" id="{C919C48C-FE82-DCD4-749F-5B48A6685465}"/>
            </a:ext>
          </a:extLst>
        </xdr:cNvPr>
        <xdr:cNvSpPr/>
      </xdr:nvSpPr>
      <xdr:spPr>
        <a:xfrm>
          <a:off x="14655800" y="1663700"/>
          <a:ext cx="1879600" cy="38100"/>
        </a:xfrm>
        <a:prstGeom prst="roundRect">
          <a:avLst>
            <a:gd name="adj" fmla="val 50000"/>
          </a:avLst>
        </a:prstGeom>
        <a:solidFill>
          <a:srgbClr val="D9B60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49</xdr:col>
      <xdr:colOff>226060</xdr:colOff>
      <xdr:row>10</xdr:row>
      <xdr:rowOff>35560</xdr:rowOff>
    </xdr:from>
    <xdr:to>
      <xdr:col>50</xdr:col>
      <xdr:colOff>284480</xdr:colOff>
      <xdr:row>12</xdr:row>
      <xdr:rowOff>25400</xdr:rowOff>
    </xdr:to>
    <xdr:sp macro="" textlink="">
      <xdr:nvSpPr>
        <xdr:cNvPr id="80" name="Pill_CR_RevenueAtRisk">
          <a:extLst>
            <a:ext uri="{FF2B5EF4-FFF2-40B4-BE49-F238E27FC236}">
              <a16:creationId xmlns:a16="http://schemas.microsoft.com/office/drawing/2014/main" id="{E5284687-62D8-A558-3BE8-616F8C313A64}"/>
            </a:ext>
          </a:extLst>
        </xdr:cNvPr>
        <xdr:cNvSpPr/>
      </xdr:nvSpPr>
      <xdr:spPr>
        <a:xfrm>
          <a:off x="14681200" y="1803400"/>
          <a:ext cx="355600" cy="355600"/>
        </a:xfrm>
        <a:prstGeom prst="ellipse">
          <a:avLst/>
        </a:prstGeom>
        <a:solidFill>
          <a:srgbClr val="FEF3C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49</xdr:col>
      <xdr:colOff>289560</xdr:colOff>
      <xdr:row>10</xdr:row>
      <xdr:rowOff>99060</xdr:rowOff>
    </xdr:from>
    <xdr:to>
      <xdr:col>50</xdr:col>
      <xdr:colOff>220980</xdr:colOff>
      <xdr:row>11</xdr:row>
      <xdr:rowOff>144780</xdr:rowOff>
    </xdr:to>
    <xdr:pic>
      <xdr:nvPicPr>
        <xdr:cNvPr id="82" name="Icon_CR_RevenueAtRisk">
          <a:extLst>
            <a:ext uri="{FF2B5EF4-FFF2-40B4-BE49-F238E27FC236}">
              <a16:creationId xmlns:a16="http://schemas.microsoft.com/office/drawing/2014/main" id="{16DBBA71-B749-7FA8-FC2C-E84A1A8C047C}"/>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2"/>
            </a:ext>
          </a:extLst>
        </a:blip>
        <a:stretch>
          <a:fillRect/>
        </a:stretch>
      </xdr:blipFill>
      <xdr:spPr>
        <a:xfrm>
          <a:off x="14744700" y="1866900"/>
          <a:ext cx="228600" cy="228600"/>
        </a:xfrm>
        <a:prstGeom prst="rect">
          <a:avLst/>
        </a:prstGeom>
        <a:extLst>
          <a:ext uri="{91240B29-F687-4F45-9708-019B960494DF}">
            <a14:hiddenLine xmlns:a14="http://schemas.microsoft.com/office/drawing/2010/main" w="19050" cap="rnd">
              <a:solidFill>
                <a:srgbClr val="EA580C"/>
              </a:solidFill>
              <a:prstDash val="solid"/>
              <a:round/>
            </a14:hiddenLine>
          </a:ext>
        </a:extLst>
      </xdr:spPr>
    </xdr:pic>
    <xdr:clientData/>
  </xdr:twoCellAnchor>
  <xdr:twoCellAnchor>
    <xdr:from>
      <xdr:col>51</xdr:col>
      <xdr:colOff>38100</xdr:colOff>
      <xdr:row>10</xdr:row>
      <xdr:rowOff>22860</xdr:rowOff>
    </xdr:from>
    <xdr:to>
      <xdr:col>56</xdr:col>
      <xdr:colOff>25400</xdr:colOff>
      <xdr:row>11</xdr:row>
      <xdr:rowOff>17780</xdr:rowOff>
    </xdr:to>
    <xdr:sp macro="" textlink="">
      <xdr:nvSpPr>
        <xdr:cNvPr id="83" name="Title_CR_RevenueAtRisk">
          <a:extLst>
            <a:ext uri="{FF2B5EF4-FFF2-40B4-BE49-F238E27FC236}">
              <a16:creationId xmlns:a16="http://schemas.microsoft.com/office/drawing/2014/main" id="{46D14ADC-F228-AA0C-CDDF-FFF9F39B2D13}"/>
            </a:ext>
          </a:extLst>
        </xdr:cNvPr>
        <xdr:cNvSpPr/>
      </xdr:nvSpPr>
      <xdr:spPr>
        <a:xfrm>
          <a:off x="15087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MRR AT RISK</a:t>
          </a:r>
        </a:p>
      </xdr:txBody>
    </xdr:sp>
    <xdr:clientData/>
  </xdr:twoCellAnchor>
  <xdr:twoCellAnchor>
    <xdr:from>
      <xdr:col>51</xdr:col>
      <xdr:colOff>38100</xdr:colOff>
      <xdr:row>11</xdr:row>
      <xdr:rowOff>17780</xdr:rowOff>
    </xdr:from>
    <xdr:to>
      <xdr:col>56</xdr:col>
      <xdr:colOff>50800</xdr:colOff>
      <xdr:row>13</xdr:row>
      <xdr:rowOff>109220</xdr:rowOff>
    </xdr:to>
    <xdr:sp macro="" textlink="'04_CustomerRetention_Cockpit'!$AF$65">
      <xdr:nvSpPr>
        <xdr:cNvPr id="84" name="Val_CR_RevenueAtRisk">
          <a:extLst>
            <a:ext uri="{FF2B5EF4-FFF2-40B4-BE49-F238E27FC236}">
              <a16:creationId xmlns:a16="http://schemas.microsoft.com/office/drawing/2014/main" id="{86F16CE1-E828-22B1-8280-2F7BF52DB973}"/>
            </a:ext>
          </a:extLst>
        </xdr:cNvPr>
        <xdr:cNvSpPr/>
      </xdr:nvSpPr>
      <xdr:spPr>
        <a:xfrm>
          <a:off x="15087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$139.1K</a:t>
          </a:r>
          <a:endParaRPr lang="en-US" sz="1800" b="1">
            <a:solidFill>
              <a:srgbClr val="0F272A"/>
            </a:solidFill>
            <a:latin typeface="Segoe UI" panose="020B0502040204020203" pitchFamily="34" charset="0"/>
          </a:endParaRPr>
        </a:p>
      </xdr:txBody>
    </xdr:sp>
    <xdr:clientData/>
  </xdr:twoCellAnchor>
  <xdr:twoCellAnchor>
    <xdr:from>
      <xdr:col>49</xdr:col>
      <xdr:colOff>226060</xdr:colOff>
      <xdr:row>14</xdr:row>
      <xdr:rowOff>40640</xdr:rowOff>
    </xdr:from>
    <xdr:to>
      <xdr:col>55</xdr:col>
      <xdr:colOff>271780</xdr:colOff>
      <xdr:row>15</xdr:row>
      <xdr:rowOff>86360</xdr:rowOff>
    </xdr:to>
    <xdr:sp macro="" textlink="">
      <xdr:nvSpPr>
        <xdr:cNvPr id="85" name="Trend_CR_RevenueAtRisk">
          <a:extLst>
            <a:ext uri="{FF2B5EF4-FFF2-40B4-BE49-F238E27FC236}">
              <a16:creationId xmlns:a16="http://schemas.microsoft.com/office/drawing/2014/main" id="{8362EF99-8BC2-6B7D-54E4-12FE0D5AA45C}"/>
            </a:ext>
          </a:extLst>
        </xdr:cNvPr>
        <xdr:cNvSpPr/>
      </xdr:nvSpPr>
      <xdr:spPr>
        <a:xfrm>
          <a:off x="14681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D9B606"/>
              </a:solidFill>
              <a:latin typeface="Segoe UI" panose="020B0502040204020203" pitchFamily="34" charset="0"/>
            </a:rPr>
            <a:t>▼ 4.2% vs PY</a:t>
          </a:r>
        </a:p>
      </xdr:txBody>
    </xdr:sp>
    <xdr:clientData/>
  </xdr:twoCellAnchor>
  <xdr:twoCellAnchor editAs="oneCell">
    <xdr:from>
      <xdr:col>54</xdr:col>
      <xdr:colOff>35560</xdr:colOff>
      <xdr:row>14</xdr:row>
      <xdr:rowOff>40640</xdr:rowOff>
    </xdr:from>
    <xdr:to>
      <xdr:col>56</xdr:col>
      <xdr:colOff>25400</xdr:colOff>
      <xdr:row>15</xdr:row>
      <xdr:rowOff>86360</xdr:rowOff>
    </xdr:to>
    <xdr:pic>
      <xdr:nvPicPr>
        <xdr:cNvPr id="87" name="Spark_CR_RevenueAtRisk">
          <a:extLst>
            <a:ext uri="{FF2B5EF4-FFF2-40B4-BE49-F238E27FC236}">
              <a16:creationId xmlns:a16="http://schemas.microsoft.com/office/drawing/2014/main" id="{823E6DF8-7E72-19F3-FB9F-035EC17DD8D3}"/>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5976600" y="2540000"/>
          <a:ext cx="584200" cy="228600"/>
        </a:xfrm>
        <a:prstGeom prst="rect">
          <a:avLst/>
        </a:prstGeom>
        <a:extLst>
          <a:ext uri="{91240B29-F687-4F45-9708-019B960494DF}">
            <a14:hiddenLine xmlns:a14="http://schemas.microsoft.com/office/drawing/2010/main" w="12105" cap="rnd">
              <a:solidFill>
                <a:srgbClr val="D97706"/>
              </a:solidFill>
              <a:prstDash val="solid"/>
              <a:round/>
            </a14:hiddenLine>
          </a:ext>
        </a:extLst>
      </xdr:spPr>
    </xdr:pic>
    <xdr:clientData/>
  </xdr:twoCellAnchor>
  <xdr:twoCellAnchor>
    <xdr:from>
      <xdr:col>56</xdr:col>
      <xdr:colOff>279400</xdr:colOff>
      <xdr:row>9</xdr:row>
      <xdr:rowOff>66040</xdr:rowOff>
    </xdr:from>
    <xdr:to>
      <xdr:col>62</xdr:col>
      <xdr:colOff>5080</xdr:colOff>
      <xdr:row>15</xdr:row>
      <xdr:rowOff>162560</xdr:rowOff>
    </xdr:to>
    <xdr:sp macro="" textlink="">
      <xdr:nvSpPr>
        <xdr:cNvPr id="88" name="Card_CR_TechSupport">
          <a:extLst>
            <a:ext uri="{FF2B5EF4-FFF2-40B4-BE49-F238E27FC236}">
              <a16:creationId xmlns:a16="http://schemas.microsoft.com/office/drawing/2014/main" id="{20375D20-6179-D952-FD80-E679264CFA31}"/>
            </a:ext>
          </a:extLst>
        </xdr:cNvPr>
        <xdr:cNvSpPr/>
      </xdr:nvSpPr>
      <xdr:spPr>
        <a:xfrm>
          <a:off x="16814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57</xdr:col>
      <xdr:colOff>109220</xdr:colOff>
      <xdr:row>9</xdr:row>
      <xdr:rowOff>78740</xdr:rowOff>
    </xdr:from>
    <xdr:to>
      <xdr:col>61</xdr:col>
      <xdr:colOff>487680</xdr:colOff>
      <xdr:row>9</xdr:row>
      <xdr:rowOff>116840</xdr:rowOff>
    </xdr:to>
    <xdr:sp macro="" textlink="">
      <xdr:nvSpPr>
        <xdr:cNvPr id="89" name="TopAccent_CR_TechSupport">
          <a:extLst>
            <a:ext uri="{FF2B5EF4-FFF2-40B4-BE49-F238E27FC236}">
              <a16:creationId xmlns:a16="http://schemas.microsoft.com/office/drawing/2014/main" id="{FD7B722E-9815-B8EF-8CF5-13C890801885}"/>
            </a:ext>
          </a:extLst>
        </xdr:cNvPr>
        <xdr:cNvSpPr/>
      </xdr:nvSpPr>
      <xdr:spPr>
        <a:xfrm>
          <a:off x="16941800" y="1663700"/>
          <a:ext cx="1879600" cy="38100"/>
        </a:xfrm>
        <a:prstGeom prst="roundRect">
          <a:avLst>
            <a:gd name="adj" fmla="val 50000"/>
          </a:avLst>
        </a:prstGeom>
        <a:solidFill>
          <a:srgbClr val="0D948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57</xdr:col>
      <xdr:colOff>134620</xdr:colOff>
      <xdr:row>10</xdr:row>
      <xdr:rowOff>35560</xdr:rowOff>
    </xdr:from>
    <xdr:to>
      <xdr:col>58</xdr:col>
      <xdr:colOff>193040</xdr:colOff>
      <xdr:row>12</xdr:row>
      <xdr:rowOff>25400</xdr:rowOff>
    </xdr:to>
    <xdr:sp macro="" textlink="">
      <xdr:nvSpPr>
        <xdr:cNvPr id="90" name="Pill_CR_TechSupport">
          <a:extLst>
            <a:ext uri="{FF2B5EF4-FFF2-40B4-BE49-F238E27FC236}">
              <a16:creationId xmlns:a16="http://schemas.microsoft.com/office/drawing/2014/main" id="{6204209A-75D2-7A23-9FFF-05772A25A557}"/>
            </a:ext>
          </a:extLst>
        </xdr:cNvPr>
        <xdr:cNvSpPr/>
      </xdr:nvSpPr>
      <xdr:spPr>
        <a:xfrm>
          <a:off x="16967200" y="1803400"/>
          <a:ext cx="355600" cy="355600"/>
        </a:xfrm>
        <a:prstGeom prst="ellipse">
          <a:avLst/>
        </a:prstGeom>
        <a:solidFill>
          <a:srgbClr val="CCFBF1"/>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57</xdr:col>
      <xdr:colOff>198120</xdr:colOff>
      <xdr:row>10</xdr:row>
      <xdr:rowOff>99060</xdr:rowOff>
    </xdr:from>
    <xdr:to>
      <xdr:col>58</xdr:col>
      <xdr:colOff>129540</xdr:colOff>
      <xdr:row>11</xdr:row>
      <xdr:rowOff>144780</xdr:rowOff>
    </xdr:to>
    <xdr:pic>
      <xdr:nvPicPr>
        <xdr:cNvPr id="92" name="Icon_CR_TechSupport">
          <a:extLst>
            <a:ext uri="{FF2B5EF4-FFF2-40B4-BE49-F238E27FC236}">
              <a16:creationId xmlns:a16="http://schemas.microsoft.com/office/drawing/2014/main" id="{DD375C91-2FA6-5926-96D6-35621A2BFBBA}"/>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3"/>
            </a:ext>
          </a:extLst>
        </a:blip>
        <a:stretch>
          <a:fillRect/>
        </a:stretch>
      </xdr:blipFill>
      <xdr:spPr>
        <a:xfrm>
          <a:off x="17030700" y="1866900"/>
          <a:ext cx="228600" cy="228600"/>
        </a:xfrm>
        <a:prstGeom prst="rect">
          <a:avLst/>
        </a:prstGeom>
        <a:extLst>
          <a:ext uri="{91240B29-F687-4F45-9708-019B960494DF}">
            <a14:hiddenLine xmlns:a14="http://schemas.microsoft.com/office/drawing/2010/main" w="19050" cap="rnd">
              <a:solidFill>
                <a:srgbClr val="2563EB"/>
              </a:solidFill>
              <a:prstDash val="solid"/>
              <a:round/>
            </a14:hiddenLine>
          </a:ext>
        </a:extLst>
      </xdr:spPr>
    </xdr:pic>
    <xdr:clientData/>
  </xdr:twoCellAnchor>
  <xdr:twoCellAnchor>
    <xdr:from>
      <xdr:col>58</xdr:col>
      <xdr:colOff>243840</xdr:colOff>
      <xdr:row>10</xdr:row>
      <xdr:rowOff>22860</xdr:rowOff>
    </xdr:from>
    <xdr:to>
      <xdr:col>61</xdr:col>
      <xdr:colOff>513080</xdr:colOff>
      <xdr:row>11</xdr:row>
      <xdr:rowOff>17780</xdr:rowOff>
    </xdr:to>
    <xdr:sp macro="" textlink="">
      <xdr:nvSpPr>
        <xdr:cNvPr id="93" name="Title_CR_TechSupport">
          <a:extLst>
            <a:ext uri="{FF2B5EF4-FFF2-40B4-BE49-F238E27FC236}">
              <a16:creationId xmlns:a16="http://schemas.microsoft.com/office/drawing/2014/main" id="{0D737A42-EB78-12F0-233C-75BEEBEA6425}"/>
            </a:ext>
          </a:extLst>
        </xdr:cNvPr>
        <xdr:cNvSpPr/>
      </xdr:nvSpPr>
      <xdr:spPr>
        <a:xfrm>
          <a:off x="17373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TECH SUPPORT ADPT</a:t>
          </a:r>
        </a:p>
      </xdr:txBody>
    </xdr:sp>
    <xdr:clientData/>
  </xdr:twoCellAnchor>
  <xdr:twoCellAnchor>
    <xdr:from>
      <xdr:col>58</xdr:col>
      <xdr:colOff>243840</xdr:colOff>
      <xdr:row>11</xdr:row>
      <xdr:rowOff>17780</xdr:rowOff>
    </xdr:from>
    <xdr:to>
      <xdr:col>61</xdr:col>
      <xdr:colOff>538480</xdr:colOff>
      <xdr:row>13</xdr:row>
      <xdr:rowOff>109220</xdr:rowOff>
    </xdr:to>
    <xdr:sp macro="" textlink="'04_CustomerRetention_Cockpit'!$AG$65">
      <xdr:nvSpPr>
        <xdr:cNvPr id="94" name="Val_CR_TechSupport">
          <a:extLst>
            <a:ext uri="{FF2B5EF4-FFF2-40B4-BE49-F238E27FC236}">
              <a16:creationId xmlns:a16="http://schemas.microsoft.com/office/drawing/2014/main" id="{5BB98711-5A3D-30E2-AF7F-11A554D21A37}"/>
            </a:ext>
          </a:extLst>
        </xdr:cNvPr>
        <xdr:cNvSpPr/>
      </xdr:nvSpPr>
      <xdr:spPr>
        <a:xfrm>
          <a:off x="17373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1.51</a:t>
          </a:r>
          <a:endParaRPr lang="en-US" sz="1800" b="1">
            <a:solidFill>
              <a:srgbClr val="0F272A"/>
            </a:solidFill>
            <a:latin typeface="Segoe UI" panose="020B0502040204020203" pitchFamily="34" charset="0"/>
          </a:endParaRPr>
        </a:p>
      </xdr:txBody>
    </xdr:sp>
    <xdr:clientData/>
  </xdr:twoCellAnchor>
  <xdr:twoCellAnchor>
    <xdr:from>
      <xdr:col>57</xdr:col>
      <xdr:colOff>134620</xdr:colOff>
      <xdr:row>14</xdr:row>
      <xdr:rowOff>40640</xdr:rowOff>
    </xdr:from>
    <xdr:to>
      <xdr:col>61</xdr:col>
      <xdr:colOff>462280</xdr:colOff>
      <xdr:row>15</xdr:row>
      <xdr:rowOff>86360</xdr:rowOff>
    </xdr:to>
    <xdr:sp macro="" textlink="">
      <xdr:nvSpPr>
        <xdr:cNvPr id="95" name="Trend_CR_TechSupport">
          <a:extLst>
            <a:ext uri="{FF2B5EF4-FFF2-40B4-BE49-F238E27FC236}">
              <a16:creationId xmlns:a16="http://schemas.microsoft.com/office/drawing/2014/main" id="{654F4CED-EA12-2F1A-681A-453C36460ABA}"/>
            </a:ext>
          </a:extLst>
        </xdr:cNvPr>
        <xdr:cNvSpPr/>
      </xdr:nvSpPr>
      <xdr:spPr>
        <a:xfrm>
          <a:off x="16967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0D9488"/>
              </a:solidFill>
              <a:latin typeface="Segoe UI" panose="020B0502040204020203" pitchFamily="34" charset="0"/>
            </a:rPr>
            <a:t>▲ 1.8% vs PY</a:t>
          </a:r>
        </a:p>
      </xdr:txBody>
    </xdr:sp>
    <xdr:clientData/>
  </xdr:twoCellAnchor>
  <xdr:twoCellAnchor editAs="oneCell">
    <xdr:from>
      <xdr:col>60</xdr:col>
      <xdr:colOff>538480</xdr:colOff>
      <xdr:row>14</xdr:row>
      <xdr:rowOff>40640</xdr:rowOff>
    </xdr:from>
    <xdr:to>
      <xdr:col>61</xdr:col>
      <xdr:colOff>513080</xdr:colOff>
      <xdr:row>15</xdr:row>
      <xdr:rowOff>86360</xdr:rowOff>
    </xdr:to>
    <xdr:pic>
      <xdr:nvPicPr>
        <xdr:cNvPr id="97" name="Spark_CR_TechSupport">
          <a:extLst>
            <a:ext uri="{FF2B5EF4-FFF2-40B4-BE49-F238E27FC236}">
              <a16:creationId xmlns:a16="http://schemas.microsoft.com/office/drawing/2014/main" id="{21F7585D-1888-9BD9-5D57-E13664DFCEA9}"/>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8262600" y="2540000"/>
          <a:ext cx="584200" cy="228600"/>
        </a:xfrm>
        <a:prstGeom prst="rect">
          <a:avLst/>
        </a:prstGeom>
        <a:extLst>
          <a:ext uri="{91240B29-F687-4F45-9708-019B960494DF}">
            <a14:hiddenLine xmlns:a14="http://schemas.microsoft.com/office/drawing/2010/main" w="12105" cap="rnd">
              <a:solidFill>
                <a:srgbClr val="0D9488"/>
              </a:solidFill>
              <a:prstDash val="solid"/>
              <a:round/>
            </a14:hiddenLine>
          </a:ext>
        </a:extLst>
      </xdr:spPr>
    </xdr:pic>
    <xdr:clientData/>
  </xdr:twoCellAnchor>
  <xdr:twoCellAnchor>
    <xdr:from>
      <xdr:col>1</xdr:col>
      <xdr:colOff>12700</xdr:colOff>
      <xdr:row>9</xdr:row>
      <xdr:rowOff>66040</xdr:rowOff>
    </xdr:from>
    <xdr:to>
      <xdr:col>10</xdr:col>
      <xdr:colOff>81280</xdr:colOff>
      <xdr:row>58</xdr:row>
      <xdr:rowOff>121920</xdr:rowOff>
    </xdr:to>
    <xdr:sp macro="" textlink="">
      <xdr:nvSpPr>
        <xdr:cNvPr id="98" name="CR_Slicers_Panel">
          <a:extLst>
            <a:ext uri="{FF2B5EF4-FFF2-40B4-BE49-F238E27FC236}">
              <a16:creationId xmlns:a16="http://schemas.microsoft.com/office/drawing/2014/main" id="{D1B51F0A-6D96-4BA8-E64D-0CE86A2DACFA}"/>
            </a:ext>
          </a:extLst>
        </xdr:cNvPr>
        <xdr:cNvSpPr/>
      </xdr:nvSpPr>
      <xdr:spPr>
        <a:xfrm>
          <a:off x="203200" y="1651000"/>
          <a:ext cx="2743200" cy="90170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165100</xdr:colOff>
      <xdr:row>10</xdr:row>
      <xdr:rowOff>35560</xdr:rowOff>
    </xdr:from>
    <xdr:to>
      <xdr:col>9</xdr:col>
      <xdr:colOff>226060</xdr:colOff>
      <xdr:row>11</xdr:row>
      <xdr:rowOff>106680</xdr:rowOff>
    </xdr:to>
    <xdr:sp macro="" textlink="">
      <xdr:nvSpPr>
        <xdr:cNvPr id="99" name="CR_Slicers_Header">
          <a:extLst>
            <a:ext uri="{FF2B5EF4-FFF2-40B4-BE49-F238E27FC236}">
              <a16:creationId xmlns:a16="http://schemas.microsoft.com/office/drawing/2014/main" id="{B263811F-A766-3EB1-EB96-F32745BF74E2}"/>
            </a:ext>
          </a:extLst>
        </xdr:cNvPr>
        <xdr:cNvSpPr/>
      </xdr:nvSpPr>
      <xdr:spPr>
        <a:xfrm>
          <a:off x="355600" y="1803400"/>
          <a:ext cx="2438400" cy="2540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tlCol="0" anchor="t"/>
        <a:lstStyle/>
        <a:p>
          <a:pPr algn="l"/>
          <a:r>
            <a:rPr lang="en-US" sz="800" b="1">
              <a:solidFill>
                <a:srgbClr val="0F272A"/>
              </a:solidFill>
              <a:latin typeface="Segoe UI" panose="020B0502040204020203" pitchFamily="34" charset="0"/>
            </a:rPr>
            <a:t>FILTER &amp; DRILL-DOWN</a:t>
          </a:r>
        </a:p>
      </xdr:txBody>
    </xdr:sp>
    <xdr:clientData/>
  </xdr:twoCellAnchor>
  <xdr:twoCellAnchor>
    <xdr:from>
      <xdr:col>6</xdr:col>
      <xdr:colOff>203200</xdr:colOff>
      <xdr:row>10</xdr:row>
      <xdr:rowOff>10160</xdr:rowOff>
    </xdr:from>
    <xdr:to>
      <xdr:col>9</xdr:col>
      <xdr:colOff>226060</xdr:colOff>
      <xdr:row>11</xdr:row>
      <xdr:rowOff>106680</xdr:rowOff>
    </xdr:to>
    <xdr:sp macro="modFilterController.ClearAllFilters" textlink="">
      <xdr:nvSpPr>
        <xdr:cNvPr id="100" name="CR_Slicers_ResetBtn">
          <a:extLst>
            <a:ext uri="{FF2B5EF4-FFF2-40B4-BE49-F238E27FC236}">
              <a16:creationId xmlns:a16="http://schemas.microsoft.com/office/drawing/2014/main" id="{E8E0EF3C-6876-9DC1-4EEE-1D8C6824C604}"/>
            </a:ext>
          </a:extLst>
        </xdr:cNvPr>
        <xdr:cNvSpPr/>
      </xdr:nvSpPr>
      <xdr:spPr>
        <a:xfrm>
          <a:off x="1879600" y="1778000"/>
          <a:ext cx="914400" cy="279400"/>
        </a:xfrm>
        <a:prstGeom prst="roundRect">
          <a:avLst>
            <a:gd name="adj" fmla="val 25000"/>
          </a:avLst>
        </a:prstGeom>
        <a:solidFill>
          <a:srgbClr val="F9F9F9"/>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D04A02"/>
              </a:solidFill>
              <a:latin typeface="Segoe UI" panose="020B0502040204020203" pitchFamily="34" charset="0"/>
            </a:rPr>
            <a:t>Reset All</a:t>
          </a:r>
        </a:p>
      </xdr:txBody>
    </xdr:sp>
    <xdr:clientData/>
  </xdr:twoCellAnchor>
  <xdr:twoCellAnchor>
    <xdr:from>
      <xdr:col>1</xdr:col>
      <xdr:colOff>139700</xdr:colOff>
      <xdr:row>44</xdr:row>
      <xdr:rowOff>91440</xdr:rowOff>
    </xdr:from>
    <xdr:to>
      <xdr:col>9</xdr:col>
      <xdr:colOff>251460</xdr:colOff>
      <xdr:row>57</xdr:row>
      <xdr:rowOff>0</xdr:rowOff>
    </xdr:to>
    <xdr:sp macro="" textlink="">
      <xdr:nvSpPr>
        <xdr:cNvPr id="104" name="CR_Slicers_QuoteCard">
          <a:extLst>
            <a:ext uri="{FF2B5EF4-FFF2-40B4-BE49-F238E27FC236}">
              <a16:creationId xmlns:a16="http://schemas.microsoft.com/office/drawing/2014/main" id="{16B78BCA-D57B-C99C-B1C3-0C1294239BBE}"/>
            </a:ext>
          </a:extLst>
        </xdr:cNvPr>
        <xdr:cNvSpPr/>
      </xdr:nvSpPr>
      <xdr:spPr>
        <a:xfrm>
          <a:off x="330200" y="8077200"/>
          <a:ext cx="2489200" cy="2286000"/>
        </a:xfrm>
        <a:prstGeom prst="roundRect">
          <a:avLst>
            <a:gd name="adj" fmla="val 6000"/>
          </a:avLst>
        </a:prstGeom>
        <a:solidFill>
          <a:srgbClr val="0F272A"/>
        </a:solidFill>
        <a:ln w="19050" cap="flat" cmpd="sng" algn="ctr">
          <a:noFill/>
          <a:prstDash val="solid"/>
          <a:miter lim="800000"/>
        </a:ln>
        <a:effectLst>
          <a:outerShdw blurRad="76200" dist="25400" dir="5400000" rotWithShape="0">
            <a:srgbClr val="0F172A">
              <a:alpha val="12000"/>
            </a:srgb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850" i="1">
              <a:solidFill>
                <a:srgbClr val="FFFFFF"/>
              </a:solidFill>
              <a:latin typeface="Segoe UI" panose="020B0502040204020203" pitchFamily="34" charset="0"/>
            </a:rPr>
            <a:t>“Actionable intelligence requires contextual triage across operational constraints, customer lifetime value, and demographic parity.”</a:t>
          </a:r>
        </a:p>
        <a:p>
          <a:pPr algn="l"/>
          <a:endParaRPr lang="en-US" sz="1100"/>
        </a:p>
        <a:p>
          <a:pPr algn="l"/>
          <a:r>
            <a:rPr lang="en-US" sz="750" b="1">
              <a:solidFill>
                <a:srgbClr val="D04A02"/>
              </a:solidFill>
              <a:latin typeface="Segoe UI" panose="020B0502040204020203" pitchFamily="34" charset="0"/>
            </a:rPr>
            <a:t>- PwC Switzerland Virtual Case Experience</a:t>
          </a:r>
        </a:p>
      </xdr:txBody>
    </xdr:sp>
    <xdr:clientData/>
  </xdr:twoCellAnchor>
  <xdr:twoCellAnchor>
    <xdr:from>
      <xdr:col>10</xdr:col>
      <xdr:colOff>233680</xdr:colOff>
      <xdr:row>16</xdr:row>
      <xdr:rowOff>132080</xdr:rowOff>
    </xdr:from>
    <xdr:to>
      <xdr:col>27</xdr:col>
      <xdr:colOff>7620</xdr:colOff>
      <xdr:row>33</xdr:row>
      <xdr:rowOff>147320</xdr:rowOff>
    </xdr:to>
    <xdr:sp macro="" textlink="">
      <xdr:nvSpPr>
        <xdr:cNvPr id="105" name="Container_ContractRisk">
          <a:extLst>
            <a:ext uri="{FF2B5EF4-FFF2-40B4-BE49-F238E27FC236}">
              <a16:creationId xmlns:a16="http://schemas.microsoft.com/office/drawing/2014/main" id="{E883860C-8B97-AA91-A8D4-7BEFCCCB0054}"/>
            </a:ext>
          </a:extLst>
        </xdr:cNvPr>
        <xdr:cNvSpPr/>
      </xdr:nvSpPr>
      <xdr:spPr>
        <a:xfrm>
          <a:off x="3098800" y="2997200"/>
          <a:ext cx="4826000" cy="31242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88900</xdr:colOff>
      <xdr:row>17</xdr:row>
      <xdr:rowOff>76200</xdr:rowOff>
    </xdr:from>
    <xdr:to>
      <xdr:col>23</xdr:col>
      <xdr:colOff>78740</xdr:colOff>
      <xdr:row>19</xdr:row>
      <xdr:rowOff>116840</xdr:rowOff>
    </xdr:to>
    <xdr:sp macro="" textlink="">
      <xdr:nvSpPr>
        <xdr:cNvPr id="106" name="Header_ContractRisk">
          <a:extLst>
            <a:ext uri="{FF2B5EF4-FFF2-40B4-BE49-F238E27FC236}">
              <a16:creationId xmlns:a16="http://schemas.microsoft.com/office/drawing/2014/main" id="{E0C3F32E-83E0-0CE4-C349-55D2E81B36D8}"/>
            </a:ext>
          </a:extLst>
        </xdr:cNvPr>
        <xdr:cNvSpPr/>
      </xdr:nvSpPr>
      <xdr:spPr>
        <a:xfrm>
          <a:off x="3251200" y="3124200"/>
          <a:ext cx="35560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Contract Type Exposure</a:t>
          </a:r>
        </a:p>
        <a:p>
          <a:pPr algn="l"/>
          <a:r>
            <a:rPr lang="en-US" sz="750" b="0">
              <a:solidFill>
                <a:srgbClr val="647B8B"/>
              </a:solidFill>
              <a:latin typeface="Segoe UI" panose="020B0502040204020203" pitchFamily="34" charset="0"/>
            </a:rPr>
            <a:t>Month-to-Month vs Long-Term Tenure Risk</a:t>
          </a:r>
        </a:p>
      </xdr:txBody>
    </xdr:sp>
    <xdr:clientData/>
  </xdr:twoCellAnchor>
  <xdr:twoCellAnchor editAs="oneCell">
    <xdr:from>
      <xdr:col>23</xdr:col>
      <xdr:colOff>78740</xdr:colOff>
      <xdr:row>17</xdr:row>
      <xdr:rowOff>76200</xdr:rowOff>
    </xdr:from>
    <xdr:to>
      <xdr:col>23</xdr:col>
      <xdr:colOff>256540</xdr:colOff>
      <xdr:row>18</xdr:row>
      <xdr:rowOff>71120</xdr:rowOff>
    </xdr:to>
    <xdr:pic>
      <xdr:nvPicPr>
        <xdr:cNvPr id="108" name="Icon_ContractRisk">
          <a:extLst>
            <a:ext uri="{FF2B5EF4-FFF2-40B4-BE49-F238E27FC236}">
              <a16:creationId xmlns:a16="http://schemas.microsoft.com/office/drawing/2014/main" id="{DE33F35F-79FB-281D-5E65-C33C1AD3BBD9}"/>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4"/>
            </a:ext>
          </a:extLst>
        </a:blip>
        <a:stretch>
          <a:fillRect/>
        </a:stretch>
      </xdr:blipFill>
      <xdr:spPr>
        <a:xfrm>
          <a:off x="6807200" y="3124200"/>
          <a:ext cx="177800" cy="177800"/>
        </a:xfrm>
        <a:prstGeom prst="rect">
          <a:avLst/>
        </a:prstGeom>
        <a:extLst>
          <a:ext uri="{91240B29-F687-4F45-9708-019B960494DF}">
            <a14:hiddenLine xmlns:a14="http://schemas.microsoft.com/office/drawing/2010/main" w="14288" cap="rnd">
              <a:solidFill>
                <a:srgbClr val="D04A02"/>
              </a:solidFill>
              <a:prstDash val="solid"/>
              <a:round/>
            </a14:hiddenLine>
          </a:ext>
        </a:extLst>
      </xdr:spPr>
    </xdr:pic>
    <xdr:clientData/>
  </xdr:twoCellAnchor>
  <xdr:twoCellAnchor>
    <xdr:from>
      <xdr:col>23</xdr:col>
      <xdr:colOff>281940</xdr:colOff>
      <xdr:row>17</xdr:row>
      <xdr:rowOff>50800</xdr:rowOff>
    </xdr:from>
    <xdr:to>
      <xdr:col>26</xdr:col>
      <xdr:colOff>177800</xdr:colOff>
      <xdr:row>18</xdr:row>
      <xdr:rowOff>96520</xdr:rowOff>
    </xdr:to>
    <xdr:sp macro="" textlink="">
      <xdr:nvSpPr>
        <xdr:cNvPr id="109" name="Badge_ContractRisk">
          <a:extLst>
            <a:ext uri="{FF2B5EF4-FFF2-40B4-BE49-F238E27FC236}">
              <a16:creationId xmlns:a16="http://schemas.microsoft.com/office/drawing/2014/main" id="{BEBC12F7-576D-AC44-6EF8-FA1566D4C0B4}"/>
            </a:ext>
          </a:extLst>
        </xdr:cNvPr>
        <xdr:cNvSpPr/>
      </xdr:nvSpPr>
      <xdr:spPr>
        <a:xfrm>
          <a:off x="7010400" y="30988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Donut Chart</a:t>
          </a:r>
        </a:p>
      </xdr:txBody>
    </xdr:sp>
    <xdr:clientData/>
  </xdr:twoCellAnchor>
  <xdr:twoCellAnchor>
    <xdr:from>
      <xdr:col>27</xdr:col>
      <xdr:colOff>109220</xdr:colOff>
      <xdr:row>16</xdr:row>
      <xdr:rowOff>132080</xdr:rowOff>
    </xdr:from>
    <xdr:to>
      <xdr:col>45</xdr:col>
      <xdr:colOff>93980</xdr:colOff>
      <xdr:row>33</xdr:row>
      <xdr:rowOff>147320</xdr:rowOff>
    </xdr:to>
    <xdr:sp macro="" textlink="">
      <xdr:nvSpPr>
        <xdr:cNvPr id="110" name="Container_TenureCohort">
          <a:extLst>
            <a:ext uri="{FF2B5EF4-FFF2-40B4-BE49-F238E27FC236}">
              <a16:creationId xmlns:a16="http://schemas.microsoft.com/office/drawing/2014/main" id="{33487A56-A62A-02F5-0810-66BBE7CF7929}"/>
            </a:ext>
          </a:extLst>
        </xdr:cNvPr>
        <xdr:cNvSpPr/>
      </xdr:nvSpPr>
      <xdr:spPr>
        <a:xfrm>
          <a:off x="8026400" y="2997200"/>
          <a:ext cx="5334000" cy="31242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261620</xdr:colOff>
      <xdr:row>17</xdr:row>
      <xdr:rowOff>76200</xdr:rowOff>
    </xdr:from>
    <xdr:to>
      <xdr:col>41</xdr:col>
      <xdr:colOff>165100</xdr:colOff>
      <xdr:row>19</xdr:row>
      <xdr:rowOff>116840</xdr:rowOff>
    </xdr:to>
    <xdr:sp macro="" textlink="">
      <xdr:nvSpPr>
        <xdr:cNvPr id="111" name="Header_TenureCohort">
          <a:extLst>
            <a:ext uri="{FF2B5EF4-FFF2-40B4-BE49-F238E27FC236}">
              <a16:creationId xmlns:a16="http://schemas.microsoft.com/office/drawing/2014/main" id="{8776F8D2-D812-8382-8A57-D35292FB3AC2}"/>
            </a:ext>
          </a:extLst>
        </xdr:cNvPr>
        <xdr:cNvSpPr/>
      </xdr:nvSpPr>
      <xdr:spPr>
        <a:xfrm>
          <a:off x="8178800" y="3124200"/>
          <a:ext cx="40640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Tenure Lifecycle Churn Velocity</a:t>
          </a:r>
        </a:p>
        <a:p>
          <a:pPr algn="l"/>
          <a:r>
            <a:rPr lang="en-US" sz="750" b="0">
              <a:solidFill>
                <a:srgbClr val="647B8B"/>
              </a:solidFill>
              <a:latin typeface="Segoe UI" panose="020B0502040204020203" pitchFamily="34" charset="0"/>
            </a:rPr>
            <a:t>Early Attrition vs Established Cohorts</a:t>
          </a:r>
        </a:p>
      </xdr:txBody>
    </xdr:sp>
    <xdr:clientData/>
  </xdr:twoCellAnchor>
  <xdr:twoCellAnchor editAs="oneCell">
    <xdr:from>
      <xdr:col>41</xdr:col>
      <xdr:colOff>165100</xdr:colOff>
      <xdr:row>17</xdr:row>
      <xdr:rowOff>76200</xdr:rowOff>
    </xdr:from>
    <xdr:to>
      <xdr:col>42</xdr:col>
      <xdr:colOff>45720</xdr:colOff>
      <xdr:row>18</xdr:row>
      <xdr:rowOff>71120</xdr:rowOff>
    </xdr:to>
    <xdr:pic>
      <xdr:nvPicPr>
        <xdr:cNvPr id="113" name="Icon_TenureCohort">
          <a:extLst>
            <a:ext uri="{FF2B5EF4-FFF2-40B4-BE49-F238E27FC236}">
              <a16:creationId xmlns:a16="http://schemas.microsoft.com/office/drawing/2014/main" id="{B9638464-080B-247F-B61A-756C11FB9EBF}"/>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5"/>
            </a:ext>
          </a:extLst>
        </a:blip>
        <a:stretch>
          <a:fillRect/>
        </a:stretch>
      </xdr:blipFill>
      <xdr:spPr>
        <a:xfrm>
          <a:off x="12242800" y="3124200"/>
          <a:ext cx="177800" cy="177800"/>
        </a:xfrm>
        <a:prstGeom prst="rect">
          <a:avLst/>
        </a:prstGeom>
        <a:extLst>
          <a:ext uri="{91240B29-F687-4F45-9708-019B960494DF}">
            <a14:hiddenLine xmlns:a14="http://schemas.microsoft.com/office/drawing/2010/main" w="14288" cap="rnd">
              <a:solidFill>
                <a:srgbClr val="D04A02"/>
              </a:solidFill>
              <a:prstDash val="solid"/>
              <a:round/>
            </a14:hiddenLine>
          </a:ext>
        </a:extLst>
      </xdr:spPr>
    </xdr:pic>
    <xdr:clientData/>
  </xdr:twoCellAnchor>
  <xdr:twoCellAnchor>
    <xdr:from>
      <xdr:col>42</xdr:col>
      <xdr:colOff>71120</xdr:colOff>
      <xdr:row>17</xdr:row>
      <xdr:rowOff>50800</xdr:rowOff>
    </xdr:from>
    <xdr:to>
      <xdr:col>44</xdr:col>
      <xdr:colOff>264160</xdr:colOff>
      <xdr:row>18</xdr:row>
      <xdr:rowOff>96520</xdr:rowOff>
    </xdr:to>
    <xdr:sp macro="" textlink="">
      <xdr:nvSpPr>
        <xdr:cNvPr id="114" name="Badge_TenureCohort">
          <a:extLst>
            <a:ext uri="{FF2B5EF4-FFF2-40B4-BE49-F238E27FC236}">
              <a16:creationId xmlns:a16="http://schemas.microsoft.com/office/drawing/2014/main" id="{1777AC1E-98DC-B59E-30B9-9675D87A401C}"/>
            </a:ext>
          </a:extLst>
        </xdr:cNvPr>
        <xdr:cNvSpPr/>
      </xdr:nvSpPr>
      <xdr:spPr>
        <a:xfrm>
          <a:off x="12446000" y="30988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Column Cohort</a:t>
          </a:r>
        </a:p>
      </xdr:txBody>
    </xdr:sp>
    <xdr:clientData/>
  </xdr:twoCellAnchor>
  <xdr:twoCellAnchor>
    <xdr:from>
      <xdr:col>45</xdr:col>
      <xdr:colOff>195580</xdr:colOff>
      <xdr:row>16</xdr:row>
      <xdr:rowOff>132080</xdr:rowOff>
    </xdr:from>
    <xdr:to>
      <xdr:col>61</xdr:col>
      <xdr:colOff>335280</xdr:colOff>
      <xdr:row>33</xdr:row>
      <xdr:rowOff>147320</xdr:rowOff>
    </xdr:to>
    <xdr:sp macro="" textlink="">
      <xdr:nvSpPr>
        <xdr:cNvPr id="115" name="Container_PaymentFriction">
          <a:extLst>
            <a:ext uri="{FF2B5EF4-FFF2-40B4-BE49-F238E27FC236}">
              <a16:creationId xmlns:a16="http://schemas.microsoft.com/office/drawing/2014/main" id="{203EDC0D-7C2B-47F1-7A03-70F932B90DAC}"/>
            </a:ext>
          </a:extLst>
        </xdr:cNvPr>
        <xdr:cNvSpPr/>
      </xdr:nvSpPr>
      <xdr:spPr>
        <a:xfrm>
          <a:off x="13462000" y="2997200"/>
          <a:ext cx="5207000" cy="31242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46</xdr:col>
      <xdr:colOff>50800</xdr:colOff>
      <xdr:row>17</xdr:row>
      <xdr:rowOff>76200</xdr:rowOff>
    </xdr:from>
    <xdr:to>
      <xdr:col>59</xdr:col>
      <xdr:colOff>124460</xdr:colOff>
      <xdr:row>19</xdr:row>
      <xdr:rowOff>116840</xdr:rowOff>
    </xdr:to>
    <xdr:sp macro="" textlink="">
      <xdr:nvSpPr>
        <xdr:cNvPr id="116" name="Header_PaymentFriction">
          <a:extLst>
            <a:ext uri="{FF2B5EF4-FFF2-40B4-BE49-F238E27FC236}">
              <a16:creationId xmlns:a16="http://schemas.microsoft.com/office/drawing/2014/main" id="{BBC99B3A-E319-10A2-18E8-38DFC0CE3E88}"/>
            </a:ext>
          </a:extLst>
        </xdr:cNvPr>
        <xdr:cNvSpPr/>
      </xdr:nvSpPr>
      <xdr:spPr>
        <a:xfrm>
          <a:off x="13614400" y="3124200"/>
          <a:ext cx="39370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Payment Method Risk Matrix</a:t>
          </a:r>
        </a:p>
        <a:p>
          <a:pPr algn="l"/>
          <a:r>
            <a:rPr lang="en-US" sz="750" b="0">
              <a:solidFill>
                <a:srgbClr val="647B8B"/>
              </a:solidFill>
              <a:latin typeface="Segoe UI" panose="020B0502040204020203" pitchFamily="34" charset="0"/>
            </a:rPr>
            <a:t>Electronic Check vs Auto-Debit Friction</a:t>
          </a:r>
        </a:p>
      </xdr:txBody>
    </xdr:sp>
    <xdr:clientData/>
  </xdr:twoCellAnchor>
  <xdr:twoCellAnchor editAs="oneCell">
    <xdr:from>
      <xdr:col>59</xdr:col>
      <xdr:colOff>124460</xdr:colOff>
      <xdr:row>17</xdr:row>
      <xdr:rowOff>76200</xdr:rowOff>
    </xdr:from>
    <xdr:to>
      <xdr:col>60</xdr:col>
      <xdr:colOff>5080</xdr:colOff>
      <xdr:row>18</xdr:row>
      <xdr:rowOff>71120</xdr:rowOff>
    </xdr:to>
    <xdr:pic>
      <xdr:nvPicPr>
        <xdr:cNvPr id="118" name="Icon_PaymentFriction">
          <a:extLst>
            <a:ext uri="{FF2B5EF4-FFF2-40B4-BE49-F238E27FC236}">
              <a16:creationId xmlns:a16="http://schemas.microsoft.com/office/drawing/2014/main" id="{225556E2-1FBE-E276-FE66-805B77E136C6}"/>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6"/>
            </a:ext>
          </a:extLst>
        </a:blip>
        <a:stretch>
          <a:fillRect/>
        </a:stretch>
      </xdr:blipFill>
      <xdr:spPr>
        <a:xfrm>
          <a:off x="17551400" y="3124200"/>
          <a:ext cx="177800" cy="177800"/>
        </a:xfrm>
        <a:prstGeom prst="rect">
          <a:avLst/>
        </a:prstGeom>
        <a:extLst>
          <a:ext uri="{91240B29-F687-4F45-9708-019B960494DF}">
            <a14:hiddenLine xmlns:a14="http://schemas.microsoft.com/office/drawing/2010/main" w="14288" cap="rnd">
              <a:solidFill>
                <a:srgbClr val="D04A02"/>
              </a:solidFill>
              <a:prstDash val="solid"/>
              <a:round/>
            </a14:hiddenLine>
          </a:ext>
        </a:extLst>
      </xdr:spPr>
    </xdr:pic>
    <xdr:clientData/>
  </xdr:twoCellAnchor>
  <xdr:twoCellAnchor>
    <xdr:from>
      <xdr:col>60</xdr:col>
      <xdr:colOff>30480</xdr:colOff>
      <xdr:row>17</xdr:row>
      <xdr:rowOff>50800</xdr:rowOff>
    </xdr:from>
    <xdr:to>
      <xdr:col>61</xdr:col>
      <xdr:colOff>208280</xdr:colOff>
      <xdr:row>18</xdr:row>
      <xdr:rowOff>96520</xdr:rowOff>
    </xdr:to>
    <xdr:sp macro="" textlink="">
      <xdr:nvSpPr>
        <xdr:cNvPr id="119" name="Badge_PaymentFriction">
          <a:extLst>
            <a:ext uri="{FF2B5EF4-FFF2-40B4-BE49-F238E27FC236}">
              <a16:creationId xmlns:a16="http://schemas.microsoft.com/office/drawing/2014/main" id="{1D0E075B-E1DA-203C-6BF4-3E1FC0ED37D5}"/>
            </a:ext>
          </a:extLst>
        </xdr:cNvPr>
        <xdr:cNvSpPr/>
      </xdr:nvSpPr>
      <xdr:spPr>
        <a:xfrm>
          <a:off x="17754600" y="30988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Horizontal Bar</a:t>
          </a:r>
        </a:p>
      </xdr:txBody>
    </xdr:sp>
    <xdr:clientData/>
  </xdr:twoCellAnchor>
  <xdr:twoCellAnchor>
    <xdr:from>
      <xdr:col>10</xdr:col>
      <xdr:colOff>233680</xdr:colOff>
      <xdr:row>34</xdr:row>
      <xdr:rowOff>167640</xdr:rowOff>
    </xdr:from>
    <xdr:to>
      <xdr:col>36</xdr:col>
      <xdr:colOff>127000</xdr:colOff>
      <xdr:row>52</xdr:row>
      <xdr:rowOff>177800</xdr:rowOff>
    </xdr:to>
    <xdr:sp macro="" textlink="">
      <xdr:nvSpPr>
        <xdr:cNvPr id="120" name="Container_ServiceMatrix">
          <a:extLst>
            <a:ext uri="{FF2B5EF4-FFF2-40B4-BE49-F238E27FC236}">
              <a16:creationId xmlns:a16="http://schemas.microsoft.com/office/drawing/2014/main" id="{2E72C240-ABFB-A6D1-468C-CEB4A57C5BC2}"/>
            </a:ext>
          </a:extLst>
        </xdr:cNvPr>
        <xdr:cNvSpPr/>
      </xdr:nvSpPr>
      <xdr:spPr>
        <a:xfrm>
          <a:off x="3098800" y="6324600"/>
          <a:ext cx="7620000" cy="33020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88900</xdr:colOff>
      <xdr:row>35</xdr:row>
      <xdr:rowOff>111760</xdr:rowOff>
    </xdr:from>
    <xdr:to>
      <xdr:col>32</xdr:col>
      <xdr:colOff>198120</xdr:colOff>
      <xdr:row>37</xdr:row>
      <xdr:rowOff>152400</xdr:rowOff>
    </xdr:to>
    <xdr:sp macro="" textlink="">
      <xdr:nvSpPr>
        <xdr:cNvPr id="121" name="Header_ServiceMatrix">
          <a:extLst>
            <a:ext uri="{FF2B5EF4-FFF2-40B4-BE49-F238E27FC236}">
              <a16:creationId xmlns:a16="http://schemas.microsoft.com/office/drawing/2014/main" id="{C3FA6323-93B1-4EE2-AF7A-3F7CB433D071}"/>
            </a:ext>
          </a:extLst>
        </xdr:cNvPr>
        <xdr:cNvSpPr/>
      </xdr:nvSpPr>
      <xdr:spPr>
        <a:xfrm>
          <a:off x="3251200" y="6451600"/>
          <a:ext cx="63500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Add-on Service Protective Shield</a:t>
          </a:r>
        </a:p>
        <a:p>
          <a:pPr algn="l"/>
          <a:r>
            <a:rPr lang="en-US" sz="750" b="0">
              <a:solidFill>
                <a:srgbClr val="647B8B"/>
              </a:solidFill>
              <a:latin typeface="Segoe UI" panose="020B0502040204020203" pitchFamily="34" charset="0"/>
            </a:rPr>
            <a:t>TechSupport, Online Security &amp; Device Protection</a:t>
          </a:r>
        </a:p>
      </xdr:txBody>
    </xdr:sp>
    <xdr:clientData/>
  </xdr:twoCellAnchor>
  <xdr:twoCellAnchor editAs="oneCell">
    <xdr:from>
      <xdr:col>32</xdr:col>
      <xdr:colOff>198120</xdr:colOff>
      <xdr:row>35</xdr:row>
      <xdr:rowOff>111760</xdr:rowOff>
    </xdr:from>
    <xdr:to>
      <xdr:col>32</xdr:col>
      <xdr:colOff>374015</xdr:colOff>
      <xdr:row>36</xdr:row>
      <xdr:rowOff>106680</xdr:rowOff>
    </xdr:to>
    <xdr:pic>
      <xdr:nvPicPr>
        <xdr:cNvPr id="123" name="Icon_ServiceMatrix">
          <a:extLst>
            <a:ext uri="{FF2B5EF4-FFF2-40B4-BE49-F238E27FC236}">
              <a16:creationId xmlns:a16="http://schemas.microsoft.com/office/drawing/2014/main" id="{485D4754-2B9D-4C50-81C0-A45E1310DD08}"/>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7"/>
            </a:ext>
          </a:extLst>
        </a:blip>
        <a:stretch>
          <a:fillRect/>
        </a:stretch>
      </xdr:blipFill>
      <xdr:spPr>
        <a:xfrm>
          <a:off x="9601200" y="6451600"/>
          <a:ext cx="177800" cy="177800"/>
        </a:xfrm>
        <a:prstGeom prst="rect">
          <a:avLst/>
        </a:prstGeom>
        <a:extLst>
          <a:ext uri="{91240B29-F687-4F45-9708-019B960494DF}">
            <a14:hiddenLine xmlns:a14="http://schemas.microsoft.com/office/drawing/2010/main" w="14288" cap="rnd">
              <a:solidFill>
                <a:srgbClr val="0F172A"/>
              </a:solidFill>
              <a:prstDash val="solid"/>
              <a:round/>
            </a14:hiddenLine>
          </a:ext>
        </a:extLst>
      </xdr:spPr>
    </xdr:pic>
    <xdr:clientData/>
  </xdr:twoCellAnchor>
  <xdr:twoCellAnchor>
    <xdr:from>
      <xdr:col>33</xdr:col>
      <xdr:colOff>104140</xdr:colOff>
      <xdr:row>35</xdr:row>
      <xdr:rowOff>86360</xdr:rowOff>
    </xdr:from>
    <xdr:to>
      <xdr:col>36</xdr:col>
      <xdr:colOff>0</xdr:colOff>
      <xdr:row>36</xdr:row>
      <xdr:rowOff>132080</xdr:rowOff>
    </xdr:to>
    <xdr:sp macro="" textlink="">
      <xdr:nvSpPr>
        <xdr:cNvPr id="124" name="Badge_ServiceMatrix">
          <a:extLst>
            <a:ext uri="{FF2B5EF4-FFF2-40B4-BE49-F238E27FC236}">
              <a16:creationId xmlns:a16="http://schemas.microsoft.com/office/drawing/2014/main" id="{D1B336A6-3B9B-0DE6-E08A-6CAE4B1D0AD3}"/>
            </a:ext>
          </a:extLst>
        </xdr:cNvPr>
        <xdr:cNvSpPr/>
      </xdr:nvSpPr>
      <xdr:spPr>
        <a:xfrm>
          <a:off x="9804400" y="64262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Clustered Bar</a:t>
          </a:r>
        </a:p>
      </xdr:txBody>
    </xdr:sp>
    <xdr:clientData/>
  </xdr:twoCellAnchor>
  <xdr:twoCellAnchor>
    <xdr:from>
      <xdr:col>36</xdr:col>
      <xdr:colOff>228600</xdr:colOff>
      <xdr:row>34</xdr:row>
      <xdr:rowOff>167640</xdr:rowOff>
    </xdr:from>
    <xdr:to>
      <xdr:col>61</xdr:col>
      <xdr:colOff>335280</xdr:colOff>
      <xdr:row>52</xdr:row>
      <xdr:rowOff>177800</xdr:rowOff>
    </xdr:to>
    <xdr:sp macro="" textlink="">
      <xdr:nvSpPr>
        <xdr:cNvPr id="125" name="Container_TenureDistribution">
          <a:extLst>
            <a:ext uri="{FF2B5EF4-FFF2-40B4-BE49-F238E27FC236}">
              <a16:creationId xmlns:a16="http://schemas.microsoft.com/office/drawing/2014/main" id="{643C87A8-E8F4-2E78-67F7-2F16904C2966}"/>
            </a:ext>
          </a:extLst>
        </xdr:cNvPr>
        <xdr:cNvSpPr/>
      </xdr:nvSpPr>
      <xdr:spPr>
        <a:xfrm>
          <a:off x="10820400" y="6324600"/>
          <a:ext cx="7848600" cy="33020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83820</xdr:colOff>
      <xdr:row>35</xdr:row>
      <xdr:rowOff>111760</xdr:rowOff>
    </xdr:from>
    <xdr:to>
      <xdr:col>59</xdr:col>
      <xdr:colOff>124460</xdr:colOff>
      <xdr:row>37</xdr:row>
      <xdr:rowOff>152400</xdr:rowOff>
    </xdr:to>
    <xdr:sp macro="" textlink="">
      <xdr:nvSpPr>
        <xdr:cNvPr id="126" name="Header_TenureDistribution">
          <a:extLst>
            <a:ext uri="{FF2B5EF4-FFF2-40B4-BE49-F238E27FC236}">
              <a16:creationId xmlns:a16="http://schemas.microsoft.com/office/drawing/2014/main" id="{20C6F16D-F5A4-D545-3249-6662DF97273D}"/>
            </a:ext>
          </a:extLst>
        </xdr:cNvPr>
        <xdr:cNvSpPr/>
      </xdr:nvSpPr>
      <xdr:spPr>
        <a:xfrm>
          <a:off x="10972800" y="6451600"/>
          <a:ext cx="65786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Customer Lifetime Value Clustering</a:t>
          </a:r>
        </a:p>
        <a:p>
          <a:pPr algn="l"/>
          <a:r>
            <a:rPr lang="en-US" sz="750" b="0">
              <a:solidFill>
                <a:srgbClr val="647B8B"/>
              </a:solidFill>
              <a:latin typeface="Segoe UI" panose="020B0502040204020203" pitchFamily="34" charset="0"/>
            </a:rPr>
            <a:t>CLV vs Contract Duration Distribution</a:t>
          </a:r>
        </a:p>
      </xdr:txBody>
    </xdr:sp>
    <xdr:clientData/>
  </xdr:twoCellAnchor>
  <xdr:twoCellAnchor editAs="oneCell">
    <xdr:from>
      <xdr:col>59</xdr:col>
      <xdr:colOff>124460</xdr:colOff>
      <xdr:row>35</xdr:row>
      <xdr:rowOff>111760</xdr:rowOff>
    </xdr:from>
    <xdr:to>
      <xdr:col>60</xdr:col>
      <xdr:colOff>5080</xdr:colOff>
      <xdr:row>36</xdr:row>
      <xdr:rowOff>106680</xdr:rowOff>
    </xdr:to>
    <xdr:pic>
      <xdr:nvPicPr>
        <xdr:cNvPr id="128" name="Icon_TenureDistribution">
          <a:extLst>
            <a:ext uri="{FF2B5EF4-FFF2-40B4-BE49-F238E27FC236}">
              <a16:creationId xmlns:a16="http://schemas.microsoft.com/office/drawing/2014/main" id="{857747F6-BAB1-826E-8235-F3BECC95CA36}"/>
            </a:ext>
          </a:extLst>
        </xdr:cNvPr>
        <xdr:cNvPicPr>
          <a:picLocks/>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7551400" y="6451600"/>
          <a:ext cx="177800" cy="177800"/>
        </a:xfrm>
        <a:prstGeom prst="rect">
          <a:avLst/>
        </a:prstGeom>
        <a:extLst>
          <a:ext uri="{91240B29-F687-4F45-9708-019B960494DF}">
            <a14:hiddenLine xmlns:a14="http://schemas.microsoft.com/office/drawing/2010/main" cap="flat">
              <a:miter/>
            </a14:hiddenLine>
          </a:ext>
        </a:extLst>
      </xdr:spPr>
    </xdr:pic>
    <xdr:clientData/>
  </xdr:twoCellAnchor>
  <xdr:twoCellAnchor>
    <xdr:from>
      <xdr:col>60</xdr:col>
      <xdr:colOff>30480</xdr:colOff>
      <xdr:row>35</xdr:row>
      <xdr:rowOff>86360</xdr:rowOff>
    </xdr:from>
    <xdr:to>
      <xdr:col>61</xdr:col>
      <xdr:colOff>208280</xdr:colOff>
      <xdr:row>36</xdr:row>
      <xdr:rowOff>132080</xdr:rowOff>
    </xdr:to>
    <xdr:sp macro="" textlink="">
      <xdr:nvSpPr>
        <xdr:cNvPr id="129" name="Badge_TenureDistribution">
          <a:extLst>
            <a:ext uri="{FF2B5EF4-FFF2-40B4-BE49-F238E27FC236}">
              <a16:creationId xmlns:a16="http://schemas.microsoft.com/office/drawing/2014/main" id="{B96A1368-D017-AFDA-3577-38B96E62FFDE}"/>
            </a:ext>
          </a:extLst>
        </xdr:cNvPr>
        <xdr:cNvSpPr/>
      </xdr:nvSpPr>
      <xdr:spPr>
        <a:xfrm>
          <a:off x="17754600" y="64262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Scatter / Distribution</a:t>
          </a:r>
        </a:p>
      </xdr:txBody>
    </xdr:sp>
    <xdr:clientData/>
  </xdr:twoCellAnchor>
  <xdr:twoCellAnchor editAs="absolute">
    <xdr:from>
      <xdr:col>11</xdr:col>
      <xdr:colOff>114300</xdr:colOff>
      <xdr:row>19</xdr:row>
      <xdr:rowOff>167640</xdr:rowOff>
    </xdr:from>
    <xdr:to>
      <xdr:col>26</xdr:col>
      <xdr:colOff>177800</xdr:colOff>
      <xdr:row>32</xdr:row>
      <xdr:rowOff>152400</xdr:rowOff>
    </xdr:to>
    <xdr:graphicFrame macro="">
      <xdr:nvGraphicFramePr>
        <xdr:cNvPr id="130" name="cht_ContractRisk">
          <a:extLst>
            <a:ext uri="{FF2B5EF4-FFF2-40B4-BE49-F238E27FC236}">
              <a16:creationId xmlns:a16="http://schemas.microsoft.com/office/drawing/2014/main" id="{F4C983AD-3230-DE4A-7B2F-15FC14991F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absolute">
    <xdr:from>
      <xdr:col>26</xdr:col>
      <xdr:colOff>582295</xdr:colOff>
      <xdr:row>19</xdr:row>
      <xdr:rowOff>167640</xdr:rowOff>
    </xdr:from>
    <xdr:to>
      <xdr:col>30</xdr:col>
      <xdr:colOff>943610</xdr:colOff>
      <xdr:row>32</xdr:row>
      <xdr:rowOff>152400</xdr:rowOff>
    </xdr:to>
    <xdr:graphicFrame macro="">
      <xdr:nvGraphicFramePr>
        <xdr:cNvPr id="131" name="cht_TenureCohort">
          <a:extLst>
            <a:ext uri="{FF2B5EF4-FFF2-40B4-BE49-F238E27FC236}">
              <a16:creationId xmlns:a16="http://schemas.microsoft.com/office/drawing/2014/main" id="{38B38812-097F-D870-889E-6A86700F29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editAs="absolute">
    <xdr:from>
      <xdr:col>31</xdr:col>
      <xdr:colOff>219075</xdr:colOff>
      <xdr:row>19</xdr:row>
      <xdr:rowOff>167640</xdr:rowOff>
    </xdr:from>
    <xdr:to>
      <xdr:col>42</xdr:col>
      <xdr:colOff>5080</xdr:colOff>
      <xdr:row>32</xdr:row>
      <xdr:rowOff>152400</xdr:rowOff>
    </xdr:to>
    <xdr:graphicFrame macro="">
      <xdr:nvGraphicFramePr>
        <xdr:cNvPr id="132" name="cht_PaymentFriction">
          <a:extLst>
            <a:ext uri="{FF2B5EF4-FFF2-40B4-BE49-F238E27FC236}">
              <a16:creationId xmlns:a16="http://schemas.microsoft.com/office/drawing/2014/main" id="{8272BB1E-800C-2772-2CA6-32CB080790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11</xdr:col>
      <xdr:colOff>114300</xdr:colOff>
      <xdr:row>38</xdr:row>
      <xdr:rowOff>45720</xdr:rowOff>
    </xdr:from>
    <xdr:to>
      <xdr:col>28</xdr:col>
      <xdr:colOff>698500</xdr:colOff>
      <xdr:row>52</xdr:row>
      <xdr:rowOff>76200</xdr:rowOff>
    </xdr:to>
    <xdr:graphicFrame macro="">
      <xdr:nvGraphicFramePr>
        <xdr:cNvPr id="133" name="cht_ServiceMatrix">
          <a:extLst>
            <a:ext uri="{FF2B5EF4-FFF2-40B4-BE49-F238E27FC236}">
              <a16:creationId xmlns:a16="http://schemas.microsoft.com/office/drawing/2014/main" id="{6D6A25C4-79CC-3BA2-7D93-209792795B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editAs="absolute">
    <xdr:from>
      <xdr:col>28</xdr:col>
      <xdr:colOff>1052195</xdr:colOff>
      <xdr:row>38</xdr:row>
      <xdr:rowOff>45720</xdr:rowOff>
    </xdr:from>
    <xdr:to>
      <xdr:col>42</xdr:col>
      <xdr:colOff>5080</xdr:colOff>
      <xdr:row>52</xdr:row>
      <xdr:rowOff>76200</xdr:rowOff>
    </xdr:to>
    <xdr:graphicFrame macro="">
      <xdr:nvGraphicFramePr>
        <xdr:cNvPr id="134" name="cht_TenureDistribution">
          <a:extLst>
            <a:ext uri="{FF2B5EF4-FFF2-40B4-BE49-F238E27FC236}">
              <a16:creationId xmlns:a16="http://schemas.microsoft.com/office/drawing/2014/main" id="{4A3F7F74-4051-ED89-8C89-D146EF86EB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11</xdr:col>
      <xdr:colOff>63500</xdr:colOff>
      <xdr:row>19</xdr:row>
      <xdr:rowOff>66040</xdr:rowOff>
    </xdr:from>
    <xdr:to>
      <xdr:col>36</xdr:col>
      <xdr:colOff>0</xdr:colOff>
      <xdr:row>33</xdr:row>
      <xdr:rowOff>172720</xdr:rowOff>
    </xdr:to>
    <xdr:graphicFrame macro="">
      <xdr:nvGraphicFramePr>
        <xdr:cNvPr id="135" name="CH_ContractRisk">
          <a:extLst>
            <a:ext uri="{FF2B5EF4-FFF2-40B4-BE49-F238E27FC236}">
              <a16:creationId xmlns:a16="http://schemas.microsoft.com/office/drawing/2014/main" id="{11AB1217-2EA8-403C-815B-9DD18313C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37</xdr:col>
      <xdr:colOff>109220</xdr:colOff>
      <xdr:row>19</xdr:row>
      <xdr:rowOff>66040</xdr:rowOff>
    </xdr:from>
    <xdr:to>
      <xdr:col>61</xdr:col>
      <xdr:colOff>30480</xdr:colOff>
      <xdr:row>33</xdr:row>
      <xdr:rowOff>172720</xdr:rowOff>
    </xdr:to>
    <xdr:graphicFrame macro="">
      <xdr:nvGraphicFramePr>
        <xdr:cNvPr id="136" name="CH_TenureCohort">
          <a:extLst>
            <a:ext uri="{FF2B5EF4-FFF2-40B4-BE49-F238E27FC236}">
              <a16:creationId xmlns:a16="http://schemas.microsoft.com/office/drawing/2014/main" id="{D81226A6-E1A3-4730-9E63-2C4E1CB5CF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11</xdr:col>
      <xdr:colOff>63500</xdr:colOff>
      <xdr:row>38</xdr:row>
      <xdr:rowOff>45720</xdr:rowOff>
    </xdr:from>
    <xdr:to>
      <xdr:col>36</xdr:col>
      <xdr:colOff>0</xdr:colOff>
      <xdr:row>52</xdr:row>
      <xdr:rowOff>152400</xdr:rowOff>
    </xdr:to>
    <xdr:graphicFrame macro="">
      <xdr:nvGraphicFramePr>
        <xdr:cNvPr id="137" name="CH_PaymentFriction">
          <a:extLst>
            <a:ext uri="{FF2B5EF4-FFF2-40B4-BE49-F238E27FC236}">
              <a16:creationId xmlns:a16="http://schemas.microsoft.com/office/drawing/2014/main" id="{02B93AF2-AC40-447F-9E39-52D6C9C126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37</xdr:col>
      <xdr:colOff>109220</xdr:colOff>
      <xdr:row>38</xdr:row>
      <xdr:rowOff>45720</xdr:rowOff>
    </xdr:from>
    <xdr:to>
      <xdr:col>61</xdr:col>
      <xdr:colOff>30480</xdr:colOff>
      <xdr:row>52</xdr:row>
      <xdr:rowOff>152400</xdr:rowOff>
    </xdr:to>
    <xdr:graphicFrame macro="">
      <xdr:nvGraphicFramePr>
        <xdr:cNvPr id="138" name="CH_ServiceMatrix">
          <a:extLst>
            <a:ext uri="{FF2B5EF4-FFF2-40B4-BE49-F238E27FC236}">
              <a16:creationId xmlns:a16="http://schemas.microsoft.com/office/drawing/2014/main" id="{DAAA1E31-D782-4334-9FD1-64363CB03E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editAs="oneCell">
    <xdr:from>
      <xdr:col>1</xdr:col>
      <xdr:colOff>139700</xdr:colOff>
      <xdr:row>12</xdr:row>
      <xdr:rowOff>69850</xdr:rowOff>
    </xdr:from>
    <xdr:to>
      <xdr:col>9</xdr:col>
      <xdr:colOff>266700</xdr:colOff>
      <xdr:row>22</xdr:row>
      <xdr:rowOff>38100</xdr:rowOff>
    </xdr:to>
    <mc:AlternateContent xmlns:mc="http://schemas.openxmlformats.org/markup-compatibility/2006">
      <mc:Choice xmlns:a14="http://schemas.microsoft.com/office/drawing/2010/main" Requires="a14">
        <xdr:graphicFrame macro="">
          <xdr:nvGraphicFramePr>
            <xdr:cNvPr id="139" name="sl_CR_Contract">
              <a:extLst>
                <a:ext uri="{FF2B5EF4-FFF2-40B4-BE49-F238E27FC236}">
                  <a16:creationId xmlns:a16="http://schemas.microsoft.com/office/drawing/2014/main" id="{AAEDF37F-52D2-4724-A924-DD70F94E4E26}"/>
                </a:ext>
              </a:extLst>
            </xdr:cNvPr>
            <xdr:cNvGraphicFramePr/>
          </xdr:nvGraphicFramePr>
          <xdr:xfrm>
            <a:off x="0" y="0"/>
            <a:ext cx="0" cy="0"/>
          </xdr:xfrm>
          <a:graphic>
            <a:graphicData uri="http://schemas.microsoft.com/office/drawing/2010/slicer">
              <sle:slicer xmlns:sle="http://schemas.microsoft.com/office/drawing/2010/slicer" name="sl_CR_Contract"/>
            </a:graphicData>
          </a:graphic>
        </xdr:graphicFrame>
      </mc:Choice>
      <mc:Fallback>
        <xdr:sp macro="" textlink="">
          <xdr:nvSpPr>
            <xdr:cNvPr id="0" name=""/>
            <xdr:cNvSpPr>
              <a:spLocks noTextEdit="1"/>
            </xdr:cNvSpPr>
          </xdr:nvSpPr>
          <xdr:spPr>
            <a:xfrm>
              <a:off x="330200" y="2184400"/>
              <a:ext cx="2489200" cy="177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139700</xdr:colOff>
      <xdr:row>22</xdr:row>
      <xdr:rowOff>165100</xdr:rowOff>
    </xdr:from>
    <xdr:to>
      <xdr:col>9</xdr:col>
      <xdr:colOff>266700</xdr:colOff>
      <xdr:row>32</xdr:row>
      <xdr:rowOff>133350</xdr:rowOff>
    </xdr:to>
    <mc:AlternateContent xmlns:mc="http://schemas.openxmlformats.org/markup-compatibility/2006">
      <mc:Choice xmlns:a14="http://schemas.microsoft.com/office/drawing/2010/main" Requires="a14">
        <xdr:graphicFrame macro="">
          <xdr:nvGraphicFramePr>
            <xdr:cNvPr id="140" name="sl_CR_Payment">
              <a:extLst>
                <a:ext uri="{FF2B5EF4-FFF2-40B4-BE49-F238E27FC236}">
                  <a16:creationId xmlns:a16="http://schemas.microsoft.com/office/drawing/2014/main" id="{84E4751D-FD8A-33F4-A064-DB2567992DBC}"/>
                </a:ext>
              </a:extLst>
            </xdr:cNvPr>
            <xdr:cNvGraphicFramePr/>
          </xdr:nvGraphicFramePr>
          <xdr:xfrm>
            <a:off x="0" y="0"/>
            <a:ext cx="0" cy="0"/>
          </xdr:xfrm>
          <a:graphic>
            <a:graphicData uri="http://schemas.microsoft.com/office/drawing/2010/slicer">
              <sle:slicer xmlns:sle="http://schemas.microsoft.com/office/drawing/2010/slicer" name="sl_CR_Payment"/>
            </a:graphicData>
          </a:graphic>
        </xdr:graphicFrame>
      </mc:Choice>
      <mc:Fallback>
        <xdr:sp macro="" textlink="">
          <xdr:nvSpPr>
            <xdr:cNvPr id="0" name=""/>
            <xdr:cNvSpPr>
              <a:spLocks noTextEdit="1"/>
            </xdr:cNvSpPr>
          </xdr:nvSpPr>
          <xdr:spPr>
            <a:xfrm>
              <a:off x="330200" y="4089400"/>
              <a:ext cx="2489200" cy="177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139700</xdr:colOff>
      <xdr:row>33</xdr:row>
      <xdr:rowOff>79375</xdr:rowOff>
    </xdr:from>
    <xdr:to>
      <xdr:col>9</xdr:col>
      <xdr:colOff>266700</xdr:colOff>
      <xdr:row>43</xdr:row>
      <xdr:rowOff>174625</xdr:rowOff>
    </xdr:to>
    <mc:AlternateContent xmlns:mc="http://schemas.openxmlformats.org/markup-compatibility/2006">
      <mc:Choice xmlns:a14="http://schemas.microsoft.com/office/drawing/2010/main" Requires="a14">
        <xdr:graphicFrame macro="">
          <xdr:nvGraphicFramePr>
            <xdr:cNvPr id="141" name="sl_CR_Internet">
              <a:extLst>
                <a:ext uri="{FF2B5EF4-FFF2-40B4-BE49-F238E27FC236}">
                  <a16:creationId xmlns:a16="http://schemas.microsoft.com/office/drawing/2014/main" id="{3E94A06D-DB25-CF01-EAB9-47B00FFF3683}"/>
                </a:ext>
              </a:extLst>
            </xdr:cNvPr>
            <xdr:cNvGraphicFramePr/>
          </xdr:nvGraphicFramePr>
          <xdr:xfrm>
            <a:off x="0" y="0"/>
            <a:ext cx="0" cy="0"/>
          </xdr:xfrm>
          <a:graphic>
            <a:graphicData uri="http://schemas.microsoft.com/office/drawing/2010/slicer">
              <sle:slicer xmlns:sle="http://schemas.microsoft.com/office/drawing/2010/slicer" name="sl_CR_Internet"/>
            </a:graphicData>
          </a:graphic>
        </xdr:graphicFrame>
      </mc:Choice>
      <mc:Fallback>
        <xdr:sp macro="" textlink="">
          <xdr:nvSpPr>
            <xdr:cNvPr id="0" name=""/>
            <xdr:cNvSpPr>
              <a:spLocks noTextEdit="1"/>
            </xdr:cNvSpPr>
          </xdr:nvSpPr>
          <xdr:spPr>
            <a:xfrm>
              <a:off x="330200" y="5994400"/>
              <a:ext cx="24892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63500</xdr:colOff>
      <xdr:row>2</xdr:row>
      <xdr:rowOff>25400</xdr:rowOff>
    </xdr:from>
    <xdr:to>
      <xdr:col>12</xdr:col>
      <xdr:colOff>41275</xdr:colOff>
      <xdr:row>4</xdr:row>
      <xdr:rowOff>44450</xdr:rowOff>
    </xdr:to>
    <xdr:sp macro="modNavigation.NavigateToHome" textlink="">
      <xdr:nvSpPr>
        <xdr:cNvPr id="142" name="Nav_Tab_Home">
          <a:hlinkClick xmlns:r="http://schemas.openxmlformats.org/officeDocument/2006/relationships" r:id="rId39"/>
          <a:extLst>
            <a:ext uri="{FF2B5EF4-FFF2-40B4-BE49-F238E27FC236}">
              <a16:creationId xmlns:a16="http://schemas.microsoft.com/office/drawing/2014/main" id="{DDC3A62D-8DF3-13F9-A846-234346755CF1}"/>
            </a:ext>
          </a:extLst>
        </xdr:cNvPr>
        <xdr:cNvSpPr/>
      </xdr:nvSpPr>
      <xdr:spPr>
        <a:xfrm>
          <a:off x="2616200" y="330200"/>
          <a:ext cx="8636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HOME</a:t>
          </a:r>
        </a:p>
      </xdr:txBody>
    </xdr:sp>
    <xdr:clientData/>
  </xdr:twoCellAnchor>
  <xdr:twoCellAnchor>
    <xdr:from>
      <xdr:col>12</xdr:col>
      <xdr:colOff>117475</xdr:colOff>
      <xdr:row>2</xdr:row>
      <xdr:rowOff>25400</xdr:rowOff>
    </xdr:from>
    <xdr:to>
      <xdr:col>18</xdr:col>
      <xdr:colOff>98425</xdr:colOff>
      <xdr:row>4</xdr:row>
      <xdr:rowOff>44450</xdr:rowOff>
    </xdr:to>
    <xdr:sp macro="modNavigation.NavigateToDomains" textlink="">
      <xdr:nvSpPr>
        <xdr:cNvPr id="143" name="Nav_Tab_Domains">
          <a:hlinkClick xmlns:r="http://schemas.openxmlformats.org/officeDocument/2006/relationships" r:id="rId40"/>
          <a:extLst>
            <a:ext uri="{FF2B5EF4-FFF2-40B4-BE49-F238E27FC236}">
              <a16:creationId xmlns:a16="http://schemas.microsoft.com/office/drawing/2014/main" id="{0E855BAF-D950-5AC8-AD0C-BF92EE8501EC}"/>
            </a:ext>
          </a:extLst>
        </xdr:cNvPr>
        <xdr:cNvSpPr/>
      </xdr:nvSpPr>
      <xdr:spPr>
        <a:xfrm>
          <a:off x="3556000" y="330200"/>
          <a:ext cx="17526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BUSINESS DOMAINS</a:t>
          </a:r>
        </a:p>
      </xdr:txBody>
    </xdr:sp>
    <xdr:clientData/>
  </xdr:twoCellAnchor>
  <xdr:twoCellAnchor>
    <xdr:from>
      <xdr:col>18</xdr:col>
      <xdr:colOff>174625</xdr:colOff>
      <xdr:row>2</xdr:row>
      <xdr:rowOff>25400</xdr:rowOff>
    </xdr:from>
    <xdr:to>
      <xdr:col>22</xdr:col>
      <xdr:colOff>212725</xdr:colOff>
      <xdr:row>4</xdr:row>
      <xdr:rowOff>44450</xdr:rowOff>
    </xdr:to>
    <xdr:sp macro="modNavigation.NavigateToCatalog" textlink="">
      <xdr:nvSpPr>
        <xdr:cNvPr id="144" name="Nav_Tab_Catalog">
          <a:hlinkClick xmlns:r="http://schemas.openxmlformats.org/officeDocument/2006/relationships" r:id="rId41"/>
          <a:extLst>
            <a:ext uri="{FF2B5EF4-FFF2-40B4-BE49-F238E27FC236}">
              <a16:creationId xmlns:a16="http://schemas.microsoft.com/office/drawing/2014/main" id="{D0C07FD1-7D76-82AB-F185-3DED44EAEFEC}"/>
            </a:ext>
          </a:extLst>
        </xdr:cNvPr>
        <xdr:cNvSpPr/>
      </xdr:nvSpPr>
      <xdr:spPr>
        <a:xfrm>
          <a:off x="5384800" y="330200"/>
          <a:ext cx="12192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KPI CATALOG</a:t>
          </a:r>
        </a:p>
      </xdr:txBody>
    </xdr:sp>
    <xdr:clientData/>
  </xdr:twoCellAnchor>
  <xdr:twoCellAnchor>
    <xdr:from>
      <xdr:col>22</xdr:col>
      <xdr:colOff>288925</xdr:colOff>
      <xdr:row>2</xdr:row>
      <xdr:rowOff>25400</xdr:rowOff>
    </xdr:from>
    <xdr:to>
      <xdr:col>26</xdr:col>
      <xdr:colOff>403225</xdr:colOff>
      <xdr:row>4</xdr:row>
      <xdr:rowOff>44450</xdr:rowOff>
    </xdr:to>
    <xdr:sp macro="modNavigation.NavigateToCallCenter" textlink="">
      <xdr:nvSpPr>
        <xdr:cNvPr id="145" name="Nav_Tab_CallCenter">
          <a:hlinkClick xmlns:r="http://schemas.openxmlformats.org/officeDocument/2006/relationships" r:id="rId42"/>
          <a:extLst>
            <a:ext uri="{FF2B5EF4-FFF2-40B4-BE49-F238E27FC236}">
              <a16:creationId xmlns:a16="http://schemas.microsoft.com/office/drawing/2014/main" id="{37DB4D88-0083-16C6-7291-41A86B62389E}"/>
            </a:ext>
          </a:extLst>
        </xdr:cNvPr>
        <xdr:cNvSpPr/>
      </xdr:nvSpPr>
      <xdr:spPr>
        <a:xfrm>
          <a:off x="6680200" y="330200"/>
          <a:ext cx="12954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CALL CENTRE</a:t>
          </a:r>
        </a:p>
      </xdr:txBody>
    </xdr:sp>
    <xdr:clientData/>
  </xdr:twoCellAnchor>
  <xdr:twoCellAnchor>
    <xdr:from>
      <xdr:col>26</xdr:col>
      <xdr:colOff>479425</xdr:colOff>
      <xdr:row>2</xdr:row>
      <xdr:rowOff>25400</xdr:rowOff>
    </xdr:from>
    <xdr:to>
      <xdr:col>28</xdr:col>
      <xdr:colOff>130175</xdr:colOff>
      <xdr:row>4</xdr:row>
      <xdr:rowOff>44450</xdr:rowOff>
    </xdr:to>
    <xdr:sp macro="modNavigation.NavigateToRetention" textlink="">
      <xdr:nvSpPr>
        <xdr:cNvPr id="146" name="Nav_Tab_Retention">
          <a:hlinkClick xmlns:r="http://schemas.openxmlformats.org/officeDocument/2006/relationships" r:id="rId43"/>
          <a:extLst>
            <a:ext uri="{FF2B5EF4-FFF2-40B4-BE49-F238E27FC236}">
              <a16:creationId xmlns:a16="http://schemas.microsoft.com/office/drawing/2014/main" id="{44A02B6B-7C42-D90A-6CF5-7ADE28E9ED50}"/>
            </a:ext>
          </a:extLst>
        </xdr:cNvPr>
        <xdr:cNvSpPr/>
      </xdr:nvSpPr>
      <xdr:spPr>
        <a:xfrm>
          <a:off x="8051800" y="330200"/>
          <a:ext cx="1955800" cy="381000"/>
        </a:xfrm>
        <a:prstGeom prst="rect">
          <a:avLst/>
        </a:prstGeom>
        <a:solidFill>
          <a:srgbClr val="D04A02"/>
        </a:solidFill>
        <a:ln w="19050">
          <a:solidFill>
            <a:srgbClr val="D04A0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solidFill>
                <a:srgbClr val="FFFFFF"/>
              </a:solidFill>
            </a:rPr>
            <a:t>CUSTOMER RETENTION</a:t>
          </a:r>
        </a:p>
      </xdr:txBody>
    </xdr:sp>
    <xdr:clientData/>
  </xdr:twoCellAnchor>
  <xdr:twoCellAnchor>
    <xdr:from>
      <xdr:col>28</xdr:col>
      <xdr:colOff>206375</xdr:colOff>
      <xdr:row>2</xdr:row>
      <xdr:rowOff>25400</xdr:rowOff>
    </xdr:from>
    <xdr:to>
      <xdr:col>29</xdr:col>
      <xdr:colOff>1111250</xdr:colOff>
      <xdr:row>4</xdr:row>
      <xdr:rowOff>44450</xdr:rowOff>
    </xdr:to>
    <xdr:sp macro="modNavigation.NavigateToDiversity" textlink="">
      <xdr:nvSpPr>
        <xdr:cNvPr id="147" name="Nav_Tab_Diversity">
          <a:hlinkClick xmlns:r="http://schemas.openxmlformats.org/officeDocument/2006/relationships" r:id="rId44"/>
          <a:extLst>
            <a:ext uri="{FF2B5EF4-FFF2-40B4-BE49-F238E27FC236}">
              <a16:creationId xmlns:a16="http://schemas.microsoft.com/office/drawing/2014/main" id="{9F9B2104-F4AC-35EF-F95E-751C155A6C2C}"/>
            </a:ext>
          </a:extLst>
        </xdr:cNvPr>
        <xdr:cNvSpPr/>
      </xdr:nvSpPr>
      <xdr:spPr>
        <a:xfrm>
          <a:off x="10083800" y="330200"/>
          <a:ext cx="20574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DIVERSITY &amp; INCLUSION</a:t>
          </a:r>
        </a:p>
      </xdr:txBody>
    </xdr:sp>
    <xdr:clientData/>
  </xdr:twoCellAnchor>
  <xdr:twoCellAnchor>
    <xdr:from>
      <xdr:col>30</xdr:col>
      <xdr:colOff>60325</xdr:colOff>
      <xdr:row>2</xdr:row>
      <xdr:rowOff>25400</xdr:rowOff>
    </xdr:from>
    <xdr:to>
      <xdr:col>30</xdr:col>
      <xdr:colOff>974725</xdr:colOff>
      <xdr:row>4</xdr:row>
      <xdr:rowOff>44450</xdr:rowOff>
    </xdr:to>
    <xdr:sp macro="modThemeEngine.ToggleTheme" textlink="">
      <xdr:nvSpPr>
        <xdr:cNvPr id="148" name="btn_ThemeToggle">
          <a:extLst>
            <a:ext uri="{FF2B5EF4-FFF2-40B4-BE49-F238E27FC236}">
              <a16:creationId xmlns:a16="http://schemas.microsoft.com/office/drawing/2014/main" id="{B81E5C64-D802-559D-309F-DEE0BF537BD5}"/>
            </a:ext>
          </a:extLst>
        </xdr:cNvPr>
        <xdr:cNvSpPr/>
      </xdr:nvSpPr>
      <xdr:spPr>
        <a:xfrm>
          <a:off x="12242800" y="330200"/>
          <a:ext cx="9144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THEME</a:t>
          </a:r>
        </a:p>
      </xdr:txBody>
    </xdr:sp>
    <xdr:clientData/>
  </xdr:twoCellAnchor>
  <xdr:twoCellAnchor>
    <xdr:from>
      <xdr:col>30</xdr:col>
      <xdr:colOff>1050925</xdr:colOff>
      <xdr:row>2</xdr:row>
      <xdr:rowOff>25400</xdr:rowOff>
    </xdr:from>
    <xdr:to>
      <xdr:col>31</xdr:col>
      <xdr:colOff>1066800</xdr:colOff>
      <xdr:row>4</xdr:row>
      <xdr:rowOff>44450</xdr:rowOff>
    </xdr:to>
    <xdr:sp macro="modFilterController.ClearAllFilters" textlink="">
      <xdr:nvSpPr>
        <xdr:cNvPr id="149" name="btn_ResetFilters">
          <a:extLst>
            <a:ext uri="{FF2B5EF4-FFF2-40B4-BE49-F238E27FC236}">
              <a16:creationId xmlns:a16="http://schemas.microsoft.com/office/drawing/2014/main" id="{3AA46D3E-CBDF-F517-7230-8AD943B4CB54}"/>
            </a:ext>
          </a:extLst>
        </xdr:cNvPr>
        <xdr:cNvSpPr/>
      </xdr:nvSpPr>
      <xdr:spPr>
        <a:xfrm>
          <a:off x="13233400" y="330200"/>
          <a:ext cx="11684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RESET</a:t>
          </a:r>
        </a:p>
      </xdr:txBody>
    </xdr:sp>
    <xdr:clientData/>
  </xdr:twoCellAnchor>
  <xdr:twoCellAnchor>
    <xdr:from>
      <xdr:col>31</xdr:col>
      <xdr:colOff>1143000</xdr:colOff>
      <xdr:row>2</xdr:row>
      <xdr:rowOff>25400</xdr:rowOff>
    </xdr:from>
    <xdr:to>
      <xdr:col>32</xdr:col>
      <xdr:colOff>1057275</xdr:colOff>
      <xdr:row>4</xdr:row>
      <xdr:rowOff>44450</xdr:rowOff>
    </xdr:to>
    <xdr:sp macro="modDataRefresh.RefreshAllDataModelPivots" textlink="">
      <xdr:nvSpPr>
        <xdr:cNvPr id="150" name="btn_RefreshData">
          <a:extLst>
            <a:ext uri="{FF2B5EF4-FFF2-40B4-BE49-F238E27FC236}">
              <a16:creationId xmlns:a16="http://schemas.microsoft.com/office/drawing/2014/main" id="{C07E1488-526A-3143-24A5-DB5237D08D76}"/>
            </a:ext>
          </a:extLst>
        </xdr:cNvPr>
        <xdr:cNvSpPr/>
      </xdr:nvSpPr>
      <xdr:spPr>
        <a:xfrm>
          <a:off x="14478000" y="330200"/>
          <a:ext cx="10668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a:t>
          </a:r>
        </a:p>
      </xdr:txBody>
    </xdr:sp>
    <xdr:clientData/>
  </xdr:twoCellAnchor>
  <xdr:twoCellAnchor>
    <xdr:from>
      <xdr:col>37</xdr:col>
      <xdr:colOff>273050</xdr:colOff>
      <xdr:row>2</xdr:row>
      <xdr:rowOff>25400</xdr:rowOff>
    </xdr:from>
    <xdr:to>
      <xdr:col>42</xdr:col>
      <xdr:colOff>66675</xdr:colOff>
      <xdr:row>4</xdr:row>
      <xdr:rowOff>44450</xdr:rowOff>
    </xdr:to>
    <xdr:sp macro="modExportPDF.ExportExecutiveReport" textlink="">
      <xdr:nvSpPr>
        <xdr:cNvPr id="151" name="btn_ExportBriefing">
          <a:extLst>
            <a:ext uri="{FF2B5EF4-FFF2-40B4-BE49-F238E27FC236}">
              <a16:creationId xmlns:a16="http://schemas.microsoft.com/office/drawing/2014/main" id="{80F4C23E-2123-8E88-29C2-7DC87C063347}"/>
            </a:ext>
          </a:extLst>
        </xdr:cNvPr>
        <xdr:cNvSpPr/>
      </xdr:nvSpPr>
      <xdr:spPr>
        <a:xfrm>
          <a:off x="17094200" y="330200"/>
          <a:ext cx="12700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EXPORT PDF</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12700</xdr:colOff>
      <xdr:row>1</xdr:row>
      <xdr:rowOff>81280</xdr:rowOff>
    </xdr:from>
    <xdr:to>
      <xdr:col>62</xdr:col>
      <xdr:colOff>55880</xdr:colOff>
      <xdr:row>5</xdr:row>
      <xdr:rowOff>60960</xdr:rowOff>
    </xdr:to>
    <xdr:sp macro="" textlink="">
      <xdr:nvSpPr>
        <xdr:cNvPr id="2" name="Nav_Background">
          <a:extLst>
            <a:ext uri="{FF2B5EF4-FFF2-40B4-BE49-F238E27FC236}">
              <a16:creationId xmlns:a16="http://schemas.microsoft.com/office/drawing/2014/main" id="{5B5C9901-5AC3-EE5C-5EBF-CD84FDD927E7}"/>
            </a:ext>
          </a:extLst>
        </xdr:cNvPr>
        <xdr:cNvSpPr/>
      </xdr:nvSpPr>
      <xdr:spPr>
        <a:xfrm>
          <a:off x="203200" y="203200"/>
          <a:ext cx="18796000" cy="711200"/>
        </a:xfrm>
        <a:prstGeom prst="roundRect">
          <a:avLst>
            <a:gd name="adj" fmla="val 18000"/>
          </a:avLst>
        </a:prstGeom>
        <a:solidFill>
          <a:srgbClr val="FFFFFF"/>
        </a:solidFill>
        <a:ln w="12700">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190500</xdr:colOff>
      <xdr:row>2</xdr:row>
      <xdr:rowOff>0</xdr:rowOff>
    </xdr:from>
    <xdr:to>
      <xdr:col>4</xdr:col>
      <xdr:colOff>10160</xdr:colOff>
      <xdr:row>4</xdr:row>
      <xdr:rowOff>116840</xdr:rowOff>
    </xdr:to>
    <xdr:pic>
      <xdr:nvPicPr>
        <xdr:cNvPr id="4" name="Nav_PwC_Logo_Pic">
          <a:extLst>
            <a:ext uri="{FF2B5EF4-FFF2-40B4-BE49-F238E27FC236}">
              <a16:creationId xmlns:a16="http://schemas.microsoft.com/office/drawing/2014/main" id="{8EB603A6-EFE8-02DE-D4E9-DF035E029719}"/>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 y="304800"/>
          <a:ext cx="711200" cy="482600"/>
        </a:xfrm>
        <a:prstGeom prst="rect">
          <a:avLst/>
        </a:prstGeom>
      </xdr:spPr>
    </xdr:pic>
    <xdr:clientData/>
  </xdr:twoCellAnchor>
  <xdr:twoCellAnchor>
    <xdr:from>
      <xdr:col>4</xdr:col>
      <xdr:colOff>86360</xdr:colOff>
      <xdr:row>1</xdr:row>
      <xdr:rowOff>157480</xdr:rowOff>
    </xdr:from>
    <xdr:to>
      <xdr:col>17</xdr:col>
      <xdr:colOff>287020</xdr:colOff>
      <xdr:row>4</xdr:row>
      <xdr:rowOff>167640</xdr:rowOff>
    </xdr:to>
    <xdr:sp macro="" textlink="">
      <xdr:nvSpPr>
        <xdr:cNvPr id="5" name="Nav_BrandTitle">
          <a:extLst>
            <a:ext uri="{FF2B5EF4-FFF2-40B4-BE49-F238E27FC236}">
              <a16:creationId xmlns:a16="http://schemas.microsoft.com/office/drawing/2014/main" id="{5B6A6870-37A4-DF15-D904-0B4AF6B18F96}"/>
            </a:ext>
          </a:extLst>
        </xdr:cNvPr>
        <xdr:cNvSpPr/>
      </xdr:nvSpPr>
      <xdr:spPr>
        <a:xfrm>
          <a:off x="1168400" y="279400"/>
          <a:ext cx="4064000" cy="558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1150" b="1">
              <a:solidFill>
                <a:srgbClr val="0F272A"/>
              </a:solidFill>
              <a:latin typeface="Segoe UI" panose="020B0502040204020203" pitchFamily="34" charset="0"/>
            </a:rPr>
            <a:t>PwC Switzerland BI Intelligence Suite</a:t>
          </a:r>
        </a:p>
        <a:p>
          <a:pPr algn="l"/>
          <a:r>
            <a:rPr lang="en-US" sz="800" b="0">
              <a:solidFill>
                <a:srgbClr val="647B8B"/>
              </a:solidFill>
              <a:latin typeface="Segoe UI" panose="020B0502040204020203" pitchFamily="34" charset="0"/>
            </a:rPr>
            <a:t>Ralph Kimball Galaxy Architecture | VertiPaq Engine</a:t>
          </a:r>
        </a:p>
      </xdr:txBody>
    </xdr:sp>
    <xdr:clientData/>
  </xdr:twoCellAnchor>
  <xdr:twoCellAnchor>
    <xdr:from>
      <xdr:col>32</xdr:col>
      <xdr:colOff>1097280</xdr:colOff>
      <xdr:row>2</xdr:row>
      <xdr:rowOff>25400</xdr:rowOff>
    </xdr:from>
    <xdr:to>
      <xdr:col>37</xdr:col>
      <xdr:colOff>154940</xdr:colOff>
      <xdr:row>4</xdr:row>
      <xdr:rowOff>40640</xdr:rowOff>
    </xdr:to>
    <xdr:sp macro="" textlink="">
      <xdr:nvSpPr>
        <xdr:cNvPr id="6" name="Nav_StatusPill">
          <a:extLst>
            <a:ext uri="{FF2B5EF4-FFF2-40B4-BE49-F238E27FC236}">
              <a16:creationId xmlns:a16="http://schemas.microsoft.com/office/drawing/2014/main" id="{A0C8E870-DED5-DF19-B067-935D6F098575}"/>
            </a:ext>
          </a:extLst>
        </xdr:cNvPr>
        <xdr:cNvSpPr/>
      </xdr:nvSpPr>
      <xdr:spPr>
        <a:xfrm>
          <a:off x="15621000" y="330200"/>
          <a:ext cx="1397000" cy="381000"/>
        </a:xfrm>
        <a:prstGeom prst="roundRect">
          <a:avLst>
            <a:gd name="adj" fmla="val 50000"/>
          </a:avLst>
        </a:prstGeom>
        <a:solidFill>
          <a:srgbClr val="DCFCE7"/>
        </a:solidFill>
        <a:ln w="9525">
          <a:solidFill>
            <a:srgbClr val="A7F3D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750" b="1">
              <a:solidFill>
                <a:srgbClr val="166522"/>
              </a:solidFill>
              <a:latin typeface="Segoe UI" panose="020B0502040204020203" pitchFamily="34" charset="0"/>
            </a:rPr>
            <a:t>[ACTIVE] VertiPaq Online</a:t>
          </a:r>
        </a:p>
      </xdr:txBody>
    </xdr:sp>
    <xdr:clientData/>
  </xdr:twoCellAnchor>
  <xdr:twoCellAnchor>
    <xdr:from>
      <xdr:col>24</xdr:col>
      <xdr:colOff>264160</xdr:colOff>
      <xdr:row>2</xdr:row>
      <xdr:rowOff>63500</xdr:rowOff>
    </xdr:from>
    <xdr:to>
      <xdr:col>29</xdr:col>
      <xdr:colOff>124460</xdr:colOff>
      <xdr:row>4</xdr:row>
      <xdr:rowOff>53340</xdr:rowOff>
    </xdr:to>
    <xdr:sp macro="modNavigation.NavigateToHomePortal" textlink="">
      <xdr:nvSpPr>
        <xdr:cNvPr id="7" name="NavTab_Portal">
          <a:extLst>
            <a:ext uri="{FF2B5EF4-FFF2-40B4-BE49-F238E27FC236}">
              <a16:creationId xmlns:a16="http://schemas.microsoft.com/office/drawing/2014/main" id="{C5678470-B81C-EBD1-4884-2734FAEE5337}"/>
            </a:ext>
          </a:extLst>
        </xdr:cNvPr>
        <xdr:cNvSpPr/>
      </xdr:nvSpPr>
      <xdr:spPr>
        <a:xfrm>
          <a:off x="7289800" y="368300"/>
          <a:ext cx="13462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0">
              <a:solidFill>
                <a:srgbClr val="0F272A"/>
              </a:solidFill>
              <a:latin typeface="Segoe UI" panose="020B0502040204020203" pitchFamily="34" charset="0"/>
            </a:rPr>
            <a:t>Home Portal</a:t>
          </a:r>
        </a:p>
      </xdr:txBody>
    </xdr:sp>
    <xdr:clientData/>
  </xdr:twoCellAnchor>
  <xdr:twoCellAnchor editAs="oneCell">
    <xdr:from>
      <xdr:col>25</xdr:col>
      <xdr:colOff>43180</xdr:colOff>
      <xdr:row>2</xdr:row>
      <xdr:rowOff>152400</xdr:rowOff>
    </xdr:from>
    <xdr:to>
      <xdr:col>25</xdr:col>
      <xdr:colOff>220980</xdr:colOff>
      <xdr:row>3</xdr:row>
      <xdr:rowOff>147320</xdr:rowOff>
    </xdr:to>
    <xdr:pic macro="modNavigation.NavigateToHomePortal">
      <xdr:nvPicPr>
        <xdr:cNvPr id="9" name="NavTab_Portal_Icon">
          <a:extLst>
            <a:ext uri="{FF2B5EF4-FFF2-40B4-BE49-F238E27FC236}">
              <a16:creationId xmlns:a16="http://schemas.microsoft.com/office/drawing/2014/main" id="{0417D266-65EA-6CD2-5FBC-2DF8D3E23006}"/>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366000" y="457200"/>
          <a:ext cx="177800" cy="177800"/>
        </a:xfrm>
        <a:prstGeom prst="rect">
          <a:avLst/>
        </a:prstGeom>
      </xdr:spPr>
    </xdr:pic>
    <xdr:clientData/>
  </xdr:twoCellAnchor>
  <xdr:twoCellAnchor>
    <xdr:from>
      <xdr:col>29</xdr:col>
      <xdr:colOff>200660</xdr:colOff>
      <xdr:row>2</xdr:row>
      <xdr:rowOff>63500</xdr:rowOff>
    </xdr:from>
    <xdr:to>
      <xdr:col>34</xdr:col>
      <xdr:colOff>60960</xdr:colOff>
      <xdr:row>4</xdr:row>
      <xdr:rowOff>53340</xdr:rowOff>
    </xdr:to>
    <xdr:sp macro="modNavigation.NavigateToCallCenter" textlink="">
      <xdr:nvSpPr>
        <xdr:cNvPr id="10" name="NavTab_CC">
          <a:extLst>
            <a:ext uri="{FF2B5EF4-FFF2-40B4-BE49-F238E27FC236}">
              <a16:creationId xmlns:a16="http://schemas.microsoft.com/office/drawing/2014/main" id="{F65AAE4B-8A1D-7479-3FAE-909A0641F9B6}"/>
            </a:ext>
          </a:extLst>
        </xdr:cNvPr>
        <xdr:cNvSpPr/>
      </xdr:nvSpPr>
      <xdr:spPr>
        <a:xfrm>
          <a:off x="8712200" y="368300"/>
          <a:ext cx="13462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0">
              <a:solidFill>
                <a:srgbClr val="0F272A"/>
              </a:solidFill>
              <a:latin typeface="Segoe UI" panose="020B0502040204020203" pitchFamily="34" charset="0"/>
            </a:rPr>
            <a:t>Call Center</a:t>
          </a:r>
        </a:p>
      </xdr:txBody>
    </xdr:sp>
    <xdr:clientData/>
  </xdr:twoCellAnchor>
  <xdr:twoCellAnchor editAs="oneCell">
    <xdr:from>
      <xdr:col>29</xdr:col>
      <xdr:colOff>276860</xdr:colOff>
      <xdr:row>2</xdr:row>
      <xdr:rowOff>152400</xdr:rowOff>
    </xdr:from>
    <xdr:to>
      <xdr:col>29</xdr:col>
      <xdr:colOff>452755</xdr:colOff>
      <xdr:row>3</xdr:row>
      <xdr:rowOff>147320</xdr:rowOff>
    </xdr:to>
    <xdr:pic macro="modNavigation.NavigateToCallCenter">
      <xdr:nvPicPr>
        <xdr:cNvPr id="12" name="NavTab_CC_Icon">
          <a:extLst>
            <a:ext uri="{FF2B5EF4-FFF2-40B4-BE49-F238E27FC236}">
              <a16:creationId xmlns:a16="http://schemas.microsoft.com/office/drawing/2014/main" id="{79304906-4593-6361-5A00-2CC5D134702C}"/>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788400" y="457200"/>
          <a:ext cx="177800" cy="177800"/>
        </a:xfrm>
        <a:prstGeom prst="rect">
          <a:avLst/>
        </a:prstGeom>
      </xdr:spPr>
    </xdr:pic>
    <xdr:clientData/>
  </xdr:twoCellAnchor>
  <xdr:twoCellAnchor>
    <xdr:from>
      <xdr:col>34</xdr:col>
      <xdr:colOff>137160</xdr:colOff>
      <xdr:row>2</xdr:row>
      <xdr:rowOff>63500</xdr:rowOff>
    </xdr:from>
    <xdr:to>
      <xdr:col>38</xdr:col>
      <xdr:colOff>294640</xdr:colOff>
      <xdr:row>4</xdr:row>
      <xdr:rowOff>53340</xdr:rowOff>
    </xdr:to>
    <xdr:sp macro="modNavigation.NavigateToRetention" textlink="">
      <xdr:nvSpPr>
        <xdr:cNvPr id="13" name="NavTab_CR">
          <a:extLst>
            <a:ext uri="{FF2B5EF4-FFF2-40B4-BE49-F238E27FC236}">
              <a16:creationId xmlns:a16="http://schemas.microsoft.com/office/drawing/2014/main" id="{B48F986A-EE87-C363-ACA0-3CD9AE2A2568}"/>
            </a:ext>
          </a:extLst>
        </xdr:cNvPr>
        <xdr:cNvSpPr/>
      </xdr:nvSpPr>
      <xdr:spPr>
        <a:xfrm>
          <a:off x="10134600" y="368300"/>
          <a:ext cx="13462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0">
              <a:solidFill>
                <a:srgbClr val="0F272A"/>
              </a:solidFill>
              <a:latin typeface="Segoe UI" panose="020B0502040204020203" pitchFamily="34" charset="0"/>
            </a:rPr>
            <a:t>Retention</a:t>
          </a:r>
        </a:p>
      </xdr:txBody>
    </xdr:sp>
    <xdr:clientData/>
  </xdr:twoCellAnchor>
  <xdr:twoCellAnchor editAs="oneCell">
    <xdr:from>
      <xdr:col>34</xdr:col>
      <xdr:colOff>213360</xdr:colOff>
      <xdr:row>2</xdr:row>
      <xdr:rowOff>152400</xdr:rowOff>
    </xdr:from>
    <xdr:to>
      <xdr:col>35</xdr:col>
      <xdr:colOff>93980</xdr:colOff>
      <xdr:row>3</xdr:row>
      <xdr:rowOff>147320</xdr:rowOff>
    </xdr:to>
    <xdr:pic macro="modNavigation.NavigateToRetention">
      <xdr:nvPicPr>
        <xdr:cNvPr id="15" name="NavTab_CR_Icon">
          <a:extLst>
            <a:ext uri="{FF2B5EF4-FFF2-40B4-BE49-F238E27FC236}">
              <a16:creationId xmlns:a16="http://schemas.microsoft.com/office/drawing/2014/main" id="{1D837813-35BD-730D-AC1D-23A82E30D946}"/>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210800" y="457200"/>
          <a:ext cx="177800" cy="177800"/>
        </a:xfrm>
        <a:prstGeom prst="rect">
          <a:avLst/>
        </a:prstGeom>
      </xdr:spPr>
    </xdr:pic>
    <xdr:clientData/>
  </xdr:twoCellAnchor>
  <xdr:twoCellAnchor>
    <xdr:from>
      <xdr:col>39</xdr:col>
      <xdr:colOff>73660</xdr:colOff>
      <xdr:row>2</xdr:row>
      <xdr:rowOff>63500</xdr:rowOff>
    </xdr:from>
    <xdr:to>
      <xdr:col>43</xdr:col>
      <xdr:colOff>231140</xdr:colOff>
      <xdr:row>4</xdr:row>
      <xdr:rowOff>53340</xdr:rowOff>
    </xdr:to>
    <xdr:sp macro="modNavigation.NavigateToDiversity" textlink="">
      <xdr:nvSpPr>
        <xdr:cNvPr id="16" name="NavTab_DI">
          <a:extLst>
            <a:ext uri="{FF2B5EF4-FFF2-40B4-BE49-F238E27FC236}">
              <a16:creationId xmlns:a16="http://schemas.microsoft.com/office/drawing/2014/main" id="{B3CA4EA8-3F6C-98AD-F73D-EDC8831F7702}"/>
            </a:ext>
          </a:extLst>
        </xdr:cNvPr>
        <xdr:cNvSpPr/>
      </xdr:nvSpPr>
      <xdr:spPr>
        <a:xfrm>
          <a:off x="11557000" y="368300"/>
          <a:ext cx="1346200" cy="355600"/>
        </a:xfrm>
        <a:prstGeom prst="roundRect">
          <a:avLst>
            <a:gd name="adj" fmla="val 25000"/>
          </a:avLst>
        </a:prstGeom>
        <a:gradFill flip="none" rotWithShape="1">
          <a:gsLst>
            <a:gs pos="0">
              <a:srgbClr val="D04A02"/>
            </a:gs>
            <a:gs pos="100000">
              <a:srgbClr val="EB7814"/>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1">
              <a:solidFill>
                <a:srgbClr val="FFFFFF"/>
              </a:solidFill>
              <a:latin typeface="Segoe UI" panose="020B0502040204020203" pitchFamily="34" charset="0"/>
            </a:rPr>
            <a:t>Diversity</a:t>
          </a:r>
        </a:p>
      </xdr:txBody>
    </xdr:sp>
    <xdr:clientData/>
  </xdr:twoCellAnchor>
  <xdr:twoCellAnchor editAs="oneCell">
    <xdr:from>
      <xdr:col>39</xdr:col>
      <xdr:colOff>149860</xdr:colOff>
      <xdr:row>2</xdr:row>
      <xdr:rowOff>152400</xdr:rowOff>
    </xdr:from>
    <xdr:to>
      <xdr:col>40</xdr:col>
      <xdr:colOff>30480</xdr:colOff>
      <xdr:row>3</xdr:row>
      <xdr:rowOff>147320</xdr:rowOff>
    </xdr:to>
    <xdr:pic macro="modNavigation.NavigateToDiversity">
      <xdr:nvPicPr>
        <xdr:cNvPr id="18" name="NavTab_DI_Icon">
          <a:extLst>
            <a:ext uri="{FF2B5EF4-FFF2-40B4-BE49-F238E27FC236}">
              <a16:creationId xmlns:a16="http://schemas.microsoft.com/office/drawing/2014/main" id="{C37F5DA4-0703-11BA-20F9-D9387700EF7C}"/>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633200" y="457200"/>
          <a:ext cx="177800" cy="177800"/>
        </a:xfrm>
        <a:prstGeom prst="rect">
          <a:avLst/>
        </a:prstGeom>
      </xdr:spPr>
    </xdr:pic>
    <xdr:clientData/>
  </xdr:twoCellAnchor>
  <xdr:twoCellAnchor>
    <xdr:from>
      <xdr:col>59</xdr:col>
      <xdr:colOff>149860</xdr:colOff>
      <xdr:row>2</xdr:row>
      <xdr:rowOff>63500</xdr:rowOff>
    </xdr:from>
    <xdr:to>
      <xdr:col>61</xdr:col>
      <xdr:colOff>487680</xdr:colOff>
      <xdr:row>4</xdr:row>
      <xdr:rowOff>53340</xdr:rowOff>
    </xdr:to>
    <xdr:sp macro="modExportPDF.ExportActiveDashboardPDF" textlink="">
      <xdr:nvSpPr>
        <xdr:cNvPr id="19" name="Action_ExportPDF">
          <a:extLst>
            <a:ext uri="{FF2B5EF4-FFF2-40B4-BE49-F238E27FC236}">
              <a16:creationId xmlns:a16="http://schemas.microsoft.com/office/drawing/2014/main" id="{B3B53980-74C4-ABC5-C669-0E34921ADABD}"/>
            </a:ext>
          </a:extLst>
        </xdr:cNvPr>
        <xdr:cNvSpPr/>
      </xdr:nvSpPr>
      <xdr:spPr>
        <a:xfrm>
          <a:off x="17576800" y="368300"/>
          <a:ext cx="1244600" cy="355600"/>
        </a:xfrm>
        <a:prstGeom prst="roundRect">
          <a:avLst>
            <a:gd name="adj" fmla="val 25000"/>
          </a:avLst>
        </a:prstGeom>
        <a:gradFill flip="none" rotWithShape="1">
          <a:gsLst>
            <a:gs pos="0">
              <a:srgbClr val="D04A02"/>
            </a:gs>
            <a:gs pos="100000">
              <a:srgbClr val="EB7814"/>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1">
              <a:solidFill>
                <a:srgbClr val="FFFFFF"/>
              </a:solidFill>
              <a:latin typeface="Segoe UI" panose="020B0502040204020203" pitchFamily="34" charset="0"/>
            </a:rPr>
            <a:t>Export PDF</a:t>
          </a:r>
        </a:p>
      </xdr:txBody>
    </xdr:sp>
    <xdr:clientData/>
  </xdr:twoCellAnchor>
  <xdr:twoCellAnchor>
    <xdr:from>
      <xdr:col>55</xdr:col>
      <xdr:colOff>93980</xdr:colOff>
      <xdr:row>2</xdr:row>
      <xdr:rowOff>63500</xdr:rowOff>
    </xdr:from>
    <xdr:to>
      <xdr:col>59</xdr:col>
      <xdr:colOff>73660</xdr:colOff>
      <xdr:row>4</xdr:row>
      <xdr:rowOff>53340</xdr:rowOff>
    </xdr:to>
    <xdr:sp macro="modThemeEngine.ToggleDashboardTheme" textlink="">
      <xdr:nvSpPr>
        <xdr:cNvPr id="20" name="Action_ThemeToggle">
          <a:extLst>
            <a:ext uri="{FF2B5EF4-FFF2-40B4-BE49-F238E27FC236}">
              <a16:creationId xmlns:a16="http://schemas.microsoft.com/office/drawing/2014/main" id="{40C9796E-998A-8595-D89D-4511C78C25C3}"/>
            </a:ext>
          </a:extLst>
        </xdr:cNvPr>
        <xdr:cNvSpPr/>
      </xdr:nvSpPr>
      <xdr:spPr>
        <a:xfrm>
          <a:off x="16332200" y="368300"/>
          <a:ext cx="11684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800" b="0">
              <a:solidFill>
                <a:srgbClr val="0F272A"/>
              </a:solidFill>
              <a:latin typeface="Segoe UI" panose="020B0502040204020203" pitchFamily="34" charset="0"/>
            </a:rPr>
            <a:t>Theme Mode</a:t>
          </a:r>
        </a:p>
      </xdr:txBody>
    </xdr:sp>
    <xdr:clientData/>
  </xdr:twoCellAnchor>
  <xdr:twoCellAnchor>
    <xdr:from>
      <xdr:col>51</xdr:col>
      <xdr:colOff>12700</xdr:colOff>
      <xdr:row>2</xdr:row>
      <xdr:rowOff>63500</xdr:rowOff>
    </xdr:from>
    <xdr:to>
      <xdr:col>55</xdr:col>
      <xdr:colOff>17780</xdr:colOff>
      <xdr:row>4</xdr:row>
      <xdr:rowOff>53340</xdr:rowOff>
    </xdr:to>
    <xdr:sp macro="modFilterController.ClearAllFilters" textlink="">
      <xdr:nvSpPr>
        <xdr:cNvPr id="21" name="Action_ResetFilters">
          <a:extLst>
            <a:ext uri="{FF2B5EF4-FFF2-40B4-BE49-F238E27FC236}">
              <a16:creationId xmlns:a16="http://schemas.microsoft.com/office/drawing/2014/main" id="{7C3F08E7-7AAF-1193-90DA-FC0E660DE174}"/>
            </a:ext>
          </a:extLst>
        </xdr:cNvPr>
        <xdr:cNvSpPr/>
      </xdr:nvSpPr>
      <xdr:spPr>
        <a:xfrm>
          <a:off x="15062200" y="368300"/>
          <a:ext cx="11938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0">
              <a:solidFill>
                <a:srgbClr val="0F272A"/>
              </a:solidFill>
              <a:latin typeface="Segoe UI" panose="020B0502040204020203" pitchFamily="34" charset="0"/>
            </a:rPr>
            <a:t>Clear Slicers</a:t>
          </a:r>
        </a:p>
      </xdr:txBody>
    </xdr:sp>
    <xdr:clientData/>
  </xdr:twoCellAnchor>
  <xdr:twoCellAnchor editAs="oneCell">
    <xdr:from>
      <xdr:col>51</xdr:col>
      <xdr:colOff>88900</xdr:colOff>
      <xdr:row>2</xdr:row>
      <xdr:rowOff>152400</xdr:rowOff>
    </xdr:from>
    <xdr:to>
      <xdr:col>51</xdr:col>
      <xdr:colOff>266700</xdr:colOff>
      <xdr:row>3</xdr:row>
      <xdr:rowOff>147320</xdr:rowOff>
    </xdr:to>
    <xdr:pic macro="modFilterController.ClearAllFilters">
      <xdr:nvPicPr>
        <xdr:cNvPr id="23" name="Action_ResetFilters_Icon">
          <a:extLst>
            <a:ext uri="{FF2B5EF4-FFF2-40B4-BE49-F238E27FC236}">
              <a16:creationId xmlns:a16="http://schemas.microsoft.com/office/drawing/2014/main" id="{2F7963E2-0904-50ED-93E6-8BBB15D26391}"/>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5138400" y="457200"/>
          <a:ext cx="177800" cy="177800"/>
        </a:xfrm>
        <a:prstGeom prst="rect">
          <a:avLst/>
        </a:prstGeom>
      </xdr:spPr>
    </xdr:pic>
    <xdr:clientData/>
  </xdr:twoCellAnchor>
  <xdr:twoCellAnchor>
    <xdr:from>
      <xdr:col>47</xdr:col>
      <xdr:colOff>33020</xdr:colOff>
      <xdr:row>2</xdr:row>
      <xdr:rowOff>63500</xdr:rowOff>
    </xdr:from>
    <xdr:to>
      <xdr:col>50</xdr:col>
      <xdr:colOff>233680</xdr:colOff>
      <xdr:row>4</xdr:row>
      <xdr:rowOff>53340</xdr:rowOff>
    </xdr:to>
    <xdr:sp macro="modDataRefresh.RefreshPipelineSynchronously" textlink="">
      <xdr:nvSpPr>
        <xdr:cNvPr id="24" name="Action_RefreshData">
          <a:extLst>
            <a:ext uri="{FF2B5EF4-FFF2-40B4-BE49-F238E27FC236}">
              <a16:creationId xmlns:a16="http://schemas.microsoft.com/office/drawing/2014/main" id="{B33F42C0-D689-B2A9-35D6-D40F8E0E6BAF}"/>
            </a:ext>
          </a:extLst>
        </xdr:cNvPr>
        <xdr:cNvSpPr/>
      </xdr:nvSpPr>
      <xdr:spPr>
        <a:xfrm>
          <a:off x="13893800" y="368300"/>
          <a:ext cx="1092200" cy="355600"/>
        </a:xfrm>
        <a:prstGeom prst="roundRect">
          <a:avLst>
            <a:gd name="adj" fmla="val 25000"/>
          </a:avLst>
        </a:prstGeom>
        <a:solidFill>
          <a:srgbClr val="FFFFFF"/>
        </a:solidFill>
        <a:ln w="9525">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254000" tIns="0" rIns="0" bIns="0" rtlCol="0" anchor="ctr"/>
        <a:lstStyle/>
        <a:p>
          <a:pPr algn="l"/>
          <a:r>
            <a:rPr lang="en-US" sz="800" b="0">
              <a:solidFill>
                <a:srgbClr val="0F272A"/>
              </a:solidFill>
              <a:latin typeface="Segoe UI" panose="020B0502040204020203" pitchFamily="34" charset="0"/>
            </a:rPr>
            <a:t>Refresh</a:t>
          </a:r>
        </a:p>
      </xdr:txBody>
    </xdr:sp>
    <xdr:clientData/>
  </xdr:twoCellAnchor>
  <xdr:twoCellAnchor editAs="oneCell">
    <xdr:from>
      <xdr:col>47</xdr:col>
      <xdr:colOff>109220</xdr:colOff>
      <xdr:row>2</xdr:row>
      <xdr:rowOff>152400</xdr:rowOff>
    </xdr:from>
    <xdr:to>
      <xdr:col>47</xdr:col>
      <xdr:colOff>287020</xdr:colOff>
      <xdr:row>3</xdr:row>
      <xdr:rowOff>147320</xdr:rowOff>
    </xdr:to>
    <xdr:pic macro="modDataRefresh.RefreshPipelineSynchronously">
      <xdr:nvPicPr>
        <xdr:cNvPr id="26" name="Action_RefreshData_Icon">
          <a:extLst>
            <a:ext uri="{FF2B5EF4-FFF2-40B4-BE49-F238E27FC236}">
              <a16:creationId xmlns:a16="http://schemas.microsoft.com/office/drawing/2014/main" id="{80669B3F-9490-1CC3-A658-BF00563E454F}"/>
            </a:ext>
          </a:extLst>
        </xdr:cNvPr>
        <xdr:cNvPicPr>
          <a:picLocks/>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3970000" y="457200"/>
          <a:ext cx="177800" cy="177800"/>
        </a:xfrm>
        <a:prstGeom prst="rect">
          <a:avLst/>
        </a:prstGeom>
      </xdr:spPr>
    </xdr:pic>
    <xdr:clientData/>
  </xdr:twoCellAnchor>
  <xdr:twoCellAnchor>
    <xdr:from>
      <xdr:col>1</xdr:col>
      <xdr:colOff>12700</xdr:colOff>
      <xdr:row>5</xdr:row>
      <xdr:rowOff>111760</xdr:rowOff>
    </xdr:from>
    <xdr:to>
      <xdr:col>62</xdr:col>
      <xdr:colOff>55880</xdr:colOff>
      <xdr:row>8</xdr:row>
      <xdr:rowOff>121920</xdr:rowOff>
    </xdr:to>
    <xdr:sp macro="" textlink="">
      <xdr:nvSpPr>
        <xdr:cNvPr id="27" name="Hero_Container">
          <a:extLst>
            <a:ext uri="{FF2B5EF4-FFF2-40B4-BE49-F238E27FC236}">
              <a16:creationId xmlns:a16="http://schemas.microsoft.com/office/drawing/2014/main" id="{788068F9-01F6-939B-330E-2FCE5C4A77C1}"/>
            </a:ext>
          </a:extLst>
        </xdr:cNvPr>
        <xdr:cNvSpPr/>
      </xdr:nvSpPr>
      <xdr:spPr>
        <a:xfrm>
          <a:off x="203200" y="965200"/>
          <a:ext cx="18796000" cy="558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0" rIns="0" bIns="0" rtlCol="0" anchor="t"/>
        <a:lstStyle/>
        <a:p>
          <a:pPr algn="l"/>
          <a:r>
            <a:rPr lang="en-US" sz="1300" b="1">
              <a:solidFill>
                <a:srgbClr val="0F272A"/>
              </a:solidFill>
              <a:latin typeface="Segoe UI" panose="020B0502040204020203" pitchFamily="34" charset="0"/>
            </a:rPr>
            <a:t>Diversity, Equity &amp; Executive Parity Command Center</a:t>
          </a:r>
        </a:p>
        <a:p>
          <a:pPr algn="l"/>
          <a:r>
            <a:rPr lang="en-US" sz="850" b="0">
              <a:solidFill>
                <a:srgbClr val="647B8B"/>
              </a:solidFill>
              <a:latin typeface="Segoe UI" panose="020B0502040204020203" pitchFamily="34" charset="0"/>
            </a:rPr>
            <a:t>Workforce Composition, Promotion Velocity Parity &amp; Executive Pipeline Advancement (FY20 - FY23)</a:t>
          </a:r>
        </a:p>
      </xdr:txBody>
    </xdr:sp>
    <xdr:clientData/>
  </xdr:twoCellAnchor>
  <xdr:twoCellAnchor>
    <xdr:from>
      <xdr:col>10</xdr:col>
      <xdr:colOff>233680</xdr:colOff>
      <xdr:row>9</xdr:row>
      <xdr:rowOff>66040</xdr:rowOff>
    </xdr:from>
    <xdr:to>
      <xdr:col>17</xdr:col>
      <xdr:colOff>287020</xdr:colOff>
      <xdr:row>15</xdr:row>
      <xdr:rowOff>162560</xdr:rowOff>
    </xdr:to>
    <xdr:sp macro="" textlink="">
      <xdr:nvSpPr>
        <xdr:cNvPr id="28" name="Card_DI_TotalEmployees">
          <a:extLst>
            <a:ext uri="{FF2B5EF4-FFF2-40B4-BE49-F238E27FC236}">
              <a16:creationId xmlns:a16="http://schemas.microsoft.com/office/drawing/2014/main" id="{820B50C1-254F-4E2E-D501-8EC5CC45998A}"/>
            </a:ext>
          </a:extLst>
        </xdr:cNvPr>
        <xdr:cNvSpPr/>
      </xdr:nvSpPr>
      <xdr:spPr>
        <a:xfrm>
          <a:off x="3098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63500</xdr:colOff>
      <xdr:row>9</xdr:row>
      <xdr:rowOff>78740</xdr:rowOff>
    </xdr:from>
    <xdr:to>
      <xdr:col>17</xdr:col>
      <xdr:colOff>160020</xdr:colOff>
      <xdr:row>9</xdr:row>
      <xdr:rowOff>116840</xdr:rowOff>
    </xdr:to>
    <xdr:sp macro="" textlink="">
      <xdr:nvSpPr>
        <xdr:cNvPr id="29" name="TopAccent_DI_TotalEmployees">
          <a:extLst>
            <a:ext uri="{FF2B5EF4-FFF2-40B4-BE49-F238E27FC236}">
              <a16:creationId xmlns:a16="http://schemas.microsoft.com/office/drawing/2014/main" id="{3C1B897A-DECD-9D83-C75F-01BF7AF9AD1E}"/>
            </a:ext>
          </a:extLst>
        </xdr:cNvPr>
        <xdr:cNvSpPr/>
      </xdr:nvSpPr>
      <xdr:spPr>
        <a:xfrm>
          <a:off x="3225800" y="1663700"/>
          <a:ext cx="1879600" cy="38100"/>
        </a:xfrm>
        <a:prstGeom prst="roundRect">
          <a:avLst>
            <a:gd name="adj" fmla="val 50000"/>
          </a:avLst>
        </a:prstGeom>
        <a:solidFill>
          <a:srgbClr val="0F27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88900</xdr:colOff>
      <xdr:row>10</xdr:row>
      <xdr:rowOff>35560</xdr:rowOff>
    </xdr:from>
    <xdr:to>
      <xdr:col>12</xdr:col>
      <xdr:colOff>147320</xdr:colOff>
      <xdr:row>12</xdr:row>
      <xdr:rowOff>25400</xdr:rowOff>
    </xdr:to>
    <xdr:sp macro="" textlink="">
      <xdr:nvSpPr>
        <xdr:cNvPr id="30" name="Pill_DI_TotalEmployees">
          <a:extLst>
            <a:ext uri="{FF2B5EF4-FFF2-40B4-BE49-F238E27FC236}">
              <a16:creationId xmlns:a16="http://schemas.microsoft.com/office/drawing/2014/main" id="{E1AB011B-0998-192A-EE92-0461D4D69EE6}"/>
            </a:ext>
          </a:extLst>
        </xdr:cNvPr>
        <xdr:cNvSpPr/>
      </xdr:nvSpPr>
      <xdr:spPr>
        <a:xfrm>
          <a:off x="3251200" y="1803400"/>
          <a:ext cx="355600" cy="355600"/>
        </a:xfrm>
        <a:prstGeom prst="ellipse">
          <a:avLst/>
        </a:prstGeom>
        <a:solidFill>
          <a:srgbClr val="F9F9F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152400</xdr:colOff>
      <xdr:row>10</xdr:row>
      <xdr:rowOff>99060</xdr:rowOff>
    </xdr:from>
    <xdr:to>
      <xdr:col>12</xdr:col>
      <xdr:colOff>83820</xdr:colOff>
      <xdr:row>11</xdr:row>
      <xdr:rowOff>144780</xdr:rowOff>
    </xdr:to>
    <xdr:pic>
      <xdr:nvPicPr>
        <xdr:cNvPr id="32" name="Icon_DI_TotalEmployees">
          <a:extLst>
            <a:ext uri="{FF2B5EF4-FFF2-40B4-BE49-F238E27FC236}">
              <a16:creationId xmlns:a16="http://schemas.microsoft.com/office/drawing/2014/main" id="{B9E58C88-1CCF-61B3-B446-463FA4549413}"/>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3314700" y="1866900"/>
          <a:ext cx="228600" cy="228600"/>
        </a:xfrm>
        <a:prstGeom prst="rect">
          <a:avLst/>
        </a:prstGeom>
        <a:extLst>
          <a:ext uri="{91240B29-F687-4F45-9708-019B960494DF}">
            <a14:hiddenLine xmlns:a14="http://schemas.microsoft.com/office/drawing/2010/main" w="19050" cap="rnd">
              <a:solidFill>
                <a:srgbClr val="0D9488"/>
              </a:solidFill>
              <a:prstDash val="solid"/>
              <a:round/>
            </a14:hiddenLine>
          </a:ext>
        </a:extLst>
      </xdr:spPr>
    </xdr:pic>
    <xdr:clientData/>
  </xdr:twoCellAnchor>
  <xdr:twoCellAnchor>
    <xdr:from>
      <xdr:col>12</xdr:col>
      <xdr:colOff>198120</xdr:colOff>
      <xdr:row>10</xdr:row>
      <xdr:rowOff>22860</xdr:rowOff>
    </xdr:from>
    <xdr:to>
      <xdr:col>17</xdr:col>
      <xdr:colOff>185420</xdr:colOff>
      <xdr:row>11</xdr:row>
      <xdr:rowOff>17780</xdr:rowOff>
    </xdr:to>
    <xdr:sp macro="" textlink="">
      <xdr:nvSpPr>
        <xdr:cNvPr id="33" name="Title_DI_TotalEmployees">
          <a:extLst>
            <a:ext uri="{FF2B5EF4-FFF2-40B4-BE49-F238E27FC236}">
              <a16:creationId xmlns:a16="http://schemas.microsoft.com/office/drawing/2014/main" id="{848DB7CF-2200-884D-FF56-3C3564CB768C}"/>
            </a:ext>
          </a:extLst>
        </xdr:cNvPr>
        <xdr:cNvSpPr/>
      </xdr:nvSpPr>
      <xdr:spPr>
        <a:xfrm>
          <a:off x="3657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HEADCOUNT</a:t>
          </a:r>
        </a:p>
      </xdr:txBody>
    </xdr:sp>
    <xdr:clientData/>
  </xdr:twoCellAnchor>
  <xdr:twoCellAnchor>
    <xdr:from>
      <xdr:col>12</xdr:col>
      <xdr:colOff>198120</xdr:colOff>
      <xdr:row>11</xdr:row>
      <xdr:rowOff>17780</xdr:rowOff>
    </xdr:from>
    <xdr:to>
      <xdr:col>17</xdr:col>
      <xdr:colOff>210820</xdr:colOff>
      <xdr:row>13</xdr:row>
      <xdr:rowOff>109220</xdr:rowOff>
    </xdr:to>
    <xdr:sp macro="" textlink="'05_DiversityInclusion_Cockpit'!$AA$65">
      <xdr:nvSpPr>
        <xdr:cNvPr id="34" name="Val_DI_TotalEmployees">
          <a:extLst>
            <a:ext uri="{FF2B5EF4-FFF2-40B4-BE49-F238E27FC236}">
              <a16:creationId xmlns:a16="http://schemas.microsoft.com/office/drawing/2014/main" id="{B5DDA6E7-3A78-20F9-F25A-1F3EE3ADB05A}"/>
            </a:ext>
          </a:extLst>
        </xdr:cNvPr>
        <xdr:cNvSpPr/>
      </xdr:nvSpPr>
      <xdr:spPr>
        <a:xfrm>
          <a:off x="3657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500</a:t>
          </a:r>
          <a:endParaRPr lang="en-US" sz="1800" b="1">
            <a:solidFill>
              <a:srgbClr val="0F272A"/>
            </a:solidFill>
            <a:latin typeface="Segoe UI" panose="020B0502040204020203" pitchFamily="34" charset="0"/>
          </a:endParaRPr>
        </a:p>
      </xdr:txBody>
    </xdr:sp>
    <xdr:clientData/>
  </xdr:twoCellAnchor>
  <xdr:twoCellAnchor>
    <xdr:from>
      <xdr:col>11</xdr:col>
      <xdr:colOff>88900</xdr:colOff>
      <xdr:row>14</xdr:row>
      <xdr:rowOff>40640</xdr:rowOff>
    </xdr:from>
    <xdr:to>
      <xdr:col>17</xdr:col>
      <xdr:colOff>134620</xdr:colOff>
      <xdr:row>15</xdr:row>
      <xdr:rowOff>86360</xdr:rowOff>
    </xdr:to>
    <xdr:sp macro="" textlink="">
      <xdr:nvSpPr>
        <xdr:cNvPr id="35" name="Trend_DI_TotalEmployees">
          <a:extLst>
            <a:ext uri="{FF2B5EF4-FFF2-40B4-BE49-F238E27FC236}">
              <a16:creationId xmlns:a16="http://schemas.microsoft.com/office/drawing/2014/main" id="{99AE01F7-9BDB-F133-6B5D-C0C3D05371F0}"/>
            </a:ext>
          </a:extLst>
        </xdr:cNvPr>
        <xdr:cNvSpPr/>
      </xdr:nvSpPr>
      <xdr:spPr>
        <a:xfrm>
          <a:off x="3251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0F272A"/>
              </a:solidFill>
              <a:latin typeface="Segoe UI" panose="020B0502040204020203" pitchFamily="34" charset="0"/>
            </a:rPr>
            <a:t>▲ 4.2% vs FY20</a:t>
          </a:r>
        </a:p>
      </xdr:txBody>
    </xdr:sp>
    <xdr:clientData/>
  </xdr:twoCellAnchor>
  <xdr:twoCellAnchor editAs="oneCell">
    <xdr:from>
      <xdr:col>15</xdr:col>
      <xdr:colOff>195580</xdr:colOff>
      <xdr:row>14</xdr:row>
      <xdr:rowOff>40640</xdr:rowOff>
    </xdr:from>
    <xdr:to>
      <xdr:col>17</xdr:col>
      <xdr:colOff>185420</xdr:colOff>
      <xdr:row>15</xdr:row>
      <xdr:rowOff>86360</xdr:rowOff>
    </xdr:to>
    <xdr:pic>
      <xdr:nvPicPr>
        <xdr:cNvPr id="37" name="Spark_DI_TotalEmployees">
          <a:extLst>
            <a:ext uri="{FF2B5EF4-FFF2-40B4-BE49-F238E27FC236}">
              <a16:creationId xmlns:a16="http://schemas.microsoft.com/office/drawing/2014/main" id="{C350E9B7-90A3-8D55-E1E7-2A95EE0E6740}"/>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46600" y="2540000"/>
          <a:ext cx="584200" cy="228600"/>
        </a:xfrm>
        <a:prstGeom prst="rect">
          <a:avLst/>
        </a:prstGeom>
        <a:extLst>
          <a:ext uri="{91240B29-F687-4F45-9708-019B960494DF}">
            <a14:hiddenLine xmlns:a14="http://schemas.microsoft.com/office/drawing/2010/main" w="12105" cap="rnd">
              <a:solidFill>
                <a:srgbClr val="2563EB"/>
              </a:solidFill>
              <a:prstDash val="solid"/>
              <a:round/>
            </a14:hiddenLine>
          </a:ext>
        </a:extLst>
      </xdr:spPr>
    </xdr:pic>
    <xdr:clientData/>
  </xdr:twoCellAnchor>
  <xdr:twoCellAnchor>
    <xdr:from>
      <xdr:col>18</xdr:col>
      <xdr:colOff>142240</xdr:colOff>
      <xdr:row>9</xdr:row>
      <xdr:rowOff>66040</xdr:rowOff>
    </xdr:from>
    <xdr:to>
      <xdr:col>25</xdr:col>
      <xdr:colOff>195580</xdr:colOff>
      <xdr:row>15</xdr:row>
      <xdr:rowOff>162560</xdr:rowOff>
    </xdr:to>
    <xdr:sp macro="" textlink="">
      <xdr:nvSpPr>
        <xdr:cNvPr id="38" name="Card_DI_FemaleRepresentation">
          <a:extLst>
            <a:ext uri="{FF2B5EF4-FFF2-40B4-BE49-F238E27FC236}">
              <a16:creationId xmlns:a16="http://schemas.microsoft.com/office/drawing/2014/main" id="{F4BB8E90-7E03-08EA-E3E2-2068DFF9FC44}"/>
            </a:ext>
          </a:extLst>
        </xdr:cNvPr>
        <xdr:cNvSpPr/>
      </xdr:nvSpPr>
      <xdr:spPr>
        <a:xfrm>
          <a:off x="5384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269240</xdr:colOff>
      <xdr:row>9</xdr:row>
      <xdr:rowOff>78740</xdr:rowOff>
    </xdr:from>
    <xdr:to>
      <xdr:col>25</xdr:col>
      <xdr:colOff>68580</xdr:colOff>
      <xdr:row>9</xdr:row>
      <xdr:rowOff>116840</xdr:rowOff>
    </xdr:to>
    <xdr:sp macro="" textlink="">
      <xdr:nvSpPr>
        <xdr:cNvPr id="39" name="TopAccent_DI_FemaleRepresentation">
          <a:extLst>
            <a:ext uri="{FF2B5EF4-FFF2-40B4-BE49-F238E27FC236}">
              <a16:creationId xmlns:a16="http://schemas.microsoft.com/office/drawing/2014/main" id="{FA05951A-CE38-6518-7665-A194F1733C73}"/>
            </a:ext>
          </a:extLst>
        </xdr:cNvPr>
        <xdr:cNvSpPr/>
      </xdr:nvSpPr>
      <xdr:spPr>
        <a:xfrm>
          <a:off x="5511800" y="1663700"/>
          <a:ext cx="1879600" cy="38100"/>
        </a:xfrm>
        <a:prstGeom prst="roundRect">
          <a:avLst>
            <a:gd name="adj" fmla="val 50000"/>
          </a:avLst>
        </a:prstGeom>
        <a:solidFill>
          <a:srgbClr val="EC489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294640</xdr:colOff>
      <xdr:row>10</xdr:row>
      <xdr:rowOff>35560</xdr:rowOff>
    </xdr:from>
    <xdr:to>
      <xdr:col>20</xdr:col>
      <xdr:colOff>55880</xdr:colOff>
      <xdr:row>12</xdr:row>
      <xdr:rowOff>25400</xdr:rowOff>
    </xdr:to>
    <xdr:sp macro="" textlink="">
      <xdr:nvSpPr>
        <xdr:cNvPr id="40" name="Pill_DI_FemaleRepresentation">
          <a:extLst>
            <a:ext uri="{FF2B5EF4-FFF2-40B4-BE49-F238E27FC236}">
              <a16:creationId xmlns:a16="http://schemas.microsoft.com/office/drawing/2014/main" id="{D434F187-87C8-66BF-4A92-91200EB33BAE}"/>
            </a:ext>
          </a:extLst>
        </xdr:cNvPr>
        <xdr:cNvSpPr/>
      </xdr:nvSpPr>
      <xdr:spPr>
        <a:xfrm>
          <a:off x="5537200" y="1803400"/>
          <a:ext cx="355600" cy="355600"/>
        </a:xfrm>
        <a:prstGeom prst="ellipse">
          <a:avLst/>
        </a:prstGeom>
        <a:solidFill>
          <a:srgbClr val="F9F9F9"/>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19</xdr:col>
      <xdr:colOff>60960</xdr:colOff>
      <xdr:row>10</xdr:row>
      <xdr:rowOff>99060</xdr:rowOff>
    </xdr:from>
    <xdr:to>
      <xdr:col>19</xdr:col>
      <xdr:colOff>289560</xdr:colOff>
      <xdr:row>11</xdr:row>
      <xdr:rowOff>144780</xdr:rowOff>
    </xdr:to>
    <xdr:pic>
      <xdr:nvPicPr>
        <xdr:cNvPr id="42" name="Icon_DI_FemaleRepresentation">
          <a:extLst>
            <a:ext uri="{FF2B5EF4-FFF2-40B4-BE49-F238E27FC236}">
              <a16:creationId xmlns:a16="http://schemas.microsoft.com/office/drawing/2014/main" id="{BFA66019-0E2F-0101-5880-3701E5A306B9}"/>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8"/>
            </a:ext>
          </a:extLst>
        </a:blip>
        <a:stretch>
          <a:fillRect/>
        </a:stretch>
      </xdr:blipFill>
      <xdr:spPr>
        <a:xfrm>
          <a:off x="5600700" y="1866900"/>
          <a:ext cx="228600" cy="228600"/>
        </a:xfrm>
        <a:prstGeom prst="rect">
          <a:avLst/>
        </a:prstGeom>
        <a:extLst>
          <a:ext uri="{91240B29-F687-4F45-9708-019B960494DF}">
            <a14:hiddenLine xmlns:a14="http://schemas.microsoft.com/office/drawing/2010/main" w="19050" cap="rnd">
              <a:solidFill>
                <a:srgbClr val="2563EB"/>
              </a:solidFill>
              <a:prstDash val="solid"/>
              <a:round/>
            </a14:hiddenLine>
          </a:ext>
        </a:extLst>
      </xdr:spPr>
    </xdr:pic>
    <xdr:clientData/>
  </xdr:twoCellAnchor>
  <xdr:twoCellAnchor>
    <xdr:from>
      <xdr:col>20</xdr:col>
      <xdr:colOff>106680</xdr:colOff>
      <xdr:row>10</xdr:row>
      <xdr:rowOff>22860</xdr:rowOff>
    </xdr:from>
    <xdr:to>
      <xdr:col>25</xdr:col>
      <xdr:colOff>93980</xdr:colOff>
      <xdr:row>11</xdr:row>
      <xdr:rowOff>17780</xdr:rowOff>
    </xdr:to>
    <xdr:sp macro="" textlink="">
      <xdr:nvSpPr>
        <xdr:cNvPr id="43" name="Title_DI_FemaleRepresentation">
          <a:extLst>
            <a:ext uri="{FF2B5EF4-FFF2-40B4-BE49-F238E27FC236}">
              <a16:creationId xmlns:a16="http://schemas.microsoft.com/office/drawing/2014/main" id="{21362D7F-BDDD-86B6-A3A6-9362DF1899BB}"/>
            </a:ext>
          </a:extLst>
        </xdr:cNvPr>
        <xdr:cNvSpPr/>
      </xdr:nvSpPr>
      <xdr:spPr>
        <a:xfrm>
          <a:off x="5943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FEMALE SHARE (%)</a:t>
          </a:r>
        </a:p>
      </xdr:txBody>
    </xdr:sp>
    <xdr:clientData/>
  </xdr:twoCellAnchor>
  <xdr:twoCellAnchor>
    <xdr:from>
      <xdr:col>20</xdr:col>
      <xdr:colOff>106680</xdr:colOff>
      <xdr:row>11</xdr:row>
      <xdr:rowOff>17780</xdr:rowOff>
    </xdr:from>
    <xdr:to>
      <xdr:col>25</xdr:col>
      <xdr:colOff>119380</xdr:colOff>
      <xdr:row>13</xdr:row>
      <xdr:rowOff>109220</xdr:rowOff>
    </xdr:to>
    <xdr:sp macro="" textlink="'05_DiversityInclusion_Cockpit'!$AB$65">
      <xdr:nvSpPr>
        <xdr:cNvPr id="44" name="Val_DI_FemaleRepresentation">
          <a:extLst>
            <a:ext uri="{FF2B5EF4-FFF2-40B4-BE49-F238E27FC236}">
              <a16:creationId xmlns:a16="http://schemas.microsoft.com/office/drawing/2014/main" id="{37C3F5F1-D5D2-2C6E-D33C-5ECF3A23C7EE}"/>
            </a:ext>
          </a:extLst>
        </xdr:cNvPr>
        <xdr:cNvSpPr/>
      </xdr:nvSpPr>
      <xdr:spPr>
        <a:xfrm>
          <a:off x="5943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41.0%</a:t>
          </a:r>
          <a:endParaRPr lang="en-US" sz="1800" b="1">
            <a:solidFill>
              <a:srgbClr val="0F272A"/>
            </a:solidFill>
            <a:latin typeface="Segoe UI" panose="020B0502040204020203" pitchFamily="34" charset="0"/>
          </a:endParaRPr>
        </a:p>
      </xdr:txBody>
    </xdr:sp>
    <xdr:clientData/>
  </xdr:twoCellAnchor>
  <xdr:twoCellAnchor>
    <xdr:from>
      <xdr:col>18</xdr:col>
      <xdr:colOff>294640</xdr:colOff>
      <xdr:row>14</xdr:row>
      <xdr:rowOff>40640</xdr:rowOff>
    </xdr:from>
    <xdr:to>
      <xdr:col>25</xdr:col>
      <xdr:colOff>43180</xdr:colOff>
      <xdr:row>15</xdr:row>
      <xdr:rowOff>86360</xdr:rowOff>
    </xdr:to>
    <xdr:sp macro="" textlink="">
      <xdr:nvSpPr>
        <xdr:cNvPr id="45" name="Trend_DI_FemaleRepresentation">
          <a:extLst>
            <a:ext uri="{FF2B5EF4-FFF2-40B4-BE49-F238E27FC236}">
              <a16:creationId xmlns:a16="http://schemas.microsoft.com/office/drawing/2014/main" id="{0443E8CC-38FD-D920-1BD0-34DB61983120}"/>
            </a:ext>
          </a:extLst>
        </xdr:cNvPr>
        <xdr:cNvSpPr/>
      </xdr:nvSpPr>
      <xdr:spPr>
        <a:xfrm>
          <a:off x="5537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EC4899"/>
              </a:solidFill>
              <a:latin typeface="Segoe UI" panose="020B0502040204020203" pitchFamily="34" charset="0"/>
            </a:rPr>
            <a:t>▲ 2.4% vs FY20</a:t>
          </a:r>
        </a:p>
      </xdr:txBody>
    </xdr:sp>
    <xdr:clientData/>
  </xdr:twoCellAnchor>
  <xdr:twoCellAnchor editAs="oneCell">
    <xdr:from>
      <xdr:col>23</xdr:col>
      <xdr:colOff>104140</xdr:colOff>
      <xdr:row>14</xdr:row>
      <xdr:rowOff>40640</xdr:rowOff>
    </xdr:from>
    <xdr:to>
      <xdr:col>25</xdr:col>
      <xdr:colOff>93980</xdr:colOff>
      <xdr:row>15</xdr:row>
      <xdr:rowOff>86360</xdr:rowOff>
    </xdr:to>
    <xdr:pic>
      <xdr:nvPicPr>
        <xdr:cNvPr id="47" name="Spark_DI_FemaleRepresentation">
          <a:extLst>
            <a:ext uri="{FF2B5EF4-FFF2-40B4-BE49-F238E27FC236}">
              <a16:creationId xmlns:a16="http://schemas.microsoft.com/office/drawing/2014/main" id="{AC4DC254-D6FA-19CA-1ACB-9AA2A18EE4B4}"/>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6832600" y="2540000"/>
          <a:ext cx="584200" cy="228600"/>
        </a:xfrm>
        <a:prstGeom prst="rect">
          <a:avLst/>
        </a:prstGeom>
        <a:extLst>
          <a:ext uri="{91240B29-F687-4F45-9708-019B960494DF}">
            <a14:hiddenLine xmlns:a14="http://schemas.microsoft.com/office/drawing/2010/main" w="12105" cap="rnd">
              <a:solidFill>
                <a:srgbClr val="9333EA"/>
              </a:solidFill>
              <a:prstDash val="solid"/>
              <a:round/>
            </a14:hiddenLine>
          </a:ext>
        </a:extLst>
      </xdr:spPr>
    </xdr:pic>
    <xdr:clientData/>
  </xdr:twoCellAnchor>
  <xdr:twoCellAnchor>
    <xdr:from>
      <xdr:col>26</xdr:col>
      <xdr:colOff>50800</xdr:colOff>
      <xdr:row>9</xdr:row>
      <xdr:rowOff>66040</xdr:rowOff>
    </xdr:from>
    <xdr:to>
      <xdr:col>33</xdr:col>
      <xdr:colOff>104140</xdr:colOff>
      <xdr:row>15</xdr:row>
      <xdr:rowOff>162560</xdr:rowOff>
    </xdr:to>
    <xdr:sp macro="" textlink="">
      <xdr:nvSpPr>
        <xdr:cNvPr id="48" name="Card_DI_ExecParity">
          <a:extLst>
            <a:ext uri="{FF2B5EF4-FFF2-40B4-BE49-F238E27FC236}">
              <a16:creationId xmlns:a16="http://schemas.microsoft.com/office/drawing/2014/main" id="{F1D4EF74-8B33-3870-A070-BB2B7E62BFF9}"/>
            </a:ext>
          </a:extLst>
        </xdr:cNvPr>
        <xdr:cNvSpPr/>
      </xdr:nvSpPr>
      <xdr:spPr>
        <a:xfrm>
          <a:off x="7670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177800</xdr:colOff>
      <xdr:row>9</xdr:row>
      <xdr:rowOff>78740</xdr:rowOff>
    </xdr:from>
    <xdr:to>
      <xdr:col>32</xdr:col>
      <xdr:colOff>274320</xdr:colOff>
      <xdr:row>9</xdr:row>
      <xdr:rowOff>116840</xdr:rowOff>
    </xdr:to>
    <xdr:sp macro="" textlink="">
      <xdr:nvSpPr>
        <xdr:cNvPr id="49" name="TopAccent_DI_ExecParity">
          <a:extLst>
            <a:ext uri="{FF2B5EF4-FFF2-40B4-BE49-F238E27FC236}">
              <a16:creationId xmlns:a16="http://schemas.microsoft.com/office/drawing/2014/main" id="{D47B8570-0DD2-A020-0015-3BB8A259E752}"/>
            </a:ext>
          </a:extLst>
        </xdr:cNvPr>
        <xdr:cNvSpPr/>
      </xdr:nvSpPr>
      <xdr:spPr>
        <a:xfrm>
          <a:off x="7797800" y="1663700"/>
          <a:ext cx="1879600" cy="38100"/>
        </a:xfrm>
        <a:prstGeom prst="roundRect">
          <a:avLst>
            <a:gd name="adj" fmla="val 50000"/>
          </a:avLst>
        </a:prstGeom>
        <a:solidFill>
          <a:srgbClr val="D9B60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203200</xdr:colOff>
      <xdr:row>10</xdr:row>
      <xdr:rowOff>35560</xdr:rowOff>
    </xdr:from>
    <xdr:to>
      <xdr:col>27</xdr:col>
      <xdr:colOff>261620</xdr:colOff>
      <xdr:row>12</xdr:row>
      <xdr:rowOff>25400</xdr:rowOff>
    </xdr:to>
    <xdr:sp macro="" textlink="">
      <xdr:nvSpPr>
        <xdr:cNvPr id="50" name="Pill_DI_ExecParity">
          <a:extLst>
            <a:ext uri="{FF2B5EF4-FFF2-40B4-BE49-F238E27FC236}">
              <a16:creationId xmlns:a16="http://schemas.microsoft.com/office/drawing/2014/main" id="{664E69DF-B4B1-22C5-6F32-E2462AE2825A}"/>
            </a:ext>
          </a:extLst>
        </xdr:cNvPr>
        <xdr:cNvSpPr/>
      </xdr:nvSpPr>
      <xdr:spPr>
        <a:xfrm>
          <a:off x="7823200" y="1803400"/>
          <a:ext cx="355600" cy="355600"/>
        </a:xfrm>
        <a:prstGeom prst="ellipse">
          <a:avLst/>
        </a:prstGeom>
        <a:solidFill>
          <a:srgbClr val="FEF3C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26</xdr:col>
      <xdr:colOff>266700</xdr:colOff>
      <xdr:row>10</xdr:row>
      <xdr:rowOff>99060</xdr:rowOff>
    </xdr:from>
    <xdr:to>
      <xdr:col>26</xdr:col>
      <xdr:colOff>493395</xdr:colOff>
      <xdr:row>11</xdr:row>
      <xdr:rowOff>144780</xdr:rowOff>
    </xdr:to>
    <xdr:pic>
      <xdr:nvPicPr>
        <xdr:cNvPr id="52" name="Icon_DI_ExecParity">
          <a:extLst>
            <a:ext uri="{FF2B5EF4-FFF2-40B4-BE49-F238E27FC236}">
              <a16:creationId xmlns:a16="http://schemas.microsoft.com/office/drawing/2014/main" id="{C5AE5896-D17D-CE00-2E43-3DB1E30BE45C}"/>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19"/>
            </a:ext>
          </a:extLst>
        </a:blip>
        <a:stretch>
          <a:fillRect/>
        </a:stretch>
      </xdr:blipFill>
      <xdr:spPr>
        <a:xfrm>
          <a:off x="7886700" y="1866900"/>
          <a:ext cx="228600" cy="228600"/>
        </a:xfrm>
        <a:prstGeom prst="rect">
          <a:avLst/>
        </a:prstGeom>
        <a:extLst>
          <a:ext uri="{91240B29-F687-4F45-9708-019B960494DF}">
            <a14:hiddenLine xmlns:a14="http://schemas.microsoft.com/office/drawing/2010/main" w="19050" cap="rnd">
              <a:solidFill>
                <a:srgbClr val="EA580C"/>
              </a:solidFill>
              <a:prstDash val="solid"/>
              <a:round/>
            </a14:hiddenLine>
          </a:ext>
        </a:extLst>
      </xdr:spPr>
    </xdr:pic>
    <xdr:clientData/>
  </xdr:twoCellAnchor>
  <xdr:twoCellAnchor>
    <xdr:from>
      <xdr:col>28</xdr:col>
      <xdr:colOff>15240</xdr:colOff>
      <xdr:row>10</xdr:row>
      <xdr:rowOff>22860</xdr:rowOff>
    </xdr:from>
    <xdr:to>
      <xdr:col>33</xdr:col>
      <xdr:colOff>2540</xdr:colOff>
      <xdr:row>11</xdr:row>
      <xdr:rowOff>17780</xdr:rowOff>
    </xdr:to>
    <xdr:sp macro="" textlink="">
      <xdr:nvSpPr>
        <xdr:cNvPr id="53" name="Title_DI_ExecParity">
          <a:extLst>
            <a:ext uri="{FF2B5EF4-FFF2-40B4-BE49-F238E27FC236}">
              <a16:creationId xmlns:a16="http://schemas.microsoft.com/office/drawing/2014/main" id="{BAE51777-233D-D298-BB18-2942E08BC5A1}"/>
            </a:ext>
          </a:extLst>
        </xdr:cNvPr>
        <xdr:cNvSpPr/>
      </xdr:nvSpPr>
      <xdr:spPr>
        <a:xfrm>
          <a:off x="8229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EXEC LEVEL FEMALE</a:t>
          </a:r>
        </a:p>
      </xdr:txBody>
    </xdr:sp>
    <xdr:clientData/>
  </xdr:twoCellAnchor>
  <xdr:twoCellAnchor>
    <xdr:from>
      <xdr:col>28</xdr:col>
      <xdr:colOff>15240</xdr:colOff>
      <xdr:row>11</xdr:row>
      <xdr:rowOff>17780</xdr:rowOff>
    </xdr:from>
    <xdr:to>
      <xdr:col>33</xdr:col>
      <xdr:colOff>27940</xdr:colOff>
      <xdr:row>13</xdr:row>
      <xdr:rowOff>109220</xdr:rowOff>
    </xdr:to>
    <xdr:sp macro="" textlink="'05_DiversityInclusion_Cockpit'!$AC$65">
      <xdr:nvSpPr>
        <xdr:cNvPr id="54" name="Val_DI_ExecParity">
          <a:extLst>
            <a:ext uri="{FF2B5EF4-FFF2-40B4-BE49-F238E27FC236}">
              <a16:creationId xmlns:a16="http://schemas.microsoft.com/office/drawing/2014/main" id="{4B12E683-71F3-549C-B8C3-C589D66D7967}"/>
            </a:ext>
          </a:extLst>
        </xdr:cNvPr>
        <xdr:cNvSpPr/>
      </xdr:nvSpPr>
      <xdr:spPr>
        <a:xfrm>
          <a:off x="8229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12.5%</a:t>
          </a:r>
          <a:endParaRPr lang="en-US" sz="1800" b="1">
            <a:solidFill>
              <a:srgbClr val="0F272A"/>
            </a:solidFill>
            <a:latin typeface="Segoe UI" panose="020B0502040204020203" pitchFamily="34" charset="0"/>
          </a:endParaRPr>
        </a:p>
      </xdr:txBody>
    </xdr:sp>
    <xdr:clientData/>
  </xdr:twoCellAnchor>
  <xdr:twoCellAnchor>
    <xdr:from>
      <xdr:col>26</xdr:col>
      <xdr:colOff>203200</xdr:colOff>
      <xdr:row>14</xdr:row>
      <xdr:rowOff>40640</xdr:rowOff>
    </xdr:from>
    <xdr:to>
      <xdr:col>32</xdr:col>
      <xdr:colOff>248920</xdr:colOff>
      <xdr:row>15</xdr:row>
      <xdr:rowOff>86360</xdr:rowOff>
    </xdr:to>
    <xdr:sp macro="" textlink="">
      <xdr:nvSpPr>
        <xdr:cNvPr id="55" name="Trend_DI_ExecParity">
          <a:extLst>
            <a:ext uri="{FF2B5EF4-FFF2-40B4-BE49-F238E27FC236}">
              <a16:creationId xmlns:a16="http://schemas.microsoft.com/office/drawing/2014/main" id="{B7BF56E7-7893-1C89-F837-93D0B1DC269A}"/>
            </a:ext>
          </a:extLst>
        </xdr:cNvPr>
        <xdr:cNvSpPr/>
      </xdr:nvSpPr>
      <xdr:spPr>
        <a:xfrm>
          <a:off x="7823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D9B606"/>
              </a:solidFill>
              <a:latin typeface="Segoe UI" panose="020B0502040204020203" pitchFamily="34" charset="0"/>
            </a:rPr>
            <a:t>▲ 3.1% vs FY20</a:t>
          </a:r>
        </a:p>
      </xdr:txBody>
    </xdr:sp>
    <xdr:clientData/>
  </xdr:twoCellAnchor>
  <xdr:twoCellAnchor editAs="oneCell">
    <xdr:from>
      <xdr:col>31</xdr:col>
      <xdr:colOff>12700</xdr:colOff>
      <xdr:row>14</xdr:row>
      <xdr:rowOff>40640</xdr:rowOff>
    </xdr:from>
    <xdr:to>
      <xdr:col>31</xdr:col>
      <xdr:colOff>593090</xdr:colOff>
      <xdr:row>15</xdr:row>
      <xdr:rowOff>86360</xdr:rowOff>
    </xdr:to>
    <xdr:pic>
      <xdr:nvPicPr>
        <xdr:cNvPr id="57" name="Spark_DI_ExecParity">
          <a:extLst>
            <a:ext uri="{FF2B5EF4-FFF2-40B4-BE49-F238E27FC236}">
              <a16:creationId xmlns:a16="http://schemas.microsoft.com/office/drawing/2014/main" id="{654734BC-0FC4-7F08-81EC-3D61ED46AE0A}"/>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118600" y="2540000"/>
          <a:ext cx="584200" cy="228600"/>
        </a:xfrm>
        <a:prstGeom prst="rect">
          <a:avLst/>
        </a:prstGeom>
        <a:extLst>
          <a:ext uri="{91240B29-F687-4F45-9708-019B960494DF}">
            <a14:hiddenLine xmlns:a14="http://schemas.microsoft.com/office/drawing/2010/main" w="12105" cap="rnd">
              <a:solidFill>
                <a:srgbClr val="D97706"/>
              </a:solidFill>
              <a:prstDash val="solid"/>
              <a:round/>
            </a14:hiddenLine>
          </a:ext>
        </a:extLst>
      </xdr:spPr>
    </xdr:pic>
    <xdr:clientData/>
  </xdr:twoCellAnchor>
  <xdr:twoCellAnchor>
    <xdr:from>
      <xdr:col>33</xdr:col>
      <xdr:colOff>256540</xdr:colOff>
      <xdr:row>9</xdr:row>
      <xdr:rowOff>66040</xdr:rowOff>
    </xdr:from>
    <xdr:to>
      <xdr:col>41</xdr:col>
      <xdr:colOff>12700</xdr:colOff>
      <xdr:row>15</xdr:row>
      <xdr:rowOff>162560</xdr:rowOff>
    </xdr:to>
    <xdr:sp macro="" textlink="">
      <xdr:nvSpPr>
        <xdr:cNvPr id="58" name="Card_DI_NewHireParity">
          <a:extLst>
            <a:ext uri="{FF2B5EF4-FFF2-40B4-BE49-F238E27FC236}">
              <a16:creationId xmlns:a16="http://schemas.microsoft.com/office/drawing/2014/main" id="{9BACBC0D-42B8-CE4A-363B-D639D36DD4B0}"/>
            </a:ext>
          </a:extLst>
        </xdr:cNvPr>
        <xdr:cNvSpPr/>
      </xdr:nvSpPr>
      <xdr:spPr>
        <a:xfrm>
          <a:off x="9956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86360</xdr:colOff>
      <xdr:row>9</xdr:row>
      <xdr:rowOff>78740</xdr:rowOff>
    </xdr:from>
    <xdr:to>
      <xdr:col>40</xdr:col>
      <xdr:colOff>182880</xdr:colOff>
      <xdr:row>9</xdr:row>
      <xdr:rowOff>116840</xdr:rowOff>
    </xdr:to>
    <xdr:sp macro="" textlink="">
      <xdr:nvSpPr>
        <xdr:cNvPr id="59" name="TopAccent_DI_NewHireParity">
          <a:extLst>
            <a:ext uri="{FF2B5EF4-FFF2-40B4-BE49-F238E27FC236}">
              <a16:creationId xmlns:a16="http://schemas.microsoft.com/office/drawing/2014/main" id="{E409E018-5EC8-6B52-B2C1-84B786909F08}"/>
            </a:ext>
          </a:extLst>
        </xdr:cNvPr>
        <xdr:cNvSpPr/>
      </xdr:nvSpPr>
      <xdr:spPr>
        <a:xfrm>
          <a:off x="10083800" y="1663700"/>
          <a:ext cx="1879600" cy="38100"/>
        </a:xfrm>
        <a:prstGeom prst="roundRect">
          <a:avLst>
            <a:gd name="adj" fmla="val 50000"/>
          </a:avLst>
        </a:prstGeom>
        <a:solidFill>
          <a:srgbClr val="5BAA2A"/>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111760</xdr:colOff>
      <xdr:row>10</xdr:row>
      <xdr:rowOff>35560</xdr:rowOff>
    </xdr:from>
    <xdr:to>
      <xdr:col>35</xdr:col>
      <xdr:colOff>170180</xdr:colOff>
      <xdr:row>12</xdr:row>
      <xdr:rowOff>25400</xdr:rowOff>
    </xdr:to>
    <xdr:sp macro="" textlink="">
      <xdr:nvSpPr>
        <xdr:cNvPr id="60" name="Pill_DI_NewHireParity">
          <a:extLst>
            <a:ext uri="{FF2B5EF4-FFF2-40B4-BE49-F238E27FC236}">
              <a16:creationId xmlns:a16="http://schemas.microsoft.com/office/drawing/2014/main" id="{FF831097-121D-9E52-391E-8FADAA63A139}"/>
            </a:ext>
          </a:extLst>
        </xdr:cNvPr>
        <xdr:cNvSpPr/>
      </xdr:nvSpPr>
      <xdr:spPr>
        <a:xfrm>
          <a:off x="10109200" y="1803400"/>
          <a:ext cx="355600" cy="355600"/>
        </a:xfrm>
        <a:prstGeom prst="ellipse">
          <a:avLst/>
        </a:prstGeom>
        <a:solidFill>
          <a:srgbClr val="DCFCE7"/>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34</xdr:col>
      <xdr:colOff>175260</xdr:colOff>
      <xdr:row>10</xdr:row>
      <xdr:rowOff>99060</xdr:rowOff>
    </xdr:from>
    <xdr:to>
      <xdr:col>35</xdr:col>
      <xdr:colOff>106680</xdr:colOff>
      <xdr:row>11</xdr:row>
      <xdr:rowOff>144780</xdr:rowOff>
    </xdr:to>
    <xdr:pic>
      <xdr:nvPicPr>
        <xdr:cNvPr id="62" name="Icon_DI_NewHireParity">
          <a:extLst>
            <a:ext uri="{FF2B5EF4-FFF2-40B4-BE49-F238E27FC236}">
              <a16:creationId xmlns:a16="http://schemas.microsoft.com/office/drawing/2014/main" id="{50B71D22-872A-AFDE-1978-275A115E9352}"/>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0"/>
            </a:ext>
          </a:extLst>
        </a:blip>
        <a:stretch>
          <a:fillRect/>
        </a:stretch>
      </xdr:blipFill>
      <xdr:spPr>
        <a:xfrm>
          <a:off x="10172700" y="1866900"/>
          <a:ext cx="228600" cy="228600"/>
        </a:xfrm>
        <a:prstGeom prst="rect">
          <a:avLst/>
        </a:prstGeom>
        <a:extLst>
          <a:ext uri="{91240B29-F687-4F45-9708-019B960494DF}">
            <a14:hiddenLine xmlns:a14="http://schemas.microsoft.com/office/drawing/2010/main" w="19050" cap="rnd">
              <a:solidFill>
                <a:srgbClr val="16A34A"/>
              </a:solidFill>
              <a:prstDash val="solid"/>
              <a:round/>
            </a14:hiddenLine>
          </a:ext>
        </a:extLst>
      </xdr:spPr>
    </xdr:pic>
    <xdr:clientData/>
  </xdr:twoCellAnchor>
  <xdr:twoCellAnchor>
    <xdr:from>
      <xdr:col>35</xdr:col>
      <xdr:colOff>220980</xdr:colOff>
      <xdr:row>10</xdr:row>
      <xdr:rowOff>22860</xdr:rowOff>
    </xdr:from>
    <xdr:to>
      <xdr:col>40</xdr:col>
      <xdr:colOff>208280</xdr:colOff>
      <xdr:row>11</xdr:row>
      <xdr:rowOff>17780</xdr:rowOff>
    </xdr:to>
    <xdr:sp macro="" textlink="">
      <xdr:nvSpPr>
        <xdr:cNvPr id="63" name="Title_DI_NewHireParity">
          <a:extLst>
            <a:ext uri="{FF2B5EF4-FFF2-40B4-BE49-F238E27FC236}">
              <a16:creationId xmlns:a16="http://schemas.microsoft.com/office/drawing/2014/main" id="{7B85E985-4BA1-096D-A5BD-567CEBD38D11}"/>
            </a:ext>
          </a:extLst>
        </xdr:cNvPr>
        <xdr:cNvSpPr/>
      </xdr:nvSpPr>
      <xdr:spPr>
        <a:xfrm>
          <a:off x="10515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NEW HIRE RATIO</a:t>
          </a:r>
        </a:p>
      </xdr:txBody>
    </xdr:sp>
    <xdr:clientData/>
  </xdr:twoCellAnchor>
  <xdr:twoCellAnchor>
    <xdr:from>
      <xdr:col>35</xdr:col>
      <xdr:colOff>220980</xdr:colOff>
      <xdr:row>11</xdr:row>
      <xdr:rowOff>17780</xdr:rowOff>
    </xdr:from>
    <xdr:to>
      <xdr:col>40</xdr:col>
      <xdr:colOff>233680</xdr:colOff>
      <xdr:row>13</xdr:row>
      <xdr:rowOff>109220</xdr:rowOff>
    </xdr:to>
    <xdr:sp macro="" textlink="'05_DiversityInclusion_Cockpit'!$AD$65">
      <xdr:nvSpPr>
        <xdr:cNvPr id="64" name="Val_DI_NewHireParity">
          <a:extLst>
            <a:ext uri="{FF2B5EF4-FFF2-40B4-BE49-F238E27FC236}">
              <a16:creationId xmlns:a16="http://schemas.microsoft.com/office/drawing/2014/main" id="{3CB61948-D1D8-42EC-44C0-03122DC14D20}"/>
            </a:ext>
          </a:extLst>
        </xdr:cNvPr>
        <xdr:cNvSpPr/>
      </xdr:nvSpPr>
      <xdr:spPr>
        <a:xfrm>
          <a:off x="10515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51</a:t>
          </a:r>
          <a:endParaRPr lang="en-US" sz="1800" b="1">
            <a:solidFill>
              <a:srgbClr val="0F272A"/>
            </a:solidFill>
            <a:latin typeface="Segoe UI" panose="020B0502040204020203" pitchFamily="34" charset="0"/>
          </a:endParaRPr>
        </a:p>
      </xdr:txBody>
    </xdr:sp>
    <xdr:clientData/>
  </xdr:twoCellAnchor>
  <xdr:twoCellAnchor>
    <xdr:from>
      <xdr:col>34</xdr:col>
      <xdr:colOff>111760</xdr:colOff>
      <xdr:row>14</xdr:row>
      <xdr:rowOff>40640</xdr:rowOff>
    </xdr:from>
    <xdr:to>
      <xdr:col>40</xdr:col>
      <xdr:colOff>157480</xdr:colOff>
      <xdr:row>15</xdr:row>
      <xdr:rowOff>86360</xdr:rowOff>
    </xdr:to>
    <xdr:sp macro="" textlink="">
      <xdr:nvSpPr>
        <xdr:cNvPr id="65" name="Trend_DI_NewHireParity">
          <a:extLst>
            <a:ext uri="{FF2B5EF4-FFF2-40B4-BE49-F238E27FC236}">
              <a16:creationId xmlns:a16="http://schemas.microsoft.com/office/drawing/2014/main" id="{A1AFFBB1-385E-DA12-4C1A-BD259BB18858}"/>
            </a:ext>
          </a:extLst>
        </xdr:cNvPr>
        <xdr:cNvSpPr/>
      </xdr:nvSpPr>
      <xdr:spPr>
        <a:xfrm>
          <a:off x="10109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5BAA2A"/>
              </a:solidFill>
              <a:latin typeface="Segoe UI" panose="020B0502040204020203" pitchFamily="34" charset="0"/>
            </a:rPr>
            <a:t>▲ 1.8% vs FY20</a:t>
          </a:r>
        </a:p>
      </xdr:txBody>
    </xdr:sp>
    <xdr:clientData/>
  </xdr:twoCellAnchor>
  <xdr:twoCellAnchor editAs="oneCell">
    <xdr:from>
      <xdr:col>38</xdr:col>
      <xdr:colOff>218440</xdr:colOff>
      <xdr:row>14</xdr:row>
      <xdr:rowOff>40640</xdr:rowOff>
    </xdr:from>
    <xdr:to>
      <xdr:col>40</xdr:col>
      <xdr:colOff>208280</xdr:colOff>
      <xdr:row>15</xdr:row>
      <xdr:rowOff>86360</xdr:rowOff>
    </xdr:to>
    <xdr:pic>
      <xdr:nvPicPr>
        <xdr:cNvPr id="67" name="Spark_DI_NewHireParity">
          <a:extLst>
            <a:ext uri="{FF2B5EF4-FFF2-40B4-BE49-F238E27FC236}">
              <a16:creationId xmlns:a16="http://schemas.microsoft.com/office/drawing/2014/main" id="{F861C537-9BAD-05B9-D434-128A95A5F547}"/>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1404600" y="2540000"/>
          <a:ext cx="584200" cy="228600"/>
        </a:xfrm>
        <a:prstGeom prst="rect">
          <a:avLst/>
        </a:prstGeom>
        <a:extLst>
          <a:ext uri="{91240B29-F687-4F45-9708-019B960494DF}">
            <a14:hiddenLine xmlns:a14="http://schemas.microsoft.com/office/drawing/2010/main" w="12105" cap="rnd">
              <a:solidFill>
                <a:srgbClr val="16A34A"/>
              </a:solidFill>
              <a:prstDash val="solid"/>
              <a:round/>
            </a14:hiddenLine>
          </a:ext>
        </a:extLst>
      </xdr:spPr>
    </xdr:pic>
    <xdr:clientData/>
  </xdr:twoCellAnchor>
  <xdr:twoCellAnchor>
    <xdr:from>
      <xdr:col>41</xdr:col>
      <xdr:colOff>165100</xdr:colOff>
      <xdr:row>9</xdr:row>
      <xdr:rowOff>66040</xdr:rowOff>
    </xdr:from>
    <xdr:to>
      <xdr:col>48</xdr:col>
      <xdr:colOff>218440</xdr:colOff>
      <xdr:row>15</xdr:row>
      <xdr:rowOff>162560</xdr:rowOff>
    </xdr:to>
    <xdr:sp macro="" textlink="">
      <xdr:nvSpPr>
        <xdr:cNvPr id="68" name="Card_DI_PromoRate">
          <a:extLst>
            <a:ext uri="{FF2B5EF4-FFF2-40B4-BE49-F238E27FC236}">
              <a16:creationId xmlns:a16="http://schemas.microsoft.com/office/drawing/2014/main" id="{702394B0-98A5-141B-BAAD-0ACA196619A7}"/>
            </a:ext>
          </a:extLst>
        </xdr:cNvPr>
        <xdr:cNvSpPr/>
      </xdr:nvSpPr>
      <xdr:spPr>
        <a:xfrm>
          <a:off x="12242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41</xdr:col>
      <xdr:colOff>292100</xdr:colOff>
      <xdr:row>9</xdr:row>
      <xdr:rowOff>78740</xdr:rowOff>
    </xdr:from>
    <xdr:to>
      <xdr:col>48</xdr:col>
      <xdr:colOff>91440</xdr:colOff>
      <xdr:row>9</xdr:row>
      <xdr:rowOff>116840</xdr:rowOff>
    </xdr:to>
    <xdr:sp macro="" textlink="">
      <xdr:nvSpPr>
        <xdr:cNvPr id="69" name="TopAccent_DI_PromoRate">
          <a:extLst>
            <a:ext uri="{FF2B5EF4-FFF2-40B4-BE49-F238E27FC236}">
              <a16:creationId xmlns:a16="http://schemas.microsoft.com/office/drawing/2014/main" id="{00A4F2E2-4A78-8C18-FF06-0F811C6D89B8}"/>
            </a:ext>
          </a:extLst>
        </xdr:cNvPr>
        <xdr:cNvSpPr/>
      </xdr:nvSpPr>
      <xdr:spPr>
        <a:xfrm>
          <a:off x="12369800" y="1663700"/>
          <a:ext cx="1879600" cy="38100"/>
        </a:xfrm>
        <a:prstGeom prst="roundRect">
          <a:avLst>
            <a:gd name="adj" fmla="val 50000"/>
          </a:avLst>
        </a:prstGeom>
        <a:solidFill>
          <a:srgbClr val="D04A0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42</xdr:col>
      <xdr:colOff>20320</xdr:colOff>
      <xdr:row>10</xdr:row>
      <xdr:rowOff>35560</xdr:rowOff>
    </xdr:from>
    <xdr:to>
      <xdr:col>43</xdr:col>
      <xdr:colOff>78740</xdr:colOff>
      <xdr:row>12</xdr:row>
      <xdr:rowOff>25400</xdr:rowOff>
    </xdr:to>
    <xdr:sp macro="" textlink="">
      <xdr:nvSpPr>
        <xdr:cNvPr id="70" name="Pill_DI_PromoRate">
          <a:extLst>
            <a:ext uri="{FF2B5EF4-FFF2-40B4-BE49-F238E27FC236}">
              <a16:creationId xmlns:a16="http://schemas.microsoft.com/office/drawing/2014/main" id="{E4B08E8F-40FF-9DBD-8641-C8F9E3AA633F}"/>
            </a:ext>
          </a:extLst>
        </xdr:cNvPr>
        <xdr:cNvSpPr/>
      </xdr:nvSpPr>
      <xdr:spPr>
        <a:xfrm>
          <a:off x="12395200" y="1803400"/>
          <a:ext cx="355600" cy="355600"/>
        </a:xfrm>
        <a:prstGeom prst="ellipse">
          <a:avLst/>
        </a:prstGeom>
        <a:solidFill>
          <a:srgbClr val="FFEDD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42</xdr:col>
      <xdr:colOff>83820</xdr:colOff>
      <xdr:row>10</xdr:row>
      <xdr:rowOff>99060</xdr:rowOff>
    </xdr:from>
    <xdr:to>
      <xdr:col>43</xdr:col>
      <xdr:colOff>15240</xdr:colOff>
      <xdr:row>11</xdr:row>
      <xdr:rowOff>144780</xdr:rowOff>
    </xdr:to>
    <xdr:pic>
      <xdr:nvPicPr>
        <xdr:cNvPr id="72" name="Icon_DI_PromoRate">
          <a:extLst>
            <a:ext uri="{FF2B5EF4-FFF2-40B4-BE49-F238E27FC236}">
              <a16:creationId xmlns:a16="http://schemas.microsoft.com/office/drawing/2014/main" id="{1A360D17-ABAC-D21C-D12B-A9CC93058089}"/>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1"/>
            </a:ext>
          </a:extLst>
        </a:blip>
        <a:stretch>
          <a:fillRect/>
        </a:stretch>
      </xdr:blipFill>
      <xdr:spPr>
        <a:xfrm>
          <a:off x="12458700" y="1866900"/>
          <a:ext cx="228600" cy="228600"/>
        </a:xfrm>
        <a:prstGeom prst="rect">
          <a:avLst/>
        </a:prstGeom>
        <a:extLst>
          <a:ext uri="{91240B29-F687-4F45-9708-019B960494DF}">
            <a14:hiddenLine xmlns:a14="http://schemas.microsoft.com/office/drawing/2010/main" w="19050" cap="rnd">
              <a:solidFill>
                <a:srgbClr val="16A34A"/>
              </a:solidFill>
              <a:prstDash val="solid"/>
              <a:round/>
            </a14:hiddenLine>
          </a:ext>
        </a:extLst>
      </xdr:spPr>
    </xdr:pic>
    <xdr:clientData/>
  </xdr:twoCellAnchor>
  <xdr:twoCellAnchor>
    <xdr:from>
      <xdr:col>43</xdr:col>
      <xdr:colOff>129540</xdr:colOff>
      <xdr:row>10</xdr:row>
      <xdr:rowOff>22860</xdr:rowOff>
    </xdr:from>
    <xdr:to>
      <xdr:col>48</xdr:col>
      <xdr:colOff>116840</xdr:colOff>
      <xdr:row>11</xdr:row>
      <xdr:rowOff>17780</xdr:rowOff>
    </xdr:to>
    <xdr:sp macro="" textlink="">
      <xdr:nvSpPr>
        <xdr:cNvPr id="73" name="Title_DI_PromoRate">
          <a:extLst>
            <a:ext uri="{FF2B5EF4-FFF2-40B4-BE49-F238E27FC236}">
              <a16:creationId xmlns:a16="http://schemas.microsoft.com/office/drawing/2014/main" id="{AA9A200F-5D11-3F69-AC35-DBE7DABC120A}"/>
            </a:ext>
          </a:extLst>
        </xdr:cNvPr>
        <xdr:cNvSpPr/>
      </xdr:nvSpPr>
      <xdr:spPr>
        <a:xfrm>
          <a:off x="12801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PROMOTION VELOCITY</a:t>
          </a:r>
        </a:p>
      </xdr:txBody>
    </xdr:sp>
    <xdr:clientData/>
  </xdr:twoCellAnchor>
  <xdr:twoCellAnchor>
    <xdr:from>
      <xdr:col>43</xdr:col>
      <xdr:colOff>129540</xdr:colOff>
      <xdr:row>11</xdr:row>
      <xdr:rowOff>17780</xdr:rowOff>
    </xdr:from>
    <xdr:to>
      <xdr:col>48</xdr:col>
      <xdr:colOff>142240</xdr:colOff>
      <xdr:row>13</xdr:row>
      <xdr:rowOff>109220</xdr:rowOff>
    </xdr:to>
    <xdr:sp macro="" textlink="'05_DiversityInclusion_Cockpit'!$AE$65">
      <xdr:nvSpPr>
        <xdr:cNvPr id="74" name="Val_DI_PromoRate">
          <a:extLst>
            <a:ext uri="{FF2B5EF4-FFF2-40B4-BE49-F238E27FC236}">
              <a16:creationId xmlns:a16="http://schemas.microsoft.com/office/drawing/2014/main" id="{C024C337-A2F1-B159-FE4A-AD8F1EB7ECCE}"/>
            </a:ext>
          </a:extLst>
        </xdr:cNvPr>
        <xdr:cNvSpPr/>
      </xdr:nvSpPr>
      <xdr:spPr>
        <a:xfrm>
          <a:off x="12801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10.2%</a:t>
          </a:r>
          <a:endParaRPr lang="en-US" sz="1800" b="1">
            <a:solidFill>
              <a:srgbClr val="0F272A"/>
            </a:solidFill>
            <a:latin typeface="Segoe UI" panose="020B0502040204020203" pitchFamily="34" charset="0"/>
          </a:endParaRPr>
        </a:p>
      </xdr:txBody>
    </xdr:sp>
    <xdr:clientData/>
  </xdr:twoCellAnchor>
  <xdr:twoCellAnchor>
    <xdr:from>
      <xdr:col>42</xdr:col>
      <xdr:colOff>20320</xdr:colOff>
      <xdr:row>14</xdr:row>
      <xdr:rowOff>40640</xdr:rowOff>
    </xdr:from>
    <xdr:to>
      <xdr:col>48</xdr:col>
      <xdr:colOff>66040</xdr:colOff>
      <xdr:row>15</xdr:row>
      <xdr:rowOff>86360</xdr:rowOff>
    </xdr:to>
    <xdr:sp macro="" textlink="">
      <xdr:nvSpPr>
        <xdr:cNvPr id="75" name="Trend_DI_PromoRate">
          <a:extLst>
            <a:ext uri="{FF2B5EF4-FFF2-40B4-BE49-F238E27FC236}">
              <a16:creationId xmlns:a16="http://schemas.microsoft.com/office/drawing/2014/main" id="{4AD40483-E06C-56B8-D9F4-8B436DCE3B61}"/>
            </a:ext>
          </a:extLst>
        </xdr:cNvPr>
        <xdr:cNvSpPr/>
      </xdr:nvSpPr>
      <xdr:spPr>
        <a:xfrm>
          <a:off x="12395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D04A02"/>
              </a:solidFill>
              <a:latin typeface="Segoe UI" panose="020B0502040204020203" pitchFamily="34" charset="0"/>
            </a:rPr>
            <a:t>▲ 1.3% vs FY20</a:t>
          </a:r>
        </a:p>
      </xdr:txBody>
    </xdr:sp>
    <xdr:clientData/>
  </xdr:twoCellAnchor>
  <xdr:twoCellAnchor editAs="oneCell">
    <xdr:from>
      <xdr:col>46</xdr:col>
      <xdr:colOff>127000</xdr:colOff>
      <xdr:row>14</xdr:row>
      <xdr:rowOff>40640</xdr:rowOff>
    </xdr:from>
    <xdr:to>
      <xdr:col>48</xdr:col>
      <xdr:colOff>116840</xdr:colOff>
      <xdr:row>15</xdr:row>
      <xdr:rowOff>86360</xdr:rowOff>
    </xdr:to>
    <xdr:pic>
      <xdr:nvPicPr>
        <xdr:cNvPr id="77" name="Spark_DI_PromoRate">
          <a:extLst>
            <a:ext uri="{FF2B5EF4-FFF2-40B4-BE49-F238E27FC236}">
              <a16:creationId xmlns:a16="http://schemas.microsoft.com/office/drawing/2014/main" id="{44D8C49D-3256-CE8D-17D5-502DC14679FC}"/>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3690600" y="2540000"/>
          <a:ext cx="584200" cy="228600"/>
        </a:xfrm>
        <a:prstGeom prst="rect">
          <a:avLst/>
        </a:prstGeom>
        <a:extLst>
          <a:ext uri="{91240B29-F687-4F45-9708-019B960494DF}">
            <a14:hiddenLine xmlns:a14="http://schemas.microsoft.com/office/drawing/2010/main" w="12105" cap="rnd">
              <a:solidFill>
                <a:srgbClr val="EA580C"/>
              </a:solidFill>
              <a:prstDash val="solid"/>
              <a:round/>
            </a14:hiddenLine>
          </a:ext>
        </a:extLst>
      </xdr:spPr>
    </xdr:pic>
    <xdr:clientData/>
  </xdr:twoCellAnchor>
  <xdr:twoCellAnchor>
    <xdr:from>
      <xdr:col>49</xdr:col>
      <xdr:colOff>73660</xdr:colOff>
      <xdr:row>9</xdr:row>
      <xdr:rowOff>66040</xdr:rowOff>
    </xdr:from>
    <xdr:to>
      <xdr:col>56</xdr:col>
      <xdr:colOff>127000</xdr:colOff>
      <xdr:row>15</xdr:row>
      <xdr:rowOff>162560</xdr:rowOff>
    </xdr:to>
    <xdr:sp macro="" textlink="">
      <xdr:nvSpPr>
        <xdr:cNvPr id="78" name="Card_DI_PerfParity">
          <a:extLst>
            <a:ext uri="{FF2B5EF4-FFF2-40B4-BE49-F238E27FC236}">
              <a16:creationId xmlns:a16="http://schemas.microsoft.com/office/drawing/2014/main" id="{36EB0A7F-BD16-F380-31F8-6D884F5354D5}"/>
            </a:ext>
          </a:extLst>
        </xdr:cNvPr>
        <xdr:cNvSpPr/>
      </xdr:nvSpPr>
      <xdr:spPr>
        <a:xfrm>
          <a:off x="14528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49</xdr:col>
      <xdr:colOff>200660</xdr:colOff>
      <xdr:row>9</xdr:row>
      <xdr:rowOff>78740</xdr:rowOff>
    </xdr:from>
    <xdr:to>
      <xdr:col>56</xdr:col>
      <xdr:colOff>0</xdr:colOff>
      <xdr:row>9</xdr:row>
      <xdr:rowOff>116840</xdr:rowOff>
    </xdr:to>
    <xdr:sp macro="" textlink="">
      <xdr:nvSpPr>
        <xdr:cNvPr id="79" name="TopAccent_DI_PerfParity">
          <a:extLst>
            <a:ext uri="{FF2B5EF4-FFF2-40B4-BE49-F238E27FC236}">
              <a16:creationId xmlns:a16="http://schemas.microsoft.com/office/drawing/2014/main" id="{AD3B8B92-80A0-383F-090B-7A7531B72443}"/>
            </a:ext>
          </a:extLst>
        </xdr:cNvPr>
        <xdr:cNvSpPr/>
      </xdr:nvSpPr>
      <xdr:spPr>
        <a:xfrm>
          <a:off x="14655800" y="1663700"/>
          <a:ext cx="1879600" cy="38100"/>
        </a:xfrm>
        <a:prstGeom prst="roundRect">
          <a:avLst>
            <a:gd name="adj" fmla="val 50000"/>
          </a:avLst>
        </a:prstGeom>
        <a:solidFill>
          <a:srgbClr val="2563EB"/>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49</xdr:col>
      <xdr:colOff>226060</xdr:colOff>
      <xdr:row>10</xdr:row>
      <xdr:rowOff>35560</xdr:rowOff>
    </xdr:from>
    <xdr:to>
      <xdr:col>50</xdr:col>
      <xdr:colOff>284480</xdr:colOff>
      <xdr:row>12</xdr:row>
      <xdr:rowOff>25400</xdr:rowOff>
    </xdr:to>
    <xdr:sp macro="" textlink="">
      <xdr:nvSpPr>
        <xdr:cNvPr id="80" name="Pill_DI_PerfParity">
          <a:extLst>
            <a:ext uri="{FF2B5EF4-FFF2-40B4-BE49-F238E27FC236}">
              <a16:creationId xmlns:a16="http://schemas.microsoft.com/office/drawing/2014/main" id="{296C6298-F67A-C68D-E865-DE77A5F36693}"/>
            </a:ext>
          </a:extLst>
        </xdr:cNvPr>
        <xdr:cNvSpPr/>
      </xdr:nvSpPr>
      <xdr:spPr>
        <a:xfrm>
          <a:off x="14681200" y="1803400"/>
          <a:ext cx="355600" cy="355600"/>
        </a:xfrm>
        <a:prstGeom prst="ellipse">
          <a:avLst/>
        </a:prstGeom>
        <a:solidFill>
          <a:srgbClr val="DBCAFE"/>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49</xdr:col>
      <xdr:colOff>289560</xdr:colOff>
      <xdr:row>10</xdr:row>
      <xdr:rowOff>99060</xdr:rowOff>
    </xdr:from>
    <xdr:to>
      <xdr:col>50</xdr:col>
      <xdr:colOff>220980</xdr:colOff>
      <xdr:row>11</xdr:row>
      <xdr:rowOff>144780</xdr:rowOff>
    </xdr:to>
    <xdr:pic>
      <xdr:nvPicPr>
        <xdr:cNvPr id="82" name="Icon_DI_PerfParity">
          <a:extLst>
            <a:ext uri="{FF2B5EF4-FFF2-40B4-BE49-F238E27FC236}">
              <a16:creationId xmlns:a16="http://schemas.microsoft.com/office/drawing/2014/main" id="{0B0410E1-53D5-64E2-BB9C-0AE6478B4B79}"/>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2"/>
            </a:ext>
          </a:extLst>
        </a:blip>
        <a:stretch>
          <a:fillRect/>
        </a:stretch>
      </xdr:blipFill>
      <xdr:spPr>
        <a:xfrm>
          <a:off x="14744700" y="1866900"/>
          <a:ext cx="228600" cy="228600"/>
        </a:xfrm>
        <a:prstGeom prst="rect">
          <a:avLst/>
        </a:prstGeom>
        <a:extLst>
          <a:ext uri="{91240B29-F687-4F45-9708-019B960494DF}">
            <a14:hiddenLine xmlns:a14="http://schemas.microsoft.com/office/drawing/2010/main" w="19050" cap="rnd">
              <a:solidFill>
                <a:srgbClr val="2563EB"/>
              </a:solidFill>
              <a:prstDash val="solid"/>
              <a:round/>
            </a14:hiddenLine>
          </a:ext>
        </a:extLst>
      </xdr:spPr>
    </xdr:pic>
    <xdr:clientData/>
  </xdr:twoCellAnchor>
  <xdr:twoCellAnchor>
    <xdr:from>
      <xdr:col>51</xdr:col>
      <xdr:colOff>38100</xdr:colOff>
      <xdr:row>10</xdr:row>
      <xdr:rowOff>22860</xdr:rowOff>
    </xdr:from>
    <xdr:to>
      <xdr:col>56</xdr:col>
      <xdr:colOff>25400</xdr:colOff>
      <xdr:row>11</xdr:row>
      <xdr:rowOff>17780</xdr:rowOff>
    </xdr:to>
    <xdr:sp macro="" textlink="">
      <xdr:nvSpPr>
        <xdr:cNvPr id="83" name="Title_DI_PerfParity">
          <a:extLst>
            <a:ext uri="{FF2B5EF4-FFF2-40B4-BE49-F238E27FC236}">
              <a16:creationId xmlns:a16="http://schemas.microsoft.com/office/drawing/2014/main" id="{3076C171-51BA-4D3F-E5B2-1F81AE153107}"/>
            </a:ext>
          </a:extLst>
        </xdr:cNvPr>
        <xdr:cNvSpPr/>
      </xdr:nvSpPr>
      <xdr:spPr>
        <a:xfrm>
          <a:off x="15087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RATING PARITY INDEX</a:t>
          </a:r>
        </a:p>
      </xdr:txBody>
    </xdr:sp>
    <xdr:clientData/>
  </xdr:twoCellAnchor>
  <xdr:twoCellAnchor>
    <xdr:from>
      <xdr:col>51</xdr:col>
      <xdr:colOff>38100</xdr:colOff>
      <xdr:row>11</xdr:row>
      <xdr:rowOff>17780</xdr:rowOff>
    </xdr:from>
    <xdr:to>
      <xdr:col>56</xdr:col>
      <xdr:colOff>50800</xdr:colOff>
      <xdr:row>13</xdr:row>
      <xdr:rowOff>109220</xdr:rowOff>
    </xdr:to>
    <xdr:sp macro="" textlink="'05_DiversityInclusion_Cockpit'!$AF$65">
      <xdr:nvSpPr>
        <xdr:cNvPr id="84" name="Val_DI_PerfParity">
          <a:extLst>
            <a:ext uri="{FF2B5EF4-FFF2-40B4-BE49-F238E27FC236}">
              <a16:creationId xmlns:a16="http://schemas.microsoft.com/office/drawing/2014/main" id="{6719AE38-D0A0-A8EE-CE1B-2549C454C514}"/>
            </a:ext>
          </a:extLst>
        </xdr:cNvPr>
        <xdr:cNvSpPr/>
      </xdr:nvSpPr>
      <xdr:spPr>
        <a:xfrm>
          <a:off x="15087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0.98</a:t>
          </a:r>
          <a:endParaRPr lang="en-US" sz="1800" b="1">
            <a:solidFill>
              <a:srgbClr val="0F272A"/>
            </a:solidFill>
            <a:latin typeface="Segoe UI" panose="020B0502040204020203" pitchFamily="34" charset="0"/>
          </a:endParaRPr>
        </a:p>
      </xdr:txBody>
    </xdr:sp>
    <xdr:clientData/>
  </xdr:twoCellAnchor>
  <xdr:twoCellAnchor>
    <xdr:from>
      <xdr:col>49</xdr:col>
      <xdr:colOff>226060</xdr:colOff>
      <xdr:row>14</xdr:row>
      <xdr:rowOff>40640</xdr:rowOff>
    </xdr:from>
    <xdr:to>
      <xdr:col>55</xdr:col>
      <xdr:colOff>271780</xdr:colOff>
      <xdr:row>15</xdr:row>
      <xdr:rowOff>86360</xdr:rowOff>
    </xdr:to>
    <xdr:sp macro="" textlink="">
      <xdr:nvSpPr>
        <xdr:cNvPr id="85" name="Trend_DI_PerfParity">
          <a:extLst>
            <a:ext uri="{FF2B5EF4-FFF2-40B4-BE49-F238E27FC236}">
              <a16:creationId xmlns:a16="http://schemas.microsoft.com/office/drawing/2014/main" id="{9ABB9259-A155-A71B-5924-E08D194D2B1D}"/>
            </a:ext>
          </a:extLst>
        </xdr:cNvPr>
        <xdr:cNvSpPr/>
      </xdr:nvSpPr>
      <xdr:spPr>
        <a:xfrm>
          <a:off x="14681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2563EB"/>
              </a:solidFill>
              <a:latin typeface="Segoe UI" panose="020B0502040204020203" pitchFamily="34" charset="0"/>
            </a:rPr>
            <a:t>▲ 0.02 vs FY20</a:t>
          </a:r>
        </a:p>
      </xdr:txBody>
    </xdr:sp>
    <xdr:clientData/>
  </xdr:twoCellAnchor>
  <xdr:twoCellAnchor editAs="oneCell">
    <xdr:from>
      <xdr:col>54</xdr:col>
      <xdr:colOff>35560</xdr:colOff>
      <xdr:row>14</xdr:row>
      <xdr:rowOff>40640</xdr:rowOff>
    </xdr:from>
    <xdr:to>
      <xdr:col>56</xdr:col>
      <xdr:colOff>25400</xdr:colOff>
      <xdr:row>15</xdr:row>
      <xdr:rowOff>86360</xdr:rowOff>
    </xdr:to>
    <xdr:pic>
      <xdr:nvPicPr>
        <xdr:cNvPr id="87" name="Spark_DI_PerfParity">
          <a:extLst>
            <a:ext uri="{FF2B5EF4-FFF2-40B4-BE49-F238E27FC236}">
              <a16:creationId xmlns:a16="http://schemas.microsoft.com/office/drawing/2014/main" id="{8ABF1F4D-674A-D485-40B7-BF4E82AC7119}"/>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5976600" y="2540000"/>
          <a:ext cx="584200" cy="228600"/>
        </a:xfrm>
        <a:prstGeom prst="rect">
          <a:avLst/>
        </a:prstGeom>
        <a:extLst>
          <a:ext uri="{91240B29-F687-4F45-9708-019B960494DF}">
            <a14:hiddenLine xmlns:a14="http://schemas.microsoft.com/office/drawing/2010/main" w="12105" cap="rnd">
              <a:solidFill>
                <a:srgbClr val="0D9488"/>
              </a:solidFill>
              <a:prstDash val="solid"/>
              <a:round/>
            </a14:hiddenLine>
          </a:ext>
        </a:extLst>
      </xdr:spPr>
    </xdr:pic>
    <xdr:clientData/>
  </xdr:twoCellAnchor>
  <xdr:twoCellAnchor>
    <xdr:from>
      <xdr:col>56</xdr:col>
      <xdr:colOff>279400</xdr:colOff>
      <xdr:row>9</xdr:row>
      <xdr:rowOff>66040</xdr:rowOff>
    </xdr:from>
    <xdr:to>
      <xdr:col>62</xdr:col>
      <xdr:colOff>5080</xdr:colOff>
      <xdr:row>15</xdr:row>
      <xdr:rowOff>162560</xdr:rowOff>
    </xdr:to>
    <xdr:sp macro="" textlink="">
      <xdr:nvSpPr>
        <xdr:cNvPr id="88" name="Card_DI_TurnoverGap">
          <a:extLst>
            <a:ext uri="{FF2B5EF4-FFF2-40B4-BE49-F238E27FC236}">
              <a16:creationId xmlns:a16="http://schemas.microsoft.com/office/drawing/2014/main" id="{AF1AB430-0854-3BE7-C499-5E12A9EC68C0}"/>
            </a:ext>
          </a:extLst>
        </xdr:cNvPr>
        <xdr:cNvSpPr/>
      </xdr:nvSpPr>
      <xdr:spPr>
        <a:xfrm>
          <a:off x="16814800" y="1651000"/>
          <a:ext cx="2133600" cy="1193800"/>
        </a:xfrm>
        <a:prstGeom prst="roundRect">
          <a:avLst>
            <a:gd name="adj" fmla="val 12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57</xdr:col>
      <xdr:colOff>109220</xdr:colOff>
      <xdr:row>9</xdr:row>
      <xdr:rowOff>78740</xdr:rowOff>
    </xdr:from>
    <xdr:to>
      <xdr:col>61</xdr:col>
      <xdr:colOff>487680</xdr:colOff>
      <xdr:row>9</xdr:row>
      <xdr:rowOff>116840</xdr:rowOff>
    </xdr:to>
    <xdr:sp macro="" textlink="">
      <xdr:nvSpPr>
        <xdr:cNvPr id="89" name="TopAccent_DI_TurnoverGap">
          <a:extLst>
            <a:ext uri="{FF2B5EF4-FFF2-40B4-BE49-F238E27FC236}">
              <a16:creationId xmlns:a16="http://schemas.microsoft.com/office/drawing/2014/main" id="{B340880C-308D-617B-C433-EA78D1BC476B}"/>
            </a:ext>
          </a:extLst>
        </xdr:cNvPr>
        <xdr:cNvSpPr/>
      </xdr:nvSpPr>
      <xdr:spPr>
        <a:xfrm>
          <a:off x="16941800" y="1663700"/>
          <a:ext cx="1879600" cy="38100"/>
        </a:xfrm>
        <a:prstGeom prst="roundRect">
          <a:avLst>
            <a:gd name="adj" fmla="val 50000"/>
          </a:avLst>
        </a:prstGeom>
        <a:solidFill>
          <a:srgbClr val="EF242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57</xdr:col>
      <xdr:colOff>134620</xdr:colOff>
      <xdr:row>10</xdr:row>
      <xdr:rowOff>35560</xdr:rowOff>
    </xdr:from>
    <xdr:to>
      <xdr:col>58</xdr:col>
      <xdr:colOff>193040</xdr:colOff>
      <xdr:row>12</xdr:row>
      <xdr:rowOff>25400</xdr:rowOff>
    </xdr:to>
    <xdr:sp macro="" textlink="">
      <xdr:nvSpPr>
        <xdr:cNvPr id="90" name="Pill_DI_TurnoverGap">
          <a:extLst>
            <a:ext uri="{FF2B5EF4-FFF2-40B4-BE49-F238E27FC236}">
              <a16:creationId xmlns:a16="http://schemas.microsoft.com/office/drawing/2014/main" id="{64D52B51-B9AE-5FA0-393F-8E7D1E2BAE2D}"/>
            </a:ext>
          </a:extLst>
        </xdr:cNvPr>
        <xdr:cNvSpPr/>
      </xdr:nvSpPr>
      <xdr:spPr>
        <a:xfrm>
          <a:off x="16967200" y="1803400"/>
          <a:ext cx="355600" cy="355600"/>
        </a:xfrm>
        <a:prstGeom prst="ellipse">
          <a:avLst/>
        </a:prstGeom>
        <a:solidFill>
          <a:srgbClr val="FEE2E2"/>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57</xdr:col>
      <xdr:colOff>198120</xdr:colOff>
      <xdr:row>10</xdr:row>
      <xdr:rowOff>99060</xdr:rowOff>
    </xdr:from>
    <xdr:to>
      <xdr:col>58</xdr:col>
      <xdr:colOff>129540</xdr:colOff>
      <xdr:row>11</xdr:row>
      <xdr:rowOff>144780</xdr:rowOff>
    </xdr:to>
    <xdr:pic>
      <xdr:nvPicPr>
        <xdr:cNvPr id="92" name="Icon_DI_TurnoverGap">
          <a:extLst>
            <a:ext uri="{FF2B5EF4-FFF2-40B4-BE49-F238E27FC236}">
              <a16:creationId xmlns:a16="http://schemas.microsoft.com/office/drawing/2014/main" id="{2E52A6F3-74C8-8E3F-7B81-0571724A4BBE}"/>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3"/>
            </a:ext>
          </a:extLst>
        </a:blip>
        <a:stretch>
          <a:fillRect/>
        </a:stretch>
      </xdr:blipFill>
      <xdr:spPr>
        <a:xfrm>
          <a:off x="17030700" y="1866900"/>
          <a:ext cx="228600" cy="228600"/>
        </a:xfrm>
        <a:prstGeom prst="rect">
          <a:avLst/>
        </a:prstGeom>
        <a:extLst>
          <a:ext uri="{91240B29-F687-4F45-9708-019B960494DF}">
            <a14:hiddenLine xmlns:a14="http://schemas.microsoft.com/office/drawing/2010/main" w="19050" cap="rnd">
              <a:solidFill>
                <a:srgbClr val="DC2626"/>
              </a:solidFill>
              <a:prstDash val="solid"/>
              <a:round/>
            </a14:hiddenLine>
          </a:ext>
        </a:extLst>
      </xdr:spPr>
    </xdr:pic>
    <xdr:clientData/>
  </xdr:twoCellAnchor>
  <xdr:twoCellAnchor>
    <xdr:from>
      <xdr:col>58</xdr:col>
      <xdr:colOff>243840</xdr:colOff>
      <xdr:row>10</xdr:row>
      <xdr:rowOff>22860</xdr:rowOff>
    </xdr:from>
    <xdr:to>
      <xdr:col>61</xdr:col>
      <xdr:colOff>513080</xdr:colOff>
      <xdr:row>11</xdr:row>
      <xdr:rowOff>17780</xdr:rowOff>
    </xdr:to>
    <xdr:sp macro="" textlink="">
      <xdr:nvSpPr>
        <xdr:cNvPr id="93" name="Title_DI_TurnoverGap">
          <a:extLst>
            <a:ext uri="{FF2B5EF4-FFF2-40B4-BE49-F238E27FC236}">
              <a16:creationId xmlns:a16="http://schemas.microsoft.com/office/drawing/2014/main" id="{0AE012ED-6625-269E-8580-AB284AA077E8}"/>
            </a:ext>
          </a:extLst>
        </xdr:cNvPr>
        <xdr:cNvSpPr/>
      </xdr:nvSpPr>
      <xdr:spPr>
        <a:xfrm>
          <a:off x="17373600" y="1790700"/>
          <a:ext cx="1473200" cy="1778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750" b="1">
              <a:solidFill>
                <a:srgbClr val="647B8B"/>
              </a:solidFill>
              <a:latin typeface="Segoe UI" panose="020B0502040204020203" pitchFamily="34" charset="0"/>
            </a:rPr>
            <a:t>TURNOVER DELTA</a:t>
          </a:r>
        </a:p>
      </xdr:txBody>
    </xdr:sp>
    <xdr:clientData/>
  </xdr:twoCellAnchor>
  <xdr:twoCellAnchor>
    <xdr:from>
      <xdr:col>58</xdr:col>
      <xdr:colOff>243840</xdr:colOff>
      <xdr:row>11</xdr:row>
      <xdr:rowOff>17780</xdr:rowOff>
    </xdr:from>
    <xdr:to>
      <xdr:col>61</xdr:col>
      <xdr:colOff>538480</xdr:colOff>
      <xdr:row>13</xdr:row>
      <xdr:rowOff>109220</xdr:rowOff>
    </xdr:to>
    <xdr:sp macro="" textlink="'05_DiversityInclusion_Cockpit'!$AG$65">
      <xdr:nvSpPr>
        <xdr:cNvPr id="94" name="Val_DI_TurnoverGap">
          <a:extLst>
            <a:ext uri="{FF2B5EF4-FFF2-40B4-BE49-F238E27FC236}">
              <a16:creationId xmlns:a16="http://schemas.microsoft.com/office/drawing/2014/main" id="{1FA9F2DD-D2CA-C0BC-6BB1-7F21305F56FF}"/>
            </a:ext>
          </a:extLst>
        </xdr:cNvPr>
        <xdr:cNvSpPr/>
      </xdr:nvSpPr>
      <xdr:spPr>
        <a:xfrm>
          <a:off x="17373600" y="1968500"/>
          <a:ext cx="1498600" cy="4572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l"/>
          <a:r>
            <a:rPr lang="en-US" sz="1100" b="0" i="0" u="none" strike="noStrike">
              <a:solidFill>
                <a:srgbClr val="000000"/>
              </a:solidFill>
              <a:latin typeface="Aptos Narrow"/>
            </a:rPr>
            <a:t>9.4%</a:t>
          </a:r>
          <a:endParaRPr lang="en-US" sz="1800" b="1">
            <a:solidFill>
              <a:srgbClr val="0F272A"/>
            </a:solidFill>
            <a:latin typeface="Segoe UI" panose="020B0502040204020203" pitchFamily="34" charset="0"/>
          </a:endParaRPr>
        </a:p>
      </xdr:txBody>
    </xdr:sp>
    <xdr:clientData/>
  </xdr:twoCellAnchor>
  <xdr:twoCellAnchor>
    <xdr:from>
      <xdr:col>57</xdr:col>
      <xdr:colOff>134620</xdr:colOff>
      <xdr:row>14</xdr:row>
      <xdr:rowOff>40640</xdr:rowOff>
    </xdr:from>
    <xdr:to>
      <xdr:col>61</xdr:col>
      <xdr:colOff>462280</xdr:colOff>
      <xdr:row>15</xdr:row>
      <xdr:rowOff>86360</xdr:rowOff>
    </xdr:to>
    <xdr:sp macro="" textlink="">
      <xdr:nvSpPr>
        <xdr:cNvPr id="95" name="Trend_DI_TurnoverGap">
          <a:extLst>
            <a:ext uri="{FF2B5EF4-FFF2-40B4-BE49-F238E27FC236}">
              <a16:creationId xmlns:a16="http://schemas.microsoft.com/office/drawing/2014/main" id="{860C6A32-F90F-A59B-9209-6AC588F9EB10}"/>
            </a:ext>
          </a:extLst>
        </xdr:cNvPr>
        <xdr:cNvSpPr/>
      </xdr:nvSpPr>
      <xdr:spPr>
        <a:xfrm>
          <a:off x="16967200" y="2540000"/>
          <a:ext cx="18288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en-US" sz="750" b="1">
              <a:solidFill>
                <a:srgbClr val="EF2424"/>
              </a:solidFill>
              <a:latin typeface="Segoe UI" panose="020B0502040204020203" pitchFamily="34" charset="0"/>
            </a:rPr>
            <a:t>▼ 0.5% vs FY20</a:t>
          </a:r>
        </a:p>
      </xdr:txBody>
    </xdr:sp>
    <xdr:clientData/>
  </xdr:twoCellAnchor>
  <xdr:twoCellAnchor editAs="oneCell">
    <xdr:from>
      <xdr:col>60</xdr:col>
      <xdr:colOff>538480</xdr:colOff>
      <xdr:row>14</xdr:row>
      <xdr:rowOff>40640</xdr:rowOff>
    </xdr:from>
    <xdr:to>
      <xdr:col>61</xdr:col>
      <xdr:colOff>513080</xdr:colOff>
      <xdr:row>15</xdr:row>
      <xdr:rowOff>86360</xdr:rowOff>
    </xdr:to>
    <xdr:pic>
      <xdr:nvPicPr>
        <xdr:cNvPr id="97" name="Spark_DI_TurnoverGap">
          <a:extLst>
            <a:ext uri="{FF2B5EF4-FFF2-40B4-BE49-F238E27FC236}">
              <a16:creationId xmlns:a16="http://schemas.microsoft.com/office/drawing/2014/main" id="{172E0C16-DB73-C6CC-6930-77F79067F29F}"/>
            </a:ext>
          </a:extLst>
        </xdr:cNvPr>
        <xdr:cNvPicPr>
          <a:picLocks/>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8262600" y="2540000"/>
          <a:ext cx="584200" cy="228600"/>
        </a:xfrm>
        <a:prstGeom prst="rect">
          <a:avLst/>
        </a:prstGeom>
        <a:extLst>
          <a:ext uri="{91240B29-F687-4F45-9708-019B960494DF}">
            <a14:hiddenLine xmlns:a14="http://schemas.microsoft.com/office/drawing/2010/main" w="12105" cap="rnd">
              <a:solidFill>
                <a:srgbClr val="DC2626"/>
              </a:solidFill>
              <a:prstDash val="solid"/>
              <a:round/>
            </a14:hiddenLine>
          </a:ext>
        </a:extLst>
      </xdr:spPr>
    </xdr:pic>
    <xdr:clientData/>
  </xdr:twoCellAnchor>
  <xdr:twoCellAnchor>
    <xdr:from>
      <xdr:col>1</xdr:col>
      <xdr:colOff>12700</xdr:colOff>
      <xdr:row>9</xdr:row>
      <xdr:rowOff>66040</xdr:rowOff>
    </xdr:from>
    <xdr:to>
      <xdr:col>10</xdr:col>
      <xdr:colOff>81280</xdr:colOff>
      <xdr:row>58</xdr:row>
      <xdr:rowOff>121920</xdr:rowOff>
    </xdr:to>
    <xdr:sp macro="" textlink="">
      <xdr:nvSpPr>
        <xdr:cNvPr id="98" name="DI_Slicers_Panel">
          <a:extLst>
            <a:ext uri="{FF2B5EF4-FFF2-40B4-BE49-F238E27FC236}">
              <a16:creationId xmlns:a16="http://schemas.microsoft.com/office/drawing/2014/main" id="{C3EDBFAF-C923-F826-D5F2-A383AC09C275}"/>
            </a:ext>
          </a:extLst>
        </xdr:cNvPr>
        <xdr:cNvSpPr/>
      </xdr:nvSpPr>
      <xdr:spPr>
        <a:xfrm>
          <a:off x="203200" y="1651000"/>
          <a:ext cx="2743200" cy="90170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165100</xdr:colOff>
      <xdr:row>10</xdr:row>
      <xdr:rowOff>35560</xdr:rowOff>
    </xdr:from>
    <xdr:to>
      <xdr:col>9</xdr:col>
      <xdr:colOff>226060</xdr:colOff>
      <xdr:row>11</xdr:row>
      <xdr:rowOff>106680</xdr:rowOff>
    </xdr:to>
    <xdr:sp macro="" textlink="">
      <xdr:nvSpPr>
        <xdr:cNvPr id="99" name="DI_Slicers_Header">
          <a:extLst>
            <a:ext uri="{FF2B5EF4-FFF2-40B4-BE49-F238E27FC236}">
              <a16:creationId xmlns:a16="http://schemas.microsoft.com/office/drawing/2014/main" id="{AC65632E-ACB1-381C-3557-67CCFDF14159}"/>
            </a:ext>
          </a:extLst>
        </xdr:cNvPr>
        <xdr:cNvSpPr/>
      </xdr:nvSpPr>
      <xdr:spPr>
        <a:xfrm>
          <a:off x="355600" y="1803400"/>
          <a:ext cx="2438400" cy="2540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tlCol="0" anchor="t"/>
        <a:lstStyle/>
        <a:p>
          <a:pPr algn="l"/>
          <a:r>
            <a:rPr lang="en-US" sz="800" b="1">
              <a:solidFill>
                <a:srgbClr val="0F272A"/>
              </a:solidFill>
              <a:latin typeface="Segoe UI" panose="020B0502040204020203" pitchFamily="34" charset="0"/>
            </a:rPr>
            <a:t>FILTER &amp; DRILL-DOWN</a:t>
          </a:r>
        </a:p>
      </xdr:txBody>
    </xdr:sp>
    <xdr:clientData/>
  </xdr:twoCellAnchor>
  <xdr:twoCellAnchor>
    <xdr:from>
      <xdr:col>6</xdr:col>
      <xdr:colOff>203200</xdr:colOff>
      <xdr:row>10</xdr:row>
      <xdr:rowOff>10160</xdr:rowOff>
    </xdr:from>
    <xdr:to>
      <xdr:col>9</xdr:col>
      <xdr:colOff>226060</xdr:colOff>
      <xdr:row>11</xdr:row>
      <xdr:rowOff>106680</xdr:rowOff>
    </xdr:to>
    <xdr:sp macro="modFilterController.ClearAllFilters" textlink="">
      <xdr:nvSpPr>
        <xdr:cNvPr id="100" name="DI_Slicers_ResetBtn">
          <a:extLst>
            <a:ext uri="{FF2B5EF4-FFF2-40B4-BE49-F238E27FC236}">
              <a16:creationId xmlns:a16="http://schemas.microsoft.com/office/drawing/2014/main" id="{08BC8042-9939-8C9B-E5F8-2DB9667376A9}"/>
            </a:ext>
          </a:extLst>
        </xdr:cNvPr>
        <xdr:cNvSpPr/>
      </xdr:nvSpPr>
      <xdr:spPr>
        <a:xfrm>
          <a:off x="1879600" y="1778000"/>
          <a:ext cx="914400" cy="279400"/>
        </a:xfrm>
        <a:prstGeom prst="roundRect">
          <a:avLst>
            <a:gd name="adj" fmla="val 25000"/>
          </a:avLst>
        </a:prstGeom>
        <a:solidFill>
          <a:srgbClr val="F9F9F9"/>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D04A02"/>
              </a:solidFill>
              <a:latin typeface="Segoe UI" panose="020B0502040204020203" pitchFamily="34" charset="0"/>
            </a:rPr>
            <a:t>Reset All</a:t>
          </a:r>
        </a:p>
      </xdr:txBody>
    </xdr:sp>
    <xdr:clientData/>
  </xdr:twoCellAnchor>
  <xdr:twoCellAnchor>
    <xdr:from>
      <xdr:col>1</xdr:col>
      <xdr:colOff>139700</xdr:colOff>
      <xdr:row>44</xdr:row>
      <xdr:rowOff>91440</xdr:rowOff>
    </xdr:from>
    <xdr:to>
      <xdr:col>9</xdr:col>
      <xdr:colOff>251460</xdr:colOff>
      <xdr:row>57</xdr:row>
      <xdr:rowOff>0</xdr:rowOff>
    </xdr:to>
    <xdr:sp macro="" textlink="">
      <xdr:nvSpPr>
        <xdr:cNvPr id="104" name="DI_Slicers_QuoteCard">
          <a:extLst>
            <a:ext uri="{FF2B5EF4-FFF2-40B4-BE49-F238E27FC236}">
              <a16:creationId xmlns:a16="http://schemas.microsoft.com/office/drawing/2014/main" id="{C8BCBA66-9E49-74D0-A8FF-BC42AF5B6089}"/>
            </a:ext>
          </a:extLst>
        </xdr:cNvPr>
        <xdr:cNvSpPr/>
      </xdr:nvSpPr>
      <xdr:spPr>
        <a:xfrm>
          <a:off x="330200" y="8077200"/>
          <a:ext cx="2489200" cy="2286000"/>
        </a:xfrm>
        <a:prstGeom prst="roundRect">
          <a:avLst>
            <a:gd name="adj" fmla="val 6000"/>
          </a:avLst>
        </a:prstGeom>
        <a:solidFill>
          <a:srgbClr val="0F272A"/>
        </a:solidFill>
        <a:ln w="19050" cap="flat" cmpd="sng" algn="ctr">
          <a:noFill/>
          <a:prstDash val="solid"/>
          <a:miter lim="800000"/>
        </a:ln>
        <a:effectLst>
          <a:outerShdw blurRad="76200" dist="25400" dir="5400000" rotWithShape="0">
            <a:srgbClr val="0F172A">
              <a:alpha val="12000"/>
            </a:srgbClr>
          </a:outerShdw>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77800" tIns="177800" rIns="177800" bIns="177800" rtlCol="0" anchor="t"/>
        <a:lstStyle/>
        <a:p>
          <a:pPr algn="l"/>
          <a:r>
            <a:rPr lang="en-US" sz="850" i="1">
              <a:solidFill>
                <a:srgbClr val="FFFFFF"/>
              </a:solidFill>
              <a:latin typeface="Segoe UI" panose="020B0502040204020203" pitchFamily="34" charset="0"/>
            </a:rPr>
            <a:t>“Actionable intelligence requires contextual triage across operational constraints, customer lifetime value, and demographic parity.”</a:t>
          </a:r>
        </a:p>
        <a:p>
          <a:pPr algn="l"/>
          <a:endParaRPr lang="en-US" sz="1100"/>
        </a:p>
        <a:p>
          <a:pPr algn="l"/>
          <a:r>
            <a:rPr lang="en-US" sz="750" b="1">
              <a:solidFill>
                <a:srgbClr val="D04A02"/>
              </a:solidFill>
              <a:latin typeface="Segoe UI" panose="020B0502040204020203" pitchFamily="34" charset="0"/>
            </a:rPr>
            <a:t>- PwC Switzerland Virtual Case Experience</a:t>
          </a:r>
        </a:p>
      </xdr:txBody>
    </xdr:sp>
    <xdr:clientData/>
  </xdr:twoCellAnchor>
  <xdr:twoCellAnchor>
    <xdr:from>
      <xdr:col>10</xdr:col>
      <xdr:colOff>233680</xdr:colOff>
      <xdr:row>16</xdr:row>
      <xdr:rowOff>132080</xdr:rowOff>
    </xdr:from>
    <xdr:to>
      <xdr:col>29</xdr:col>
      <xdr:colOff>48260</xdr:colOff>
      <xdr:row>33</xdr:row>
      <xdr:rowOff>147320</xdr:rowOff>
    </xdr:to>
    <xdr:sp macro="" textlink="">
      <xdr:nvSpPr>
        <xdr:cNvPr id="105" name="Container_DIFunnel">
          <a:extLst>
            <a:ext uri="{FF2B5EF4-FFF2-40B4-BE49-F238E27FC236}">
              <a16:creationId xmlns:a16="http://schemas.microsoft.com/office/drawing/2014/main" id="{C0273EB5-4129-807B-5D1C-F683E8614DD2}"/>
            </a:ext>
          </a:extLst>
        </xdr:cNvPr>
        <xdr:cNvSpPr/>
      </xdr:nvSpPr>
      <xdr:spPr>
        <a:xfrm>
          <a:off x="3098800" y="2997200"/>
          <a:ext cx="5461000" cy="31242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88900</xdr:colOff>
      <xdr:row>17</xdr:row>
      <xdr:rowOff>76200</xdr:rowOff>
    </xdr:from>
    <xdr:to>
      <xdr:col>25</xdr:col>
      <xdr:colOff>119380</xdr:colOff>
      <xdr:row>19</xdr:row>
      <xdr:rowOff>116840</xdr:rowOff>
    </xdr:to>
    <xdr:sp macro="" textlink="">
      <xdr:nvSpPr>
        <xdr:cNvPr id="106" name="Header_DIFunnel">
          <a:extLst>
            <a:ext uri="{FF2B5EF4-FFF2-40B4-BE49-F238E27FC236}">
              <a16:creationId xmlns:a16="http://schemas.microsoft.com/office/drawing/2014/main" id="{531C2207-9F35-2897-9B34-1EC5438C3430}"/>
            </a:ext>
          </a:extLst>
        </xdr:cNvPr>
        <xdr:cNvSpPr/>
      </xdr:nvSpPr>
      <xdr:spPr>
        <a:xfrm>
          <a:off x="3251200" y="3124200"/>
          <a:ext cx="41910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Organizational Hierarchy Funnel</a:t>
          </a:r>
        </a:p>
        <a:p>
          <a:pPr algn="l"/>
          <a:r>
            <a:rPr lang="en-US" sz="750" b="0">
              <a:solidFill>
                <a:srgbClr val="647B8B"/>
              </a:solidFill>
              <a:latin typeface="Segoe UI" panose="020B0502040204020203" pitchFamily="34" charset="0"/>
            </a:rPr>
            <a:t>Gender Ratio by Seniority Tier (Associate to Partner)</a:t>
          </a:r>
        </a:p>
      </xdr:txBody>
    </xdr:sp>
    <xdr:clientData/>
  </xdr:twoCellAnchor>
  <xdr:twoCellAnchor editAs="oneCell">
    <xdr:from>
      <xdr:col>25</xdr:col>
      <xdr:colOff>119380</xdr:colOff>
      <xdr:row>17</xdr:row>
      <xdr:rowOff>76200</xdr:rowOff>
    </xdr:from>
    <xdr:to>
      <xdr:col>26</xdr:col>
      <xdr:colOff>0</xdr:colOff>
      <xdr:row>18</xdr:row>
      <xdr:rowOff>71120</xdr:rowOff>
    </xdr:to>
    <xdr:pic>
      <xdr:nvPicPr>
        <xdr:cNvPr id="108" name="Icon_DIFunnel">
          <a:extLst>
            <a:ext uri="{FF2B5EF4-FFF2-40B4-BE49-F238E27FC236}">
              <a16:creationId xmlns:a16="http://schemas.microsoft.com/office/drawing/2014/main" id="{1ACAA741-6329-862C-F32E-3D575EEB217C}"/>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4"/>
            </a:ext>
          </a:extLst>
        </a:blip>
        <a:stretch>
          <a:fillRect/>
        </a:stretch>
      </xdr:blipFill>
      <xdr:spPr>
        <a:xfrm>
          <a:off x="7442200" y="3124200"/>
          <a:ext cx="177800" cy="177800"/>
        </a:xfrm>
        <a:prstGeom prst="rect">
          <a:avLst/>
        </a:prstGeom>
        <a:extLst>
          <a:ext uri="{91240B29-F687-4F45-9708-019B960494DF}">
            <a14:hiddenLine xmlns:a14="http://schemas.microsoft.com/office/drawing/2010/main" w="14288" cap="rnd">
              <a:solidFill>
                <a:srgbClr val="D04A02"/>
              </a:solidFill>
              <a:prstDash val="solid"/>
              <a:round/>
            </a14:hiddenLine>
          </a:ext>
        </a:extLst>
      </xdr:spPr>
    </xdr:pic>
    <xdr:clientData/>
  </xdr:twoCellAnchor>
  <xdr:twoCellAnchor>
    <xdr:from>
      <xdr:col>26</xdr:col>
      <xdr:colOff>25400</xdr:colOff>
      <xdr:row>17</xdr:row>
      <xdr:rowOff>50800</xdr:rowOff>
    </xdr:from>
    <xdr:to>
      <xdr:col>28</xdr:col>
      <xdr:colOff>218440</xdr:colOff>
      <xdr:row>18</xdr:row>
      <xdr:rowOff>96520</xdr:rowOff>
    </xdr:to>
    <xdr:sp macro="" textlink="">
      <xdr:nvSpPr>
        <xdr:cNvPr id="109" name="Badge_DIFunnel">
          <a:extLst>
            <a:ext uri="{FF2B5EF4-FFF2-40B4-BE49-F238E27FC236}">
              <a16:creationId xmlns:a16="http://schemas.microsoft.com/office/drawing/2014/main" id="{F75E7AE8-D0C6-7029-137A-E22F44347BC9}"/>
            </a:ext>
          </a:extLst>
        </xdr:cNvPr>
        <xdr:cNvSpPr/>
      </xdr:nvSpPr>
      <xdr:spPr>
        <a:xfrm>
          <a:off x="7645400" y="30988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Stacked Bar</a:t>
          </a:r>
        </a:p>
      </xdr:txBody>
    </xdr:sp>
    <xdr:clientData/>
  </xdr:twoCellAnchor>
  <xdr:twoCellAnchor>
    <xdr:from>
      <xdr:col>29</xdr:col>
      <xdr:colOff>149860</xdr:colOff>
      <xdr:row>16</xdr:row>
      <xdr:rowOff>132080</xdr:rowOff>
    </xdr:from>
    <xdr:to>
      <xdr:col>47</xdr:col>
      <xdr:colOff>134620</xdr:colOff>
      <xdr:row>33</xdr:row>
      <xdr:rowOff>147320</xdr:rowOff>
    </xdr:to>
    <xdr:sp macro="" textlink="">
      <xdr:nvSpPr>
        <xdr:cNvPr id="110" name="Container_DIDeptParity">
          <a:extLst>
            <a:ext uri="{FF2B5EF4-FFF2-40B4-BE49-F238E27FC236}">
              <a16:creationId xmlns:a16="http://schemas.microsoft.com/office/drawing/2014/main" id="{5B7A29F4-F279-9D7F-D938-C86837E0EDB3}"/>
            </a:ext>
          </a:extLst>
        </xdr:cNvPr>
        <xdr:cNvSpPr/>
      </xdr:nvSpPr>
      <xdr:spPr>
        <a:xfrm>
          <a:off x="8661400" y="2997200"/>
          <a:ext cx="5334000" cy="31242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5080</xdr:colOff>
      <xdr:row>17</xdr:row>
      <xdr:rowOff>76200</xdr:rowOff>
    </xdr:from>
    <xdr:to>
      <xdr:col>43</xdr:col>
      <xdr:colOff>205740</xdr:colOff>
      <xdr:row>19</xdr:row>
      <xdr:rowOff>116840</xdr:rowOff>
    </xdr:to>
    <xdr:sp macro="" textlink="">
      <xdr:nvSpPr>
        <xdr:cNvPr id="111" name="Header_DIDeptParity">
          <a:extLst>
            <a:ext uri="{FF2B5EF4-FFF2-40B4-BE49-F238E27FC236}">
              <a16:creationId xmlns:a16="http://schemas.microsoft.com/office/drawing/2014/main" id="{1C700CF4-0563-E619-2DB5-FCDEE43B8785}"/>
            </a:ext>
          </a:extLst>
        </xdr:cNvPr>
        <xdr:cNvSpPr/>
      </xdr:nvSpPr>
      <xdr:spPr>
        <a:xfrm>
          <a:off x="8813800" y="3124200"/>
          <a:ext cx="40640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Departmental Parity Distribution</a:t>
          </a:r>
        </a:p>
        <a:p>
          <a:pPr algn="l"/>
          <a:r>
            <a:rPr lang="en-US" sz="750" b="0">
              <a:solidFill>
                <a:srgbClr val="647B8B"/>
              </a:solidFill>
              <a:latin typeface="Segoe UI" panose="020B0502040204020203" pitchFamily="34" charset="0"/>
            </a:rPr>
            <a:t>Gender Representation across Operational Domains</a:t>
          </a:r>
        </a:p>
      </xdr:txBody>
    </xdr:sp>
    <xdr:clientData/>
  </xdr:twoCellAnchor>
  <xdr:twoCellAnchor editAs="oneCell">
    <xdr:from>
      <xdr:col>43</xdr:col>
      <xdr:colOff>205740</xdr:colOff>
      <xdr:row>17</xdr:row>
      <xdr:rowOff>76200</xdr:rowOff>
    </xdr:from>
    <xdr:to>
      <xdr:col>44</xdr:col>
      <xdr:colOff>86360</xdr:colOff>
      <xdr:row>18</xdr:row>
      <xdr:rowOff>71120</xdr:rowOff>
    </xdr:to>
    <xdr:pic>
      <xdr:nvPicPr>
        <xdr:cNvPr id="113" name="Icon_DIDeptParity">
          <a:extLst>
            <a:ext uri="{FF2B5EF4-FFF2-40B4-BE49-F238E27FC236}">
              <a16:creationId xmlns:a16="http://schemas.microsoft.com/office/drawing/2014/main" id="{BB1E699D-4266-4CC9-6C09-1A1D1B32FFDA}"/>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5"/>
            </a:ext>
          </a:extLst>
        </a:blip>
        <a:stretch>
          <a:fillRect/>
        </a:stretch>
      </xdr:blipFill>
      <xdr:spPr>
        <a:xfrm>
          <a:off x="12877800" y="3124200"/>
          <a:ext cx="177800" cy="177800"/>
        </a:xfrm>
        <a:prstGeom prst="rect">
          <a:avLst/>
        </a:prstGeom>
        <a:extLst>
          <a:ext uri="{91240B29-F687-4F45-9708-019B960494DF}">
            <a14:hiddenLine xmlns:a14="http://schemas.microsoft.com/office/drawing/2010/main" w="14288" cap="rnd">
              <a:solidFill>
                <a:srgbClr val="0F172A"/>
              </a:solidFill>
              <a:prstDash val="solid"/>
              <a:round/>
            </a14:hiddenLine>
          </a:ext>
        </a:extLst>
      </xdr:spPr>
    </xdr:pic>
    <xdr:clientData/>
  </xdr:twoCellAnchor>
  <xdr:twoCellAnchor>
    <xdr:from>
      <xdr:col>44</xdr:col>
      <xdr:colOff>111760</xdr:colOff>
      <xdr:row>17</xdr:row>
      <xdr:rowOff>50800</xdr:rowOff>
    </xdr:from>
    <xdr:to>
      <xdr:col>47</xdr:col>
      <xdr:colOff>7620</xdr:colOff>
      <xdr:row>18</xdr:row>
      <xdr:rowOff>96520</xdr:rowOff>
    </xdr:to>
    <xdr:sp macro="" textlink="">
      <xdr:nvSpPr>
        <xdr:cNvPr id="114" name="Badge_DIDeptParity">
          <a:extLst>
            <a:ext uri="{FF2B5EF4-FFF2-40B4-BE49-F238E27FC236}">
              <a16:creationId xmlns:a16="http://schemas.microsoft.com/office/drawing/2014/main" id="{DFDE51AD-B557-C737-5427-75D9C7F694F4}"/>
            </a:ext>
          </a:extLst>
        </xdr:cNvPr>
        <xdr:cNvSpPr/>
      </xdr:nvSpPr>
      <xdr:spPr>
        <a:xfrm>
          <a:off x="13081000" y="30988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Clustered Column</a:t>
          </a:r>
        </a:p>
      </xdr:txBody>
    </xdr:sp>
    <xdr:clientData/>
  </xdr:twoCellAnchor>
  <xdr:twoCellAnchor>
    <xdr:from>
      <xdr:col>47</xdr:col>
      <xdr:colOff>236220</xdr:colOff>
      <xdr:row>16</xdr:row>
      <xdr:rowOff>132080</xdr:rowOff>
    </xdr:from>
    <xdr:to>
      <xdr:col>61</xdr:col>
      <xdr:colOff>335280</xdr:colOff>
      <xdr:row>33</xdr:row>
      <xdr:rowOff>147320</xdr:rowOff>
    </xdr:to>
    <xdr:sp macro="" textlink="">
      <xdr:nvSpPr>
        <xdr:cNvPr id="115" name="Container_DIPromoVelocity">
          <a:extLst>
            <a:ext uri="{FF2B5EF4-FFF2-40B4-BE49-F238E27FC236}">
              <a16:creationId xmlns:a16="http://schemas.microsoft.com/office/drawing/2014/main" id="{BFD0A39A-7C91-1F7A-D2B6-FA8371EB7E0B}"/>
            </a:ext>
          </a:extLst>
        </xdr:cNvPr>
        <xdr:cNvSpPr/>
      </xdr:nvSpPr>
      <xdr:spPr>
        <a:xfrm>
          <a:off x="14097000" y="2997200"/>
          <a:ext cx="4572000" cy="31242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48</xdr:col>
      <xdr:colOff>91440</xdr:colOff>
      <xdr:row>17</xdr:row>
      <xdr:rowOff>76200</xdr:rowOff>
    </xdr:from>
    <xdr:to>
      <xdr:col>59</xdr:col>
      <xdr:colOff>124460</xdr:colOff>
      <xdr:row>19</xdr:row>
      <xdr:rowOff>116840</xdr:rowOff>
    </xdr:to>
    <xdr:sp macro="" textlink="">
      <xdr:nvSpPr>
        <xdr:cNvPr id="116" name="Header_DIPromoVelocity">
          <a:extLst>
            <a:ext uri="{FF2B5EF4-FFF2-40B4-BE49-F238E27FC236}">
              <a16:creationId xmlns:a16="http://schemas.microsoft.com/office/drawing/2014/main" id="{577B2154-0D63-5A6D-7175-901DEA661E4E}"/>
            </a:ext>
          </a:extLst>
        </xdr:cNvPr>
        <xdr:cNvSpPr/>
      </xdr:nvSpPr>
      <xdr:spPr>
        <a:xfrm>
          <a:off x="14249400" y="3124200"/>
          <a:ext cx="33020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Promotion Velocity Multi-Year</a:t>
          </a:r>
        </a:p>
        <a:p>
          <a:pPr algn="l"/>
          <a:r>
            <a:rPr lang="en-US" sz="750" b="0">
              <a:solidFill>
                <a:srgbClr val="647B8B"/>
              </a:solidFill>
              <a:latin typeface="Segoe UI" panose="020B0502040204020203" pitchFamily="34" charset="0"/>
            </a:rPr>
            <a:t>Promotion Rate Progression (FY20 - FY23 Target)</a:t>
          </a:r>
        </a:p>
      </xdr:txBody>
    </xdr:sp>
    <xdr:clientData/>
  </xdr:twoCellAnchor>
  <xdr:twoCellAnchor editAs="oneCell">
    <xdr:from>
      <xdr:col>59</xdr:col>
      <xdr:colOff>124460</xdr:colOff>
      <xdr:row>17</xdr:row>
      <xdr:rowOff>76200</xdr:rowOff>
    </xdr:from>
    <xdr:to>
      <xdr:col>60</xdr:col>
      <xdr:colOff>5080</xdr:colOff>
      <xdr:row>18</xdr:row>
      <xdr:rowOff>71120</xdr:rowOff>
    </xdr:to>
    <xdr:pic>
      <xdr:nvPicPr>
        <xdr:cNvPr id="118" name="Icon_DIPromoVelocity">
          <a:extLst>
            <a:ext uri="{FF2B5EF4-FFF2-40B4-BE49-F238E27FC236}">
              <a16:creationId xmlns:a16="http://schemas.microsoft.com/office/drawing/2014/main" id="{8F422436-2DC0-CE8A-1C77-C6C630FC47F6}"/>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6"/>
            </a:ext>
          </a:extLst>
        </a:blip>
        <a:stretch>
          <a:fillRect/>
        </a:stretch>
      </xdr:blipFill>
      <xdr:spPr>
        <a:xfrm>
          <a:off x="17551400" y="3124200"/>
          <a:ext cx="177800" cy="177800"/>
        </a:xfrm>
        <a:prstGeom prst="rect">
          <a:avLst/>
        </a:prstGeom>
        <a:extLst>
          <a:ext uri="{91240B29-F687-4F45-9708-019B960494DF}">
            <a14:hiddenLine xmlns:a14="http://schemas.microsoft.com/office/drawing/2010/main" w="14288" cap="rnd">
              <a:solidFill>
                <a:srgbClr val="D04A02"/>
              </a:solidFill>
              <a:prstDash val="solid"/>
              <a:round/>
            </a14:hiddenLine>
          </a:ext>
        </a:extLst>
      </xdr:spPr>
    </xdr:pic>
    <xdr:clientData/>
  </xdr:twoCellAnchor>
  <xdr:twoCellAnchor>
    <xdr:from>
      <xdr:col>60</xdr:col>
      <xdr:colOff>30480</xdr:colOff>
      <xdr:row>17</xdr:row>
      <xdr:rowOff>50800</xdr:rowOff>
    </xdr:from>
    <xdr:to>
      <xdr:col>61</xdr:col>
      <xdr:colOff>208280</xdr:colOff>
      <xdr:row>18</xdr:row>
      <xdr:rowOff>96520</xdr:rowOff>
    </xdr:to>
    <xdr:sp macro="" textlink="">
      <xdr:nvSpPr>
        <xdr:cNvPr id="119" name="Badge_DIPromoVelocity">
          <a:extLst>
            <a:ext uri="{FF2B5EF4-FFF2-40B4-BE49-F238E27FC236}">
              <a16:creationId xmlns:a16="http://schemas.microsoft.com/office/drawing/2014/main" id="{6A1863C4-DAB5-8EB6-F257-960D09A7ACC7}"/>
            </a:ext>
          </a:extLst>
        </xdr:cNvPr>
        <xdr:cNvSpPr/>
      </xdr:nvSpPr>
      <xdr:spPr>
        <a:xfrm>
          <a:off x="17754600" y="30988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Line Trend</a:t>
          </a:r>
        </a:p>
      </xdr:txBody>
    </xdr:sp>
    <xdr:clientData/>
  </xdr:twoCellAnchor>
  <xdr:twoCellAnchor>
    <xdr:from>
      <xdr:col>10</xdr:col>
      <xdr:colOff>233680</xdr:colOff>
      <xdr:row>34</xdr:row>
      <xdr:rowOff>167640</xdr:rowOff>
    </xdr:from>
    <xdr:to>
      <xdr:col>36</xdr:col>
      <xdr:colOff>127000</xdr:colOff>
      <xdr:row>52</xdr:row>
      <xdr:rowOff>177800</xdr:rowOff>
    </xdr:to>
    <xdr:sp macro="" textlink="">
      <xdr:nvSpPr>
        <xdr:cNvPr id="120" name="Container_DIPerformance">
          <a:extLst>
            <a:ext uri="{FF2B5EF4-FFF2-40B4-BE49-F238E27FC236}">
              <a16:creationId xmlns:a16="http://schemas.microsoft.com/office/drawing/2014/main" id="{9E1D9C5A-9969-81AD-BA42-83BF42F3B05D}"/>
            </a:ext>
          </a:extLst>
        </xdr:cNvPr>
        <xdr:cNvSpPr/>
      </xdr:nvSpPr>
      <xdr:spPr>
        <a:xfrm>
          <a:off x="3098800" y="6324600"/>
          <a:ext cx="7620000" cy="33020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88900</xdr:colOff>
      <xdr:row>35</xdr:row>
      <xdr:rowOff>111760</xdr:rowOff>
    </xdr:from>
    <xdr:to>
      <xdr:col>32</xdr:col>
      <xdr:colOff>198120</xdr:colOff>
      <xdr:row>37</xdr:row>
      <xdr:rowOff>152400</xdr:rowOff>
    </xdr:to>
    <xdr:sp macro="" textlink="">
      <xdr:nvSpPr>
        <xdr:cNvPr id="121" name="Header_DIPerformance">
          <a:extLst>
            <a:ext uri="{FF2B5EF4-FFF2-40B4-BE49-F238E27FC236}">
              <a16:creationId xmlns:a16="http://schemas.microsoft.com/office/drawing/2014/main" id="{A1DE3CB7-76CD-157B-71AD-9B38AACABB80}"/>
            </a:ext>
          </a:extLst>
        </xdr:cNvPr>
        <xdr:cNvSpPr/>
      </xdr:nvSpPr>
      <xdr:spPr>
        <a:xfrm>
          <a:off x="3251200" y="6451600"/>
          <a:ext cx="63500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Performance Rating Calibration</a:t>
          </a:r>
        </a:p>
        <a:p>
          <a:pPr algn="l"/>
          <a:r>
            <a:rPr lang="en-US" sz="750" b="0">
              <a:solidFill>
                <a:srgbClr val="647B8B"/>
              </a:solidFill>
              <a:latin typeface="Segoe UI" panose="020B0502040204020203" pitchFamily="34" charset="0"/>
            </a:rPr>
            <a:t>Appraisal Parity &amp; Distribution by Gender Tier</a:t>
          </a:r>
        </a:p>
      </xdr:txBody>
    </xdr:sp>
    <xdr:clientData/>
  </xdr:twoCellAnchor>
  <xdr:twoCellAnchor editAs="oneCell">
    <xdr:from>
      <xdr:col>32</xdr:col>
      <xdr:colOff>198120</xdr:colOff>
      <xdr:row>35</xdr:row>
      <xdr:rowOff>111760</xdr:rowOff>
    </xdr:from>
    <xdr:to>
      <xdr:col>32</xdr:col>
      <xdr:colOff>374015</xdr:colOff>
      <xdr:row>36</xdr:row>
      <xdr:rowOff>106680</xdr:rowOff>
    </xdr:to>
    <xdr:pic>
      <xdr:nvPicPr>
        <xdr:cNvPr id="123" name="Icon_DIPerformance">
          <a:extLst>
            <a:ext uri="{FF2B5EF4-FFF2-40B4-BE49-F238E27FC236}">
              <a16:creationId xmlns:a16="http://schemas.microsoft.com/office/drawing/2014/main" id="{A0DA8727-085C-F5C4-103A-68F94CCA0CBE}"/>
            </a:ext>
          </a:extLst>
        </xdr:cNvPr>
        <xdr:cNvPicPr>
          <a:picLocks/>
        </xdr:cNvPicPr>
      </xdr:nvPicPr>
      <xdr:blipFill>
        <a:blip xmlns:r="http://schemas.openxmlformats.org/officeDocument/2006/relationships" r:embed="rId14">
          <a:extLst>
            <a:ext uri="{96DAC541-7B7A-43D3-8B79-37D633B846F1}">
              <asvg:svgBlip xmlns:asvg="http://schemas.microsoft.com/office/drawing/2016/SVG/main" r:embed="rId27"/>
            </a:ext>
          </a:extLst>
        </a:blip>
        <a:stretch>
          <a:fillRect/>
        </a:stretch>
      </xdr:blipFill>
      <xdr:spPr>
        <a:xfrm>
          <a:off x="9601200" y="6451600"/>
          <a:ext cx="177800" cy="177800"/>
        </a:xfrm>
        <a:prstGeom prst="rect">
          <a:avLst/>
        </a:prstGeom>
        <a:extLst>
          <a:ext uri="{91240B29-F687-4F45-9708-019B960494DF}">
            <a14:hiddenLine xmlns:a14="http://schemas.microsoft.com/office/drawing/2010/main" w="14288" cap="rnd">
              <a:solidFill>
                <a:srgbClr val="D04A02"/>
              </a:solidFill>
              <a:prstDash val="solid"/>
              <a:round/>
            </a14:hiddenLine>
          </a:ext>
        </a:extLst>
      </xdr:spPr>
    </xdr:pic>
    <xdr:clientData/>
  </xdr:twoCellAnchor>
  <xdr:twoCellAnchor>
    <xdr:from>
      <xdr:col>33</xdr:col>
      <xdr:colOff>104140</xdr:colOff>
      <xdr:row>35</xdr:row>
      <xdr:rowOff>86360</xdr:rowOff>
    </xdr:from>
    <xdr:to>
      <xdr:col>36</xdr:col>
      <xdr:colOff>0</xdr:colOff>
      <xdr:row>36</xdr:row>
      <xdr:rowOff>132080</xdr:rowOff>
    </xdr:to>
    <xdr:sp macro="" textlink="">
      <xdr:nvSpPr>
        <xdr:cNvPr id="124" name="Badge_DIPerformance">
          <a:extLst>
            <a:ext uri="{FF2B5EF4-FFF2-40B4-BE49-F238E27FC236}">
              <a16:creationId xmlns:a16="http://schemas.microsoft.com/office/drawing/2014/main" id="{7EE74C36-16B4-4CCE-2344-E48ECFC975BE}"/>
            </a:ext>
          </a:extLst>
        </xdr:cNvPr>
        <xdr:cNvSpPr/>
      </xdr:nvSpPr>
      <xdr:spPr>
        <a:xfrm>
          <a:off x="9804400" y="64262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Combo Chart</a:t>
          </a:r>
        </a:p>
      </xdr:txBody>
    </xdr:sp>
    <xdr:clientData/>
  </xdr:twoCellAnchor>
  <xdr:twoCellAnchor>
    <xdr:from>
      <xdr:col>36</xdr:col>
      <xdr:colOff>228600</xdr:colOff>
      <xdr:row>34</xdr:row>
      <xdr:rowOff>167640</xdr:rowOff>
    </xdr:from>
    <xdr:to>
      <xdr:col>61</xdr:col>
      <xdr:colOff>335280</xdr:colOff>
      <xdr:row>52</xdr:row>
      <xdr:rowOff>177800</xdr:rowOff>
    </xdr:to>
    <xdr:sp macro="" textlink="">
      <xdr:nvSpPr>
        <xdr:cNvPr id="125" name="Container_DITurnoverCohort">
          <a:extLst>
            <a:ext uri="{FF2B5EF4-FFF2-40B4-BE49-F238E27FC236}">
              <a16:creationId xmlns:a16="http://schemas.microsoft.com/office/drawing/2014/main" id="{B08D7C7A-701C-9911-F0C6-FB7F2B0A0037}"/>
            </a:ext>
          </a:extLst>
        </xdr:cNvPr>
        <xdr:cNvSpPr/>
      </xdr:nvSpPr>
      <xdr:spPr>
        <a:xfrm>
          <a:off x="10820400" y="6324600"/>
          <a:ext cx="7848600" cy="3302000"/>
        </a:xfrm>
        <a:prstGeom prst="roundRect">
          <a:avLst>
            <a:gd name="adj" fmla="val 4000"/>
          </a:avLst>
        </a:prstGeom>
        <a:solidFill>
          <a:srgbClr val="FFFFFF"/>
        </a:solidFill>
        <a:ln w="9525">
          <a:solidFill>
            <a:srgbClr val="E2F0F0"/>
          </a:solidFill>
        </a:ln>
        <a:effectLst>
          <a:outerShdw blurRad="76200" dist="25400" dir="5400000" rotWithShape="0">
            <a:srgbClr val="0F172A">
              <a:alpha val="1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83820</xdr:colOff>
      <xdr:row>35</xdr:row>
      <xdr:rowOff>111760</xdr:rowOff>
    </xdr:from>
    <xdr:to>
      <xdr:col>59</xdr:col>
      <xdr:colOff>124460</xdr:colOff>
      <xdr:row>37</xdr:row>
      <xdr:rowOff>152400</xdr:rowOff>
    </xdr:to>
    <xdr:sp macro="" textlink="">
      <xdr:nvSpPr>
        <xdr:cNvPr id="126" name="Header_DITurnoverCohort">
          <a:extLst>
            <a:ext uri="{FF2B5EF4-FFF2-40B4-BE49-F238E27FC236}">
              <a16:creationId xmlns:a16="http://schemas.microsoft.com/office/drawing/2014/main" id="{8AF8F0AD-604E-B35B-492D-77DB99B4B50B}"/>
            </a:ext>
          </a:extLst>
        </xdr:cNvPr>
        <xdr:cNvSpPr/>
      </xdr:nvSpPr>
      <xdr:spPr>
        <a:xfrm>
          <a:off x="10972800" y="6451600"/>
          <a:ext cx="6578600" cy="406400"/>
        </a:xfrm>
        <a:prstGeom prst="rect">
          <a:avLst/>
        </a:prstGeom>
        <a:noFill/>
        <a:ln w="1905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r>
            <a:rPr lang="en-US" sz="900" b="1">
              <a:solidFill>
                <a:srgbClr val="0F272A"/>
              </a:solidFill>
              <a:latin typeface="Segoe UI" panose="020B0502040204020203" pitchFamily="34" charset="0"/>
            </a:rPr>
            <a:t>Turnover &amp; Leaver Forensics</a:t>
          </a:r>
        </a:p>
        <a:p>
          <a:pPr algn="l"/>
          <a:r>
            <a:rPr lang="en-US" sz="750" b="0">
              <a:solidFill>
                <a:srgbClr val="647B8B"/>
              </a:solidFill>
              <a:latin typeface="Segoe UI" panose="020B0502040204020203" pitchFamily="34" charset="0"/>
            </a:rPr>
            <a:t>Attrition Risk by Demographic Cohort</a:t>
          </a:r>
        </a:p>
      </xdr:txBody>
    </xdr:sp>
    <xdr:clientData/>
  </xdr:twoCellAnchor>
  <xdr:twoCellAnchor editAs="oneCell">
    <xdr:from>
      <xdr:col>59</xdr:col>
      <xdr:colOff>124460</xdr:colOff>
      <xdr:row>35</xdr:row>
      <xdr:rowOff>111760</xdr:rowOff>
    </xdr:from>
    <xdr:to>
      <xdr:col>60</xdr:col>
      <xdr:colOff>5080</xdr:colOff>
      <xdr:row>36</xdr:row>
      <xdr:rowOff>106680</xdr:rowOff>
    </xdr:to>
    <xdr:pic>
      <xdr:nvPicPr>
        <xdr:cNvPr id="128" name="Icon_DITurnoverCohort">
          <a:extLst>
            <a:ext uri="{FF2B5EF4-FFF2-40B4-BE49-F238E27FC236}">
              <a16:creationId xmlns:a16="http://schemas.microsoft.com/office/drawing/2014/main" id="{982A5367-989C-B084-C3CB-81EC8AE57520}"/>
            </a:ext>
          </a:extLst>
        </xdr:cNvPr>
        <xdr:cNvPicPr>
          <a:picLocks/>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7551400" y="6451600"/>
          <a:ext cx="177800" cy="177800"/>
        </a:xfrm>
        <a:prstGeom prst="rect">
          <a:avLst/>
        </a:prstGeom>
        <a:extLst>
          <a:ext uri="{91240B29-F687-4F45-9708-019B960494DF}">
            <a14:hiddenLine xmlns:a14="http://schemas.microsoft.com/office/drawing/2010/main" cap="flat">
              <a:miter/>
            </a14:hiddenLine>
          </a:ext>
        </a:extLst>
      </xdr:spPr>
    </xdr:pic>
    <xdr:clientData/>
  </xdr:twoCellAnchor>
  <xdr:twoCellAnchor>
    <xdr:from>
      <xdr:col>60</xdr:col>
      <xdr:colOff>30480</xdr:colOff>
      <xdr:row>35</xdr:row>
      <xdr:rowOff>86360</xdr:rowOff>
    </xdr:from>
    <xdr:to>
      <xdr:col>61</xdr:col>
      <xdr:colOff>208280</xdr:colOff>
      <xdr:row>36</xdr:row>
      <xdr:rowOff>132080</xdr:rowOff>
    </xdr:to>
    <xdr:sp macro="" textlink="">
      <xdr:nvSpPr>
        <xdr:cNvPr id="129" name="Badge_DITurnoverCohort">
          <a:extLst>
            <a:ext uri="{FF2B5EF4-FFF2-40B4-BE49-F238E27FC236}">
              <a16:creationId xmlns:a16="http://schemas.microsoft.com/office/drawing/2014/main" id="{BA0909C7-97BD-A3DD-F110-BEC5B442C74C}"/>
            </a:ext>
          </a:extLst>
        </xdr:cNvPr>
        <xdr:cNvSpPr/>
      </xdr:nvSpPr>
      <xdr:spPr>
        <a:xfrm>
          <a:off x="17754600" y="6426200"/>
          <a:ext cx="787400" cy="228600"/>
        </a:xfrm>
        <a:prstGeom prst="roundRect">
          <a:avLst>
            <a:gd name="adj" fmla="val 25000"/>
          </a:avLst>
        </a:prstGeom>
        <a:solidFill>
          <a:srgbClr val="FCFCFC"/>
        </a:solidFill>
        <a:ln w="6350">
          <a:solidFill>
            <a:srgbClr val="E2F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1100">
              <a:solidFill>
                <a:srgbClr val="647B8B"/>
              </a:solidFill>
              <a:latin typeface="Segoe UI" panose="020B0502040204020203" pitchFamily="34" charset="0"/>
            </a:rPr>
            <a:t>Cohort Matrix</a:t>
          </a:r>
        </a:p>
      </xdr:txBody>
    </xdr:sp>
    <xdr:clientData/>
  </xdr:twoCellAnchor>
  <xdr:twoCellAnchor editAs="absolute">
    <xdr:from>
      <xdr:col>11</xdr:col>
      <xdr:colOff>114300</xdr:colOff>
      <xdr:row>19</xdr:row>
      <xdr:rowOff>167640</xdr:rowOff>
    </xdr:from>
    <xdr:to>
      <xdr:col>26</xdr:col>
      <xdr:colOff>984885</xdr:colOff>
      <xdr:row>32</xdr:row>
      <xdr:rowOff>152400</xdr:rowOff>
    </xdr:to>
    <xdr:graphicFrame macro="">
      <xdr:nvGraphicFramePr>
        <xdr:cNvPr id="130" name="cht_DIFunnel">
          <a:extLst>
            <a:ext uri="{FF2B5EF4-FFF2-40B4-BE49-F238E27FC236}">
              <a16:creationId xmlns:a16="http://schemas.microsoft.com/office/drawing/2014/main" id="{E972F537-EE59-1CA4-05EF-A9A6FBE587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absolute">
    <xdr:from>
      <xdr:col>27</xdr:col>
      <xdr:colOff>59055</xdr:colOff>
      <xdr:row>19</xdr:row>
      <xdr:rowOff>167640</xdr:rowOff>
    </xdr:from>
    <xdr:to>
      <xdr:col>31</xdr:col>
      <xdr:colOff>471170</xdr:colOff>
      <xdr:row>32</xdr:row>
      <xdr:rowOff>152400</xdr:rowOff>
    </xdr:to>
    <xdr:graphicFrame macro="">
      <xdr:nvGraphicFramePr>
        <xdr:cNvPr id="131" name="cht_DIDeptParity">
          <a:extLst>
            <a:ext uri="{FF2B5EF4-FFF2-40B4-BE49-F238E27FC236}">
              <a16:creationId xmlns:a16="http://schemas.microsoft.com/office/drawing/2014/main" id="{1835C911-2FEC-A4A5-51BF-50ED021B09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editAs="absolute">
    <xdr:from>
      <xdr:col>31</xdr:col>
      <xdr:colOff>850265</xdr:colOff>
      <xdr:row>19</xdr:row>
      <xdr:rowOff>167640</xdr:rowOff>
    </xdr:from>
    <xdr:to>
      <xdr:col>42</xdr:col>
      <xdr:colOff>5080</xdr:colOff>
      <xdr:row>32</xdr:row>
      <xdr:rowOff>152400</xdr:rowOff>
    </xdr:to>
    <xdr:graphicFrame macro="">
      <xdr:nvGraphicFramePr>
        <xdr:cNvPr id="132" name="cht_DIPromoVelocity">
          <a:extLst>
            <a:ext uri="{FF2B5EF4-FFF2-40B4-BE49-F238E27FC236}">
              <a16:creationId xmlns:a16="http://schemas.microsoft.com/office/drawing/2014/main" id="{5A670424-8C5B-74EF-15AA-E6A8014F65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11</xdr:col>
      <xdr:colOff>114300</xdr:colOff>
      <xdr:row>38</xdr:row>
      <xdr:rowOff>45720</xdr:rowOff>
    </xdr:from>
    <xdr:to>
      <xdr:col>28</xdr:col>
      <xdr:colOff>698500</xdr:colOff>
      <xdr:row>52</xdr:row>
      <xdr:rowOff>76200</xdr:rowOff>
    </xdr:to>
    <xdr:graphicFrame macro="">
      <xdr:nvGraphicFramePr>
        <xdr:cNvPr id="133" name="cht_DIPerformance">
          <a:extLst>
            <a:ext uri="{FF2B5EF4-FFF2-40B4-BE49-F238E27FC236}">
              <a16:creationId xmlns:a16="http://schemas.microsoft.com/office/drawing/2014/main" id="{E2782727-A6D7-E59A-DB7C-99B9A992F9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editAs="absolute">
    <xdr:from>
      <xdr:col>28</xdr:col>
      <xdr:colOff>1052195</xdr:colOff>
      <xdr:row>38</xdr:row>
      <xdr:rowOff>45720</xdr:rowOff>
    </xdr:from>
    <xdr:to>
      <xdr:col>42</xdr:col>
      <xdr:colOff>5080</xdr:colOff>
      <xdr:row>52</xdr:row>
      <xdr:rowOff>76200</xdr:rowOff>
    </xdr:to>
    <xdr:graphicFrame macro="">
      <xdr:nvGraphicFramePr>
        <xdr:cNvPr id="134" name="cht_DITurnoverCohort">
          <a:extLst>
            <a:ext uri="{FF2B5EF4-FFF2-40B4-BE49-F238E27FC236}">
              <a16:creationId xmlns:a16="http://schemas.microsoft.com/office/drawing/2014/main" id="{794EAAF1-CAE3-2066-0731-22C43DE0C8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11</xdr:col>
      <xdr:colOff>63500</xdr:colOff>
      <xdr:row>19</xdr:row>
      <xdr:rowOff>66040</xdr:rowOff>
    </xdr:from>
    <xdr:to>
      <xdr:col>36</xdr:col>
      <xdr:colOff>0</xdr:colOff>
      <xdr:row>33</xdr:row>
      <xdr:rowOff>172720</xdr:rowOff>
    </xdr:to>
    <xdr:graphicFrame macro="">
      <xdr:nvGraphicFramePr>
        <xdr:cNvPr id="135" name="DI_PipelineFunnel">
          <a:extLst>
            <a:ext uri="{FF2B5EF4-FFF2-40B4-BE49-F238E27FC236}">
              <a16:creationId xmlns:a16="http://schemas.microsoft.com/office/drawing/2014/main" id="{F646EB00-3304-46DB-9621-7630913AC7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37</xdr:col>
      <xdr:colOff>109220</xdr:colOff>
      <xdr:row>19</xdr:row>
      <xdr:rowOff>66040</xdr:rowOff>
    </xdr:from>
    <xdr:to>
      <xdr:col>61</xdr:col>
      <xdr:colOff>30480</xdr:colOff>
      <xdr:row>33</xdr:row>
      <xdr:rowOff>172720</xdr:rowOff>
    </xdr:to>
    <xdr:graphicFrame macro="">
      <xdr:nvGraphicFramePr>
        <xdr:cNvPr id="136" name="DI_DeptParity">
          <a:extLst>
            <a:ext uri="{FF2B5EF4-FFF2-40B4-BE49-F238E27FC236}">
              <a16:creationId xmlns:a16="http://schemas.microsoft.com/office/drawing/2014/main" id="{1514612A-D355-49A8-B4C8-1E5ED3E5C8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11</xdr:col>
      <xdr:colOff>63500</xdr:colOff>
      <xdr:row>38</xdr:row>
      <xdr:rowOff>45720</xdr:rowOff>
    </xdr:from>
    <xdr:to>
      <xdr:col>36</xdr:col>
      <xdr:colOff>0</xdr:colOff>
      <xdr:row>52</xdr:row>
      <xdr:rowOff>152400</xdr:rowOff>
    </xdr:to>
    <xdr:graphicFrame macro="">
      <xdr:nvGraphicFramePr>
        <xdr:cNvPr id="137" name="DI_PromoVelocity">
          <a:extLst>
            <a:ext uri="{FF2B5EF4-FFF2-40B4-BE49-F238E27FC236}">
              <a16:creationId xmlns:a16="http://schemas.microsoft.com/office/drawing/2014/main" id="{87EDE2F0-0503-4451-83C3-34547E7059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37</xdr:col>
      <xdr:colOff>109220</xdr:colOff>
      <xdr:row>38</xdr:row>
      <xdr:rowOff>45720</xdr:rowOff>
    </xdr:from>
    <xdr:to>
      <xdr:col>61</xdr:col>
      <xdr:colOff>30480</xdr:colOff>
      <xdr:row>52</xdr:row>
      <xdr:rowOff>152400</xdr:rowOff>
    </xdr:to>
    <xdr:graphicFrame macro="">
      <xdr:nvGraphicFramePr>
        <xdr:cNvPr id="138" name="DI_PerformanceAudit">
          <a:extLst>
            <a:ext uri="{FF2B5EF4-FFF2-40B4-BE49-F238E27FC236}">
              <a16:creationId xmlns:a16="http://schemas.microsoft.com/office/drawing/2014/main" id="{F5A32A86-8D8B-4655-9E81-B2DCB66893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editAs="oneCell">
    <xdr:from>
      <xdr:col>1</xdr:col>
      <xdr:colOff>139699</xdr:colOff>
      <xdr:row>12</xdr:row>
      <xdr:rowOff>50800</xdr:rowOff>
    </xdr:from>
    <xdr:to>
      <xdr:col>9</xdr:col>
      <xdr:colOff>251459</xdr:colOff>
      <xdr:row>22</xdr:row>
      <xdr:rowOff>0</xdr:rowOff>
    </xdr:to>
    <mc:AlternateContent xmlns:mc="http://schemas.openxmlformats.org/markup-compatibility/2006">
      <mc:Choice xmlns:a14="http://schemas.microsoft.com/office/drawing/2010/main" Requires="a14">
        <xdr:graphicFrame macro="">
          <xdr:nvGraphicFramePr>
            <xdr:cNvPr id="139" name="sl_DI_Dept">
              <a:extLst>
                <a:ext uri="{FF2B5EF4-FFF2-40B4-BE49-F238E27FC236}">
                  <a16:creationId xmlns:a16="http://schemas.microsoft.com/office/drawing/2014/main" id="{76B71636-E626-9B48-91BC-B68A074F2A7D}"/>
                </a:ext>
              </a:extLst>
            </xdr:cNvPr>
            <xdr:cNvGraphicFramePr/>
          </xdr:nvGraphicFramePr>
          <xdr:xfrm>
            <a:off x="0" y="0"/>
            <a:ext cx="0" cy="0"/>
          </xdr:xfrm>
          <a:graphic>
            <a:graphicData uri="http://schemas.microsoft.com/office/drawing/2010/slicer">
              <sle:slicer xmlns:sle="http://schemas.microsoft.com/office/drawing/2010/slicer" name="sl_DI_Dept"/>
            </a:graphicData>
          </a:graphic>
        </xdr:graphicFrame>
      </mc:Choice>
      <mc:Fallback>
        <xdr:sp macro="" textlink="">
          <xdr:nvSpPr>
            <xdr:cNvPr id="0" name=""/>
            <xdr:cNvSpPr>
              <a:spLocks noTextEdit="1"/>
            </xdr:cNvSpPr>
          </xdr:nvSpPr>
          <xdr:spPr>
            <a:xfrm>
              <a:off x="330199" y="2165350"/>
              <a:ext cx="2473960" cy="1758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139699</xdr:colOff>
      <xdr:row>22</xdr:row>
      <xdr:rowOff>127000</xdr:rowOff>
    </xdr:from>
    <xdr:to>
      <xdr:col>9</xdr:col>
      <xdr:colOff>251459</xdr:colOff>
      <xdr:row>32</xdr:row>
      <xdr:rowOff>76200</xdr:rowOff>
    </xdr:to>
    <mc:AlternateContent xmlns:mc="http://schemas.openxmlformats.org/markup-compatibility/2006">
      <mc:Choice xmlns:a14="http://schemas.microsoft.com/office/drawing/2010/main" Requires="a14">
        <xdr:graphicFrame macro="">
          <xdr:nvGraphicFramePr>
            <xdr:cNvPr id="140" name="sl_DI_Level">
              <a:extLst>
                <a:ext uri="{FF2B5EF4-FFF2-40B4-BE49-F238E27FC236}">
                  <a16:creationId xmlns:a16="http://schemas.microsoft.com/office/drawing/2014/main" id="{F40342BA-6F8A-0D46-BE7E-565C540C1D04}"/>
                </a:ext>
              </a:extLst>
            </xdr:cNvPr>
            <xdr:cNvGraphicFramePr/>
          </xdr:nvGraphicFramePr>
          <xdr:xfrm>
            <a:off x="0" y="0"/>
            <a:ext cx="0" cy="0"/>
          </xdr:xfrm>
          <a:graphic>
            <a:graphicData uri="http://schemas.microsoft.com/office/drawing/2010/slicer">
              <sle:slicer xmlns:sle="http://schemas.microsoft.com/office/drawing/2010/slicer" name="sl_DI_Level"/>
            </a:graphicData>
          </a:graphic>
        </xdr:graphicFrame>
      </mc:Choice>
      <mc:Fallback>
        <xdr:sp macro="" textlink="">
          <xdr:nvSpPr>
            <xdr:cNvPr id="0" name=""/>
            <xdr:cNvSpPr>
              <a:spLocks noTextEdit="1"/>
            </xdr:cNvSpPr>
          </xdr:nvSpPr>
          <xdr:spPr>
            <a:xfrm>
              <a:off x="330199" y="4051300"/>
              <a:ext cx="2473960" cy="1758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139699</xdr:colOff>
      <xdr:row>33</xdr:row>
      <xdr:rowOff>20320</xdr:rowOff>
    </xdr:from>
    <xdr:to>
      <xdr:col>9</xdr:col>
      <xdr:colOff>251459</xdr:colOff>
      <xdr:row>43</xdr:row>
      <xdr:rowOff>96520</xdr:rowOff>
    </xdr:to>
    <mc:AlternateContent xmlns:mc="http://schemas.openxmlformats.org/markup-compatibility/2006">
      <mc:Choice xmlns:a14="http://schemas.microsoft.com/office/drawing/2010/main" Requires="a14">
        <xdr:graphicFrame macro="">
          <xdr:nvGraphicFramePr>
            <xdr:cNvPr id="141" name="sl_DI_Age">
              <a:extLst>
                <a:ext uri="{FF2B5EF4-FFF2-40B4-BE49-F238E27FC236}">
                  <a16:creationId xmlns:a16="http://schemas.microsoft.com/office/drawing/2014/main" id="{9AD13BF9-F5A4-673E-B7DE-F6B34EFD4DC2}"/>
                </a:ext>
              </a:extLst>
            </xdr:cNvPr>
            <xdr:cNvGraphicFramePr/>
          </xdr:nvGraphicFramePr>
          <xdr:xfrm>
            <a:off x="0" y="0"/>
            <a:ext cx="0" cy="0"/>
          </xdr:xfrm>
          <a:graphic>
            <a:graphicData uri="http://schemas.microsoft.com/office/drawing/2010/slicer">
              <sle:slicer xmlns:sle="http://schemas.microsoft.com/office/drawing/2010/slicer" name="sl_DI_Age"/>
            </a:graphicData>
          </a:graphic>
        </xdr:graphicFrame>
      </mc:Choice>
      <mc:Fallback>
        <xdr:sp macro="" textlink="">
          <xdr:nvSpPr>
            <xdr:cNvPr id="0" name=""/>
            <xdr:cNvSpPr>
              <a:spLocks noTextEdit="1"/>
            </xdr:cNvSpPr>
          </xdr:nvSpPr>
          <xdr:spPr>
            <a:xfrm>
              <a:off x="330199" y="5935345"/>
              <a:ext cx="2473960" cy="1885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48260</xdr:colOff>
      <xdr:row>2</xdr:row>
      <xdr:rowOff>25400</xdr:rowOff>
    </xdr:from>
    <xdr:to>
      <xdr:col>12</xdr:col>
      <xdr:colOff>20320</xdr:colOff>
      <xdr:row>4</xdr:row>
      <xdr:rowOff>40640</xdr:rowOff>
    </xdr:to>
    <xdr:sp macro="modNavigation.NavigateToHome" textlink="">
      <xdr:nvSpPr>
        <xdr:cNvPr id="142" name="Nav_Tab_Home">
          <a:hlinkClick xmlns:r="http://schemas.openxmlformats.org/officeDocument/2006/relationships" r:id="rId39"/>
          <a:extLst>
            <a:ext uri="{FF2B5EF4-FFF2-40B4-BE49-F238E27FC236}">
              <a16:creationId xmlns:a16="http://schemas.microsoft.com/office/drawing/2014/main" id="{CF3045A4-CCD3-B848-A3E7-D6046130C2D2}"/>
            </a:ext>
          </a:extLst>
        </xdr:cNvPr>
        <xdr:cNvSpPr/>
      </xdr:nvSpPr>
      <xdr:spPr>
        <a:xfrm>
          <a:off x="2616200" y="330200"/>
          <a:ext cx="8636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HOME</a:t>
          </a:r>
        </a:p>
      </xdr:txBody>
    </xdr:sp>
    <xdr:clientData/>
  </xdr:twoCellAnchor>
  <xdr:twoCellAnchor>
    <xdr:from>
      <xdr:col>12</xdr:col>
      <xdr:colOff>96520</xdr:colOff>
      <xdr:row>2</xdr:row>
      <xdr:rowOff>25400</xdr:rowOff>
    </xdr:from>
    <xdr:to>
      <xdr:col>18</xdr:col>
      <xdr:colOff>66040</xdr:colOff>
      <xdr:row>4</xdr:row>
      <xdr:rowOff>40640</xdr:rowOff>
    </xdr:to>
    <xdr:sp macro="modNavigation.NavigateToDomains" textlink="">
      <xdr:nvSpPr>
        <xdr:cNvPr id="143" name="Nav_Tab_Domains">
          <a:hlinkClick xmlns:r="http://schemas.openxmlformats.org/officeDocument/2006/relationships" r:id="rId40"/>
          <a:extLst>
            <a:ext uri="{FF2B5EF4-FFF2-40B4-BE49-F238E27FC236}">
              <a16:creationId xmlns:a16="http://schemas.microsoft.com/office/drawing/2014/main" id="{277F2603-27FC-1BB3-52EC-539AE5E55249}"/>
            </a:ext>
          </a:extLst>
        </xdr:cNvPr>
        <xdr:cNvSpPr/>
      </xdr:nvSpPr>
      <xdr:spPr>
        <a:xfrm>
          <a:off x="3556000" y="330200"/>
          <a:ext cx="17526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BUSINESS DOMAINS</a:t>
          </a:r>
        </a:p>
      </xdr:txBody>
    </xdr:sp>
    <xdr:clientData/>
  </xdr:twoCellAnchor>
  <xdr:twoCellAnchor>
    <xdr:from>
      <xdr:col>18</xdr:col>
      <xdr:colOff>142240</xdr:colOff>
      <xdr:row>2</xdr:row>
      <xdr:rowOff>25400</xdr:rowOff>
    </xdr:from>
    <xdr:to>
      <xdr:col>22</xdr:col>
      <xdr:colOff>172720</xdr:colOff>
      <xdr:row>4</xdr:row>
      <xdr:rowOff>40640</xdr:rowOff>
    </xdr:to>
    <xdr:sp macro="modNavigation.NavigateToCatalog" textlink="">
      <xdr:nvSpPr>
        <xdr:cNvPr id="144" name="Nav_Tab_Catalog">
          <a:hlinkClick xmlns:r="http://schemas.openxmlformats.org/officeDocument/2006/relationships" r:id="rId41"/>
          <a:extLst>
            <a:ext uri="{FF2B5EF4-FFF2-40B4-BE49-F238E27FC236}">
              <a16:creationId xmlns:a16="http://schemas.microsoft.com/office/drawing/2014/main" id="{2A91DF7C-E7AA-4A8E-60C0-6960A5F613ED}"/>
            </a:ext>
          </a:extLst>
        </xdr:cNvPr>
        <xdr:cNvSpPr/>
      </xdr:nvSpPr>
      <xdr:spPr>
        <a:xfrm>
          <a:off x="5384800" y="330200"/>
          <a:ext cx="12192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KPI CATALOG</a:t>
          </a:r>
        </a:p>
      </xdr:txBody>
    </xdr:sp>
    <xdr:clientData/>
  </xdr:twoCellAnchor>
  <xdr:twoCellAnchor>
    <xdr:from>
      <xdr:col>22</xdr:col>
      <xdr:colOff>248920</xdr:colOff>
      <xdr:row>2</xdr:row>
      <xdr:rowOff>25400</xdr:rowOff>
    </xdr:from>
    <xdr:to>
      <xdr:col>26</xdr:col>
      <xdr:colOff>355600</xdr:colOff>
      <xdr:row>4</xdr:row>
      <xdr:rowOff>40640</xdr:rowOff>
    </xdr:to>
    <xdr:sp macro="modNavigation.NavigateToCallCenter" textlink="">
      <xdr:nvSpPr>
        <xdr:cNvPr id="145" name="Nav_Tab_CallCenter">
          <a:hlinkClick xmlns:r="http://schemas.openxmlformats.org/officeDocument/2006/relationships" r:id="rId42"/>
          <a:extLst>
            <a:ext uri="{FF2B5EF4-FFF2-40B4-BE49-F238E27FC236}">
              <a16:creationId xmlns:a16="http://schemas.microsoft.com/office/drawing/2014/main" id="{0AA08F8D-061A-525A-25C6-E963D851F3DC}"/>
            </a:ext>
          </a:extLst>
        </xdr:cNvPr>
        <xdr:cNvSpPr/>
      </xdr:nvSpPr>
      <xdr:spPr>
        <a:xfrm>
          <a:off x="6680200" y="330200"/>
          <a:ext cx="12954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CALL CENTRE</a:t>
          </a:r>
        </a:p>
      </xdr:txBody>
    </xdr:sp>
    <xdr:clientData/>
  </xdr:twoCellAnchor>
  <xdr:twoCellAnchor>
    <xdr:from>
      <xdr:col>26</xdr:col>
      <xdr:colOff>431800</xdr:colOff>
      <xdr:row>2</xdr:row>
      <xdr:rowOff>25400</xdr:rowOff>
    </xdr:from>
    <xdr:to>
      <xdr:col>28</xdr:col>
      <xdr:colOff>86360</xdr:colOff>
      <xdr:row>4</xdr:row>
      <xdr:rowOff>40640</xdr:rowOff>
    </xdr:to>
    <xdr:sp macro="modNavigation.NavigateToRetention" textlink="">
      <xdr:nvSpPr>
        <xdr:cNvPr id="146" name="Nav_Tab_Retention">
          <a:hlinkClick xmlns:r="http://schemas.openxmlformats.org/officeDocument/2006/relationships" r:id="rId43"/>
          <a:extLst>
            <a:ext uri="{FF2B5EF4-FFF2-40B4-BE49-F238E27FC236}">
              <a16:creationId xmlns:a16="http://schemas.microsoft.com/office/drawing/2014/main" id="{1EE8F7C3-A800-7422-7E34-C8620EA92FE6}"/>
            </a:ext>
          </a:extLst>
        </xdr:cNvPr>
        <xdr:cNvSpPr/>
      </xdr:nvSpPr>
      <xdr:spPr>
        <a:xfrm>
          <a:off x="8051800" y="330200"/>
          <a:ext cx="1955800" cy="381000"/>
        </a:xfrm>
        <a:prstGeom prst="rect">
          <a:avLst/>
        </a:prstGeom>
        <a:solidFill>
          <a:srgbClr val="21313B"/>
        </a:solidFill>
        <a:ln w="9525">
          <a:solidFill>
            <a:srgbClr val="2A34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850" b="0">
              <a:solidFill>
                <a:srgbClr val="94A0B8"/>
              </a:solidFill>
            </a:rPr>
            <a:t>CUSTOMER RETENTION</a:t>
          </a:r>
        </a:p>
      </xdr:txBody>
    </xdr:sp>
    <xdr:clientData/>
  </xdr:twoCellAnchor>
  <xdr:twoCellAnchor>
    <xdr:from>
      <xdr:col>28</xdr:col>
      <xdr:colOff>162560</xdr:colOff>
      <xdr:row>2</xdr:row>
      <xdr:rowOff>25400</xdr:rowOff>
    </xdr:from>
    <xdr:to>
      <xdr:col>29</xdr:col>
      <xdr:colOff>1069340</xdr:colOff>
      <xdr:row>4</xdr:row>
      <xdr:rowOff>40640</xdr:rowOff>
    </xdr:to>
    <xdr:sp macro="modNavigation.NavigateToDiversity" textlink="">
      <xdr:nvSpPr>
        <xdr:cNvPr id="147" name="Nav_Tab_Diversity">
          <a:hlinkClick xmlns:r="http://schemas.openxmlformats.org/officeDocument/2006/relationships" r:id="rId44"/>
          <a:extLst>
            <a:ext uri="{FF2B5EF4-FFF2-40B4-BE49-F238E27FC236}">
              <a16:creationId xmlns:a16="http://schemas.microsoft.com/office/drawing/2014/main" id="{B1FCBF27-AD74-0DE3-6FCB-3A4496A31C4C}"/>
            </a:ext>
          </a:extLst>
        </xdr:cNvPr>
        <xdr:cNvSpPr/>
      </xdr:nvSpPr>
      <xdr:spPr>
        <a:xfrm>
          <a:off x="10083800" y="330200"/>
          <a:ext cx="2057400" cy="381000"/>
        </a:xfrm>
        <a:prstGeom prst="rect">
          <a:avLst/>
        </a:prstGeom>
        <a:solidFill>
          <a:srgbClr val="D04A02"/>
        </a:solidFill>
        <a:ln w="19050">
          <a:solidFill>
            <a:srgbClr val="D04A0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sz="900" b="1">
              <a:solidFill>
                <a:srgbClr val="FFFFFF"/>
              </a:solidFill>
            </a:rPr>
            <a:t>DIVERSITY &amp; INCLUSION</a:t>
          </a:r>
        </a:p>
      </xdr:txBody>
    </xdr:sp>
    <xdr:clientData/>
  </xdr:twoCellAnchor>
  <xdr:twoCellAnchor>
    <xdr:from>
      <xdr:col>30</xdr:col>
      <xdr:colOff>20320</xdr:colOff>
      <xdr:row>2</xdr:row>
      <xdr:rowOff>25400</xdr:rowOff>
    </xdr:from>
    <xdr:to>
      <xdr:col>30</xdr:col>
      <xdr:colOff>934720</xdr:colOff>
      <xdr:row>4</xdr:row>
      <xdr:rowOff>40640</xdr:rowOff>
    </xdr:to>
    <xdr:sp macro="modThemeEngine.ToggleTheme" textlink="">
      <xdr:nvSpPr>
        <xdr:cNvPr id="148" name="btn_ThemeToggle">
          <a:extLst>
            <a:ext uri="{FF2B5EF4-FFF2-40B4-BE49-F238E27FC236}">
              <a16:creationId xmlns:a16="http://schemas.microsoft.com/office/drawing/2014/main" id="{3BF5D591-51BB-0A22-8AD6-F513B71C0E9B}"/>
            </a:ext>
          </a:extLst>
        </xdr:cNvPr>
        <xdr:cNvSpPr/>
      </xdr:nvSpPr>
      <xdr:spPr>
        <a:xfrm>
          <a:off x="12242800" y="330200"/>
          <a:ext cx="9144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THEME</a:t>
          </a:r>
        </a:p>
      </xdr:txBody>
    </xdr:sp>
    <xdr:clientData/>
  </xdr:twoCellAnchor>
  <xdr:twoCellAnchor>
    <xdr:from>
      <xdr:col>30</xdr:col>
      <xdr:colOff>1010920</xdr:colOff>
      <xdr:row>2</xdr:row>
      <xdr:rowOff>25400</xdr:rowOff>
    </xdr:from>
    <xdr:to>
      <xdr:col>31</xdr:col>
      <xdr:colOff>1028700</xdr:colOff>
      <xdr:row>4</xdr:row>
      <xdr:rowOff>40640</xdr:rowOff>
    </xdr:to>
    <xdr:sp macro="modFilterController.ClearAllFilters" textlink="">
      <xdr:nvSpPr>
        <xdr:cNvPr id="149" name="btn_ResetFilters">
          <a:extLst>
            <a:ext uri="{FF2B5EF4-FFF2-40B4-BE49-F238E27FC236}">
              <a16:creationId xmlns:a16="http://schemas.microsoft.com/office/drawing/2014/main" id="{6A6B8EB9-03B6-1C69-9049-EBA669AAC922}"/>
            </a:ext>
          </a:extLst>
        </xdr:cNvPr>
        <xdr:cNvSpPr/>
      </xdr:nvSpPr>
      <xdr:spPr>
        <a:xfrm>
          <a:off x="13233400" y="330200"/>
          <a:ext cx="11684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RESET</a:t>
          </a:r>
        </a:p>
      </xdr:txBody>
    </xdr:sp>
    <xdr:clientData/>
  </xdr:twoCellAnchor>
  <xdr:twoCellAnchor>
    <xdr:from>
      <xdr:col>31</xdr:col>
      <xdr:colOff>1104900</xdr:colOff>
      <xdr:row>2</xdr:row>
      <xdr:rowOff>25400</xdr:rowOff>
    </xdr:from>
    <xdr:to>
      <xdr:col>32</xdr:col>
      <xdr:colOff>1021080</xdr:colOff>
      <xdr:row>4</xdr:row>
      <xdr:rowOff>40640</xdr:rowOff>
    </xdr:to>
    <xdr:sp macro="modDataRefresh.RefreshAllDataModelPivots" textlink="">
      <xdr:nvSpPr>
        <xdr:cNvPr id="150" name="btn_RefreshData">
          <a:extLst>
            <a:ext uri="{FF2B5EF4-FFF2-40B4-BE49-F238E27FC236}">
              <a16:creationId xmlns:a16="http://schemas.microsoft.com/office/drawing/2014/main" id="{7AD4724B-74D5-145D-7982-91AE21C34958}"/>
            </a:ext>
          </a:extLst>
        </xdr:cNvPr>
        <xdr:cNvSpPr/>
      </xdr:nvSpPr>
      <xdr:spPr>
        <a:xfrm>
          <a:off x="14478000" y="330200"/>
          <a:ext cx="10668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a:t>
          </a:r>
        </a:p>
      </xdr:txBody>
    </xdr:sp>
    <xdr:clientData/>
  </xdr:twoCellAnchor>
  <xdr:twoCellAnchor>
    <xdr:from>
      <xdr:col>37</xdr:col>
      <xdr:colOff>231140</xdr:colOff>
      <xdr:row>2</xdr:row>
      <xdr:rowOff>25400</xdr:rowOff>
    </xdr:from>
    <xdr:to>
      <xdr:col>42</xdr:col>
      <xdr:colOff>15240</xdr:colOff>
      <xdr:row>4</xdr:row>
      <xdr:rowOff>40640</xdr:rowOff>
    </xdr:to>
    <xdr:sp macro="modExportPDF.ExportExecutiveReport" textlink="">
      <xdr:nvSpPr>
        <xdr:cNvPr id="151" name="btn_ExportBriefing">
          <a:extLst>
            <a:ext uri="{FF2B5EF4-FFF2-40B4-BE49-F238E27FC236}">
              <a16:creationId xmlns:a16="http://schemas.microsoft.com/office/drawing/2014/main" id="{422B5270-81F5-B0DD-8B6A-E245F6C85912}"/>
            </a:ext>
          </a:extLst>
        </xdr:cNvPr>
        <xdr:cNvSpPr/>
      </xdr:nvSpPr>
      <xdr:spPr>
        <a:xfrm>
          <a:off x="17094200" y="330200"/>
          <a:ext cx="12700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EXPORT PDF</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9.998043171297" createdVersion="5" refreshedVersion="8" minRefreshableVersion="3" recordCount="0" supportSubquery="1" supportAdvancedDrill="1" xr:uid="{43F6F43C-3220-4533-BB8C-21B41E10B7E3}">
  <cacheSource type="external" connectionId="17"/>
  <cacheFields count="8">
    <cacheField name="[Measures].[Total Demand]" caption="Total Demand" numFmtId="0" hierarchy="121" level="32767"/>
    <cacheField name="[Measures].[Answered Calls]" caption="Answered Calls" numFmtId="0" hierarchy="123" level="32767"/>
    <cacheField name="[Measures].[Abandoned Calls]" caption="Abandoned Calls" numFmtId="0" hierarchy="122" level="32767"/>
    <cacheField name="[Measures].[Answer Rate %]" caption="Answer Rate %" numFmtId="0" hierarchy="124" level="32767"/>
    <cacheField name="[Measures].[Average Speed of Answer (s)]" caption="Average Speed of Answer (s)" numFmtId="0" hierarchy="129" level="32767"/>
    <cacheField name="[Measures].[Average CSAT]" caption="Average CSAT" numFmtId="0" hierarchy="131" level="32767"/>
    <cacheField name="[Measures].[First Contact Resolution %]" caption="First Contact Resolution %" numFmtId="0" hierarchy="127" level="32767"/>
    <cacheField name="[DimAgent].[Agent].[Agent]" caption="Agent" numFmtId="0" hierarchy="24"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2" memberValueDatatype="130" unbalanced="0">
      <fieldsUsage count="2">
        <fieldUsage x="-1"/>
        <fieldUsage x="7"/>
      </fieldsUsage>
    </cacheHierarchy>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oneField="1">
      <fieldsUsage count="1">
        <fieldUsage x="0"/>
      </fieldsUsage>
    </cacheHierarchy>
    <cacheHierarchy uniqueName="[Measures].[Abandoned Calls]" caption="Abandoned Calls" measure="1" displayFolder="" measureGroup="_Measures" count="0" oneField="1">
      <fieldsUsage count="1">
        <fieldUsage x="2"/>
      </fieldsUsage>
    </cacheHierarchy>
    <cacheHierarchy uniqueName="[Measures].[Answered Calls]" caption="Answered Calls" measure="1" displayFolder="" measureGroup="_Measures" count="0" oneField="1">
      <fieldsUsage count="1">
        <fieldUsage x="1"/>
      </fieldsUsage>
    </cacheHierarchy>
    <cacheHierarchy uniqueName="[Measures].[Answer Rate %]" caption="Answer Rate %" measure="1" displayFolder="" measureGroup="_Measures" count="0" oneField="1">
      <fieldsUsage count="1">
        <fieldUsage x="3"/>
      </fieldsUsage>
    </cacheHierarchy>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oneField="1">
      <fieldsUsage count="1">
        <fieldUsage x="6"/>
      </fieldsUsage>
    </cacheHierarchy>
    <cacheHierarchy uniqueName="[Measures].[Gross Resolution %]" caption="Gross Resolution %" measure="1" displayFolder="" measureGroup="_Measures" count="0"/>
    <cacheHierarchy uniqueName="[Measures].[Average Speed of Answer (s)]" caption="Average Speed of Answer (s)" measure="1" displayFolder="" measureGroup="_Measures" count="0" oneField="1">
      <fieldsUsage count="1">
        <fieldUsage x="4"/>
      </fieldsUsage>
    </cacheHierarchy>
    <cacheHierarchy uniqueName="[Measures].[Average Handle Time (s)]" caption="Average Handle Time (s)" measure="1" displayFolder="" measureGroup="_Measures" count="0"/>
    <cacheHierarchy uniqueName="[Measures].[Average CSAT]" caption="Average CSAT" measure="1" displayFolder="" measureGroup="_Measures" count="0" oneField="1">
      <fieldsUsage count="1">
        <fieldUsage x="5"/>
      </fieldsUsage>
    </cacheHierarchy>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9.998043865744" createdVersion="5" refreshedVersion="8" minRefreshableVersion="3" recordCount="0" supportSubquery="1" supportAdvancedDrill="1" xr:uid="{0F0E9292-5204-4187-A195-9037A7A7A724}">
  <cacheSource type="external" connectionId="17"/>
  <cacheFields count="3">
    <cacheField name="[DimTopic].[Topic].[Topic]" caption="Topic" numFmtId="0" hierarchy="45" level="1">
      <sharedItems count="5">
        <s v="Admin Support"/>
        <s v="Contract related"/>
        <s v="Payment related"/>
        <s v="Streaming"/>
        <s v="Technical Support"/>
      </sharedItems>
    </cacheField>
    <cacheField name="[Measures].[Total Demand]" caption="Total Demand" numFmtId="0" hierarchy="121" level="32767"/>
    <cacheField name="[DimAgent].[Agent].[Agent]" caption="Agent" numFmtId="0" hierarchy="24"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2" memberValueDatatype="130" unbalanced="0">
      <fieldsUsage count="2">
        <fieldUsage x="-1"/>
        <fieldUsage x="2"/>
      </fieldsUsage>
    </cacheHierarchy>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2" memberValueDatatype="130" unbalanced="0">
      <fieldsUsage count="2">
        <fieldUsage x="-1"/>
        <fieldUsage x="0"/>
      </fieldsUsage>
    </cacheHierarchy>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oneField="1">
      <fieldsUsage count="1">
        <fieldUsage x="1"/>
      </fieldsUsage>
    </cacheHierarchy>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9.99804421296" createdVersion="5" refreshedVersion="8" minRefreshableVersion="3" recordCount="0" supportSubquery="1" supportAdvancedDrill="1" xr:uid="{CEEF9B59-3015-4FD2-BD9D-DFD7BFB9D9E7}">
  <cacheSource type="external" connectionId="17"/>
  <cacheFields count="3">
    <cacheField name="[Fact_Calls].[Call_Hour].[Call_Hour]" caption="Call_Hour" numFmtId="0" hierarchy="58" level="1">
      <sharedItems containsSemiMixedTypes="0" containsString="0" containsNumber="1" containsInteger="1" minValue="9" maxValue="18" count="10">
        <n v="9"/>
        <n v="10"/>
        <n v="11"/>
        <n v="12"/>
        <n v="13"/>
        <n v="14"/>
        <n v="15"/>
        <n v="16"/>
        <n v="17"/>
        <n v="18"/>
      </sharedItems>
      <extLst>
        <ext xmlns:x15="http://schemas.microsoft.com/office/spreadsheetml/2010/11/main" uri="{4F2E5C28-24EA-4eb8-9CBF-B6C8F9C3D259}">
          <x15:cachedUniqueNames>
            <x15:cachedUniqueName index="0" name="[Fact_Calls].[Call_Hour].&amp;[9]"/>
            <x15:cachedUniqueName index="1" name="[Fact_Calls].[Call_Hour].&amp;[10]"/>
            <x15:cachedUniqueName index="2" name="[Fact_Calls].[Call_Hour].&amp;[11]"/>
            <x15:cachedUniqueName index="3" name="[Fact_Calls].[Call_Hour].&amp;[12]"/>
            <x15:cachedUniqueName index="4" name="[Fact_Calls].[Call_Hour].&amp;[13]"/>
            <x15:cachedUniqueName index="5" name="[Fact_Calls].[Call_Hour].&amp;[14]"/>
            <x15:cachedUniqueName index="6" name="[Fact_Calls].[Call_Hour].&amp;[15]"/>
            <x15:cachedUniqueName index="7" name="[Fact_Calls].[Call_Hour].&amp;[16]"/>
            <x15:cachedUniqueName index="8" name="[Fact_Calls].[Call_Hour].&amp;[17]"/>
            <x15:cachedUniqueName index="9" name="[Fact_Calls].[Call_Hour].&amp;[18]"/>
          </x15:cachedUniqueNames>
        </ext>
      </extLst>
    </cacheField>
    <cacheField name="[Measures].[Total Demand]" caption="Total Demand" numFmtId="0" hierarchy="121" level="32767"/>
    <cacheField name="[DimAgent].[Agent].[Agent]" caption="Agent" numFmtId="0" hierarchy="24"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2" memberValueDatatype="130" unbalanced="0">
      <fieldsUsage count="2">
        <fieldUsage x="-1"/>
        <fieldUsage x="2"/>
      </fieldsUsage>
    </cacheHierarchy>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2" memberValueDatatype="20" unbalanced="0">
      <fieldsUsage count="2">
        <fieldUsage x="-1"/>
        <fieldUsage x="0"/>
      </fieldsUsage>
    </cacheHierarchy>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oneField="1">
      <fieldsUsage count="1">
        <fieldUsage x="1"/>
      </fieldsUsage>
    </cacheHierarchy>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9.998126388891" createdVersion="5" refreshedVersion="8" minRefreshableVersion="3" recordCount="0" supportSubquery="1" supportAdvancedDrill="1" xr:uid="{DE6B9263-B9AE-4A77-9F53-F7BFAD8238F6}">
  <cacheSource type="external" connectionId="17"/>
  <cacheFields count="8">
    <cacheField name="[Measures].[Total Customers]" caption="Total Customers" numFmtId="0" hierarchy="133" level="32767"/>
    <cacheField name="[Measures].[Churned Customers]" caption="Churned Customers" numFmtId="0" hierarchy="183" level="32767"/>
    <cacheField name="[Measures].[Churn Rate %]" caption="Churn Rate %" numFmtId="0" hierarchy="134" level="32767"/>
    <cacheField name="[Measures].[Avg Monthly Ticket]" caption="Avg Monthly Ticket" numFmtId="0" hierarchy="138" level="32767"/>
    <cacheField name="[Measures].[Total Monthly Charges]" caption="Total Monthly Charges" numFmtId="0" hierarchy="135" level="32767"/>
    <cacheField name="[Measures].[At-Risk MRR]" caption="At-Risk MRR" numFmtId="0" hierarchy="136" level="32767"/>
    <cacheField name="[Measures].[Avg Tech Tickets per Customer]" caption="Avg Tech Tickets per Customer" numFmtId="0" hierarchy="141" level="32767"/>
    <cacheField name="[Fact_Churn].[InternetService].[InternetService]" caption="InternetService" numFmtId="0" hierarchy="68"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fieldsUsage count="2">
        <fieldUsage x="-1"/>
        <fieldUsage x="7"/>
      </fieldsUsage>
    </cacheHierarchy>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oneField="1">
      <fieldsUsage count="1">
        <fieldUsage x="0"/>
      </fieldsUsage>
    </cacheHierarchy>
    <cacheHierarchy uniqueName="[Measures].[Churn Rate %]" caption="Churn Rate %" measure="1" displayFolder="" measureGroup="_Measures" count="0" oneField="1">
      <fieldsUsage count="1">
        <fieldUsage x="2"/>
      </fieldsUsage>
    </cacheHierarchy>
    <cacheHierarchy uniqueName="[Measures].[Total Monthly Charges]" caption="Total Monthly Charges" measure="1" displayFolder="" measureGroup="_Measures" count="0" oneField="1">
      <fieldsUsage count="1">
        <fieldUsage x="4"/>
      </fieldsUsage>
    </cacheHierarchy>
    <cacheHierarchy uniqueName="[Measures].[At-Risk MRR]" caption="At-Risk MRR" measure="1" displayFolder="" measureGroup="_Measures" count="0" oneField="1">
      <fieldsUsage count="1">
        <fieldUsage x="5"/>
      </fieldsUsage>
    </cacheHierarchy>
    <cacheHierarchy uniqueName="[Measures].[Financial Churn Rate %]" caption="Financial Churn Rate %" measure="1" displayFolder="" measureGroup="_Measures" count="0"/>
    <cacheHierarchy uniqueName="[Measures].[Avg Monthly Ticket]" caption="Avg Monthly Ticket" measure="1" displayFolder="" measureGroup="_Measures" count="0" oneField="1">
      <fieldsUsage count="1">
        <fieldUsage x="3"/>
      </fieldsUsage>
    </cacheHierarchy>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oneField="1">
      <fieldsUsage count="1">
        <fieldUsage x="6"/>
      </fieldsUsage>
    </cacheHierarchy>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oneField="1">
      <fieldsUsage count="1">
        <fieldUsage x="1"/>
      </fieldsUsage>
    </cacheHierarchy>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9.998126736115" createdVersion="5" refreshedVersion="8" minRefreshableVersion="3" recordCount="0" supportSubquery="1" supportAdvancedDrill="1" xr:uid="{E4EC1842-512B-49E8-8852-81F64FF42D90}">
  <cacheSource type="external" connectionId="17"/>
  <cacheFields count="4">
    <cacheField name="[DimContract].[Contract].[Contract]" caption="Contract" numFmtId="0" hierarchy="28" level="1">
      <sharedItems count="3">
        <s v="Month-to-month"/>
        <s v="One year"/>
        <s v="Two year"/>
      </sharedItems>
    </cacheField>
    <cacheField name="[Measures].[Total Customers]" caption="Total Customers" numFmtId="0" hierarchy="133" level="32767"/>
    <cacheField name="[Measures].[Churn Rate %]" caption="Churn Rate %" numFmtId="0" hierarchy="134" level="32767"/>
    <cacheField name="[Fact_Churn].[InternetService].[InternetService]" caption="InternetService" numFmtId="0" hierarchy="68"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2"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2"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2" memberValueDatatype="20" unbalanced="0"/>
    <cacheHierarchy uniqueName="[Dim_EmployeeCensus].[Gender]" caption="Gender" attribute="1" defaultMemberUniqueName="[Dim_EmployeeCensus].[Gender].[All]" allUniqueName="[Dim_EmployeeCensus].[Gender].[All]" dimensionUniqueName="[Dim_EmployeeCensus]" displayFolder="" count="2" memberValueDatatype="130" unbalanced="0"/>
    <cacheHierarchy uniqueName="[Dim_EmployeeCensus].[Grade]" caption="Grade" attribute="1" defaultMemberUniqueName="[Dim_EmployeeCensus].[Grade].[All]" allUniqueName="[Dim_EmployeeCensus].[Grade].[All]" dimensionUniqueName="[Dim_EmployeeCensus]" displayFolder="" count="2" memberValueDatatype="130" unbalanced="0"/>
    <cacheHierarchy uniqueName="[Dim_EmployeeCensus].[Function]" caption="Function" attribute="1" defaultMemberUniqueName="[Dim_EmployeeCensus].[Function].[All]" allUniqueName="[Dim_EmployeeCensus].[Function].[All]" dimensionUniqueName="[Dim_EmployeeCensus]" displayFolder="" count="2" memberValueDatatype="130" unbalanced="0"/>
    <cacheHierarchy uniqueName="[Dim_EmployeeCensus].[OC_Rate]" caption="OC_Rate" attribute="1" defaultMemberUniqueName="[Dim_EmployeeCensus].[OC_Rate].[All]" allUniqueName="[Dim_EmployeeCensus].[OC_Rate].[All]" dimensionUniqueName="[Dim_EmployeeCensus]" displayFolder="" count="2" memberValueDatatype="20" unbalanced="0"/>
    <cacheHierarchy uniqueName="[Dim_EmployeeCensus].[Perform]" caption="Perform" attribute="1" defaultMemberUniqueName="[Dim_EmployeeCensus].[Perform].[All]" allUniqueName="[Dim_EmployeeCensus].[Perform].[All]" dimensionUniqueName="[Dim_EmployeeCensus]" displayFolder="" count="2" memberValueDatatype="20" unbalanced="0"/>
    <cacheHierarchy uniqueName="[Dim_EmployeeCensus].[Y_Grade]" caption="Y_Grade" attribute="1" defaultMemberUniqueName="[Dim_EmployeeCensus].[Y_Grade].[All]" allUniqueName="[Dim_EmployeeCensus].[Y_Grade].[All]" dimensionUniqueName="[Dim_EmployeeCensus]" displayFolder="" count="2" memberValueDatatype="20" unbalanced="0"/>
    <cacheHierarchy uniqueName="[Dim_EmployeeCensus].[Age]" caption="Age" attribute="1" defaultMemberUniqueName="[Dim_EmployeeCensus].[Age].[All]" allUniqueName="[Dim_EmployeeCensus].[Age].[All]" dimensionUniqueName="[Dim_EmployeeCensus]" displayFolder="" count="2" memberValueDatatype="20" unbalanced="0"/>
    <cacheHierarchy uniqueName="[Dim_EmployeeCensus].[Y_Service]" caption="Y_Service" attribute="1" defaultMemberUniqueName="[Dim_EmployeeCensus].[Y_Service].[All]" allUniqueName="[Dim_EmployeeCensus].[Y_Service].[All]" dimensionUniqueName="[Dim_EmployeeCensus]" displayFolder="" count="2" memberValueDatatype="20" unbalanced="0"/>
    <cacheHierarchy uniqueName="[Dim_EmployeeCensus].[Nationality]" caption="Nationality" attribute="1" defaultMemberUniqueName="[Dim_EmployeeCensus].[Nationality].[All]" allUniqueName="[Dim_EmployeeCensus].[Nationality].[All]" dimensionUniqueName="[Dim_EmployeeCensus]" displayFolder="" count="2" memberValueDatatype="130" unbalanced="0"/>
    <cacheHierarchy uniqueName="[Dim_EmployeeCensus].[Rank 2]" caption="Rank 2" attribute="1" defaultMemberUniqueName="[Dim_EmployeeCensus].[Rank 2].[All]" allUniqueName="[Dim_EmployeeCensus].[Rank 2].[All]" dimensionUniqueName="[Dim_EmployeeCensus]" displayFolder="" count="2"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2"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2"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2" memberValueDatatype="20" unbalanced="0"/>
    <cacheHierarchy uniqueName="[Dim_PRA_Equity].[Department]" caption="Department" attribute="1" defaultMemberUniqueName="[Dim_PRA_Equity].[Department].[All]" allUniqueName="[Dim_PRA_Equity].[Department].[All]" dimensionUniqueName="[Dim_PRA_Equity]" displayFolder="" count="2"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2"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2"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2" memberValueDatatype="20" unbalanced="0"/>
    <cacheHierarchy uniqueName="[Dim_PRA_Equity].[Grade_4_Manager]" caption="Grade_4_Manager" attribute="1" defaultMemberUniqueName="[Dim_PRA_Equity].[Grade_4_Manager].[All]" allUniqueName="[Dim_PRA_Equity].[Grade_4_Manager].[All]" dimensionUniqueName="[Dim_PRA_Equity]" displayFolder="" count="2"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2"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2" memberValueDatatype="20" unbalanced="0"/>
    <cacheHierarchy uniqueName="[DimAgent].[Agent]" caption="Agent" attribute="1" defaultMemberUniqueName="[DimAgent].[Agent].[All]" allUniqueName="[DimAgent].[Agent].[All]" dimensionUniqueName="[DimAgent]" displayFolder="" count="2" memberValueDatatype="130" unbalanced="0"/>
    <cacheHierarchy uniqueName="[DimAgent].[Tier]" caption="Tier" attribute="1" defaultMemberUniqueName="[DimAgent].[Tier].[All]" allUniqueName="[DimAgent].[Tier].[All]" dimensionUniqueName="[DimAgent]" displayFolder="" count="2" memberValueDatatype="130" unbalanced="0"/>
    <cacheHierarchy uniqueName="[DimAgent].[Target_CSAT]" caption="Target_CSAT" attribute="1" defaultMemberUniqueName="[DimAgent].[Target_CSAT].[All]" allUniqueName="[DimAgent].[Target_CSAT].[All]" dimensionUniqueName="[DimAgent]" displayFolder="" count="2"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2" memberValueDatatype="5" unbalanced="0"/>
    <cacheHierarchy uniqueName="[DimContract].[Contract]" caption="Contract" attribute="1" defaultMemberUniqueName="[DimContract].[Contract].[All]" allUniqueName="[DimContract].[Contract].[All]" dimensionUniqueName="[DimContract]" displayFolder="" count="2" memberValueDatatype="130" unbalanced="0">
      <fieldsUsage count="2">
        <fieldUsage x="-1"/>
        <fieldUsage x="0"/>
      </fieldsUsage>
    </cacheHierarchy>
    <cacheHierarchy uniqueName="[DimContract].[Commitment_Months]" caption="Commitment_Months" attribute="1" defaultMemberUniqueName="[DimContract].[Commitment_Months].[All]" allUniqueName="[DimContract].[Commitment_Months].[All]" dimensionUniqueName="[DimContract]" displayFolder="" count="2" memberValueDatatype="20" unbalanced="0"/>
    <cacheHierarchy uniqueName="[DimContract].[Risk_Category]" caption="Risk_Category" attribute="1" defaultMemberUniqueName="[DimContract].[Risk_Category].[All]" allUniqueName="[DimContract].[Risk_Category].[All]" dimensionUniqueName="[DimContract]" displayFolder="" count="2" memberValueDatatype="13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130" unbalanced="0"/>
    <cacheHierarchy uniqueName="[DimDate].[Month]" caption="Month" attribute="1" time="1" defaultMemberUniqueName="[DimDate].[Month].[All]" allUniqueName="[DimDate].[Month].[All]" dimensionUniqueName="[DimDate]" displayFolder="" count="2"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2" memberValueDatatype="130" unbalanced="0"/>
    <cacheHierarchy uniqueName="[DimDate].[Day]" caption="Day" attribute="1" time="1" defaultMemberUniqueName="[DimDate].[Day].[All]" allUniqueName="[DimDate].[Day].[All]" dimensionUniqueName="[DimDate]" displayFolder="" count="2" memberValueDatatype="20" unbalanced="0"/>
    <cacheHierarchy uniqueName="[DimDate].[Day_Of_Week]" caption="Day_Of_Week" attribute="1" time="1" defaultMemberUniqueName="[DimDate].[Day_Of_Week].[All]" allUniqueName="[DimDate].[Day_Of_Week].[All]" dimensionUniqueName="[DimDate]" displayFolder="" count="2" memberValueDatatype="20" unbalanced="0"/>
    <cacheHierarchy uniqueName="[DimDate].[Day_Name]" caption="Day_Name" attribute="1" time="1" defaultMemberUniqueName="[DimDate].[Day_Name].[All]" allUniqueName="[DimDate].[Day_Name].[All]" dimensionUniqueName="[DimDate]" displayFolder="" count="2" memberValueDatatype="130" unbalanced="0"/>
    <cacheHierarchy uniqueName="[DimDate].[Is_Weekend]" caption="Is_Weekend" attribute="1" time="1" defaultMemberUniqueName="[DimDate].[Is_Weekend].[All]" allUniqueName="[DimDate].[Is_Weekend].[All]" dimensionUniqueName="[DimDate]" displayFolder="" count="2" memberValueDatatype="130" unbalanced="0"/>
    <cacheHierarchy uniqueName="[DimDate].[Year_Month_Sort]" caption="Year_Month_Sort" attribute="1" time="1" defaultMemberUniqueName="[DimDate].[Year_Month_Sort].[All]" allUniqueName="[DimDate].[Year_Month_Sort].[All]" dimensionUniqueName="[DimDate]" displayFolder="" count="2"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2"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2"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2" memberValueDatatype="20" unbalanced="0"/>
    <cacheHierarchy uniqueName="[DimTopic].[Complexity_Weight]" caption="Complexity_Weight" attribute="1" defaultMemberUniqueName="[DimTopic].[Complexity_Weight].[All]" allUniqueName="[DimTopic].[Complexity_Weight].[All]" dimensionUniqueName="[DimTopic]" displayFolder="" count="2" memberValueDatatype="20" unbalanced="0"/>
    <cacheHierarchy uniqueName="[Fact_Calls].[Call_Id]" caption="Call_Id" attribute="1" defaultMemberUniqueName="[Fact_Calls].[Call_Id].[All]" allUniqueName="[Fact_Calls].[Call_Id].[All]" dimensionUniqueName="[Fact_Calls]" displayFolder="" count="2" memberValueDatatype="130" unbalanced="0"/>
    <cacheHierarchy uniqueName="[Fact_Calls].[Agent]" caption="Agent" attribute="1" defaultMemberUniqueName="[Fact_Calls].[Agent].[All]" allUniqueName="[Fact_Calls].[Agent].[All]" dimensionUniqueName="[Fact_Calls]" displayFolder="" count="2" memberValueDatatype="130" unbalanced="0"/>
    <cacheHierarchy uniqueName="[Fact_Calls].[Date]" caption="Date" attribute="1" time="1" defaultMemberUniqueName="[Fact_Calls].[Date].[All]" allUniqueName="[Fact_Calls].[Date].[All]" dimensionUniqueName="[Fact_Calls]" displayFolder="" count="2" memberValueDatatype="7" unbalanced="0"/>
    <cacheHierarchy uniqueName="[Fact_Calls].[Time]" caption="Time" attribute="1" time="1" defaultMemberUniqueName="[Fact_Calls].[Time].[All]" allUniqueName="[Fact_Calls].[Time].[All]" dimensionUniqueName="[Fact_Calls]" displayFolder="" count="2" memberValueDatatype="7" unbalanced="0"/>
    <cacheHierarchy uniqueName="[Fact_Calls].[Topic]" caption="Topic" attribute="1" defaultMemberUniqueName="[Fact_Calls].[Topic].[All]" allUniqueName="[Fact_Calls].[Topic].[All]" dimensionUniqueName="[Fact_Calls]" displayFolder="" count="2" memberValueDatatype="130" unbalanced="0"/>
    <cacheHierarchy uniqueName="[Fact_Calls].[Answered]" caption="Answered" attribute="1" defaultMemberUniqueName="[Fact_Calls].[Answered].[All]" allUniqueName="[Fact_Calls].[Answered].[All]" dimensionUniqueName="[Fact_Calls]" displayFolder="" count="2" memberValueDatatype="130" unbalanced="0"/>
    <cacheHierarchy uniqueName="[Fact_Calls].[Resolved]" caption="Resolved" attribute="1" defaultMemberUniqueName="[Fact_Calls].[Resolved].[All]" allUniqueName="[Fact_Calls].[Resolved].[All]" dimensionUniqueName="[Fact_Calls]" displayFolder="" count="2"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2" memberValueDatatype="20" unbalanced="0"/>
    <cacheHierarchy uniqueName="[Fact_Calls].[AvgTalkDuration]" caption="AvgTalkDuration" attribute="1" time="1" defaultMemberUniqueName="[Fact_Calls].[AvgTalkDuration].[All]" allUniqueName="[Fact_Calls].[AvgTalkDuration].[All]" dimensionUniqueName="[Fact_Calls]" displayFolder="" count="2" memberValueDatatype="7" unbalanced="0"/>
    <cacheHierarchy uniqueName="[Fact_Calls].[Satisfaction_Rating]" caption="Satisfaction_Rating" attribute="1" defaultMemberUniqueName="[Fact_Calls].[Satisfaction_Rating].[All]" allUniqueName="[Fact_Calls].[Satisfaction_Rating].[All]" dimensionUniqueName="[Fact_Calls]" displayFolder="" count="2" memberValueDatatype="20" unbalanced="0"/>
    <cacheHierarchy uniqueName="[Fact_Calls].[Call_Hour]" caption="Call_Hour" attribute="1" defaultMemberUniqueName="[Fact_Calls].[Call_Hour].[All]" allUniqueName="[Fact_Calls].[Call_Hour].[All]" dimensionUniqueName="[Fact_Calls]" displayFolder="" count="2" memberValueDatatype="20" unbalanced="0"/>
    <cacheHierarchy uniqueName="[Fact_Calls].[Talk_Duration_Sec]" caption="Talk_Duration_Sec" attribute="1" defaultMemberUniqueName="[Fact_Calls].[Talk_Duration_Sec].[All]" allUniqueName="[Fact_Calls].[Talk_Duration_Sec].[All]" dimensionUniqueName="[Fact_Calls]" displayFolder="" count="2" memberValueDatatype="20" unbalanced="0"/>
    <cacheHierarchy uniqueName="[Fact_Churn].[customerID]" caption="customerID" attribute="1" defaultMemberUniqueName="[Fact_Churn].[customerID].[All]" allUniqueName="[Fact_Churn].[customerID].[All]" dimensionUniqueName="[Fact_Churn]" displayFolder="" count="2" memberValueDatatype="130" unbalanced="0"/>
    <cacheHierarchy uniqueName="[Fact_Churn].[gender]" caption="gender" attribute="1" defaultMemberUniqueName="[Fact_Churn].[gender].[All]" allUniqueName="[Fact_Churn].[gender].[All]" dimensionUniqueName="[Fact_Churn]" displayFolder="" count="2" memberValueDatatype="130" unbalanced="0"/>
    <cacheHierarchy uniqueName="[Fact_Churn].[SeniorCitizen]" caption="SeniorCitizen" attribute="1" defaultMemberUniqueName="[Fact_Churn].[SeniorCitizen].[All]" allUniqueName="[Fact_Churn].[SeniorCitizen].[All]" dimensionUniqueName="[Fact_Churn]" displayFolder="" count="2" memberValueDatatype="20" unbalanced="0"/>
    <cacheHierarchy uniqueName="[Fact_Churn].[Partner]" caption="Partner" attribute="1" defaultMemberUniqueName="[Fact_Churn].[Partner].[All]" allUniqueName="[Fact_Churn].[Partner].[All]" dimensionUniqueName="[Fact_Churn]" displayFolder="" count="2" memberValueDatatype="130" unbalanced="0"/>
    <cacheHierarchy uniqueName="[Fact_Churn].[Dependents]" caption="Dependents" attribute="1" defaultMemberUniqueName="[Fact_Churn].[Dependents].[All]" allUniqueName="[Fact_Churn].[Dependents].[All]" dimensionUniqueName="[Fact_Churn]" displayFolder="" count="2" memberValueDatatype="130" unbalanced="0"/>
    <cacheHierarchy uniqueName="[Fact_Churn].[tenure]" caption="tenure" attribute="1" defaultMemberUniqueName="[Fact_Churn].[tenure].[All]" allUniqueName="[Fact_Churn].[tenure].[All]" dimensionUniqueName="[Fact_Churn]" displayFolder="" count="2" memberValueDatatype="20" unbalanced="0"/>
    <cacheHierarchy uniqueName="[Fact_Churn].[PhoneService]" caption="PhoneService" attribute="1" defaultMemberUniqueName="[Fact_Churn].[PhoneService].[All]" allUniqueName="[Fact_Churn].[PhoneService].[All]" dimensionUniqueName="[Fact_Churn]" displayFolder="" count="2" memberValueDatatype="130" unbalanced="0"/>
    <cacheHierarchy uniqueName="[Fact_Churn].[MultipleLines]" caption="MultipleLines" attribute="1" defaultMemberUniqueName="[Fact_Churn].[MultipleLines].[All]" allUniqueName="[Fact_Churn].[MultipleLines].[All]" dimensionUniqueName="[Fact_Churn]" displayFolder="" count="2"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fieldsUsage count="2">
        <fieldUsage x="-1"/>
        <fieldUsage x="3"/>
      </fieldsUsage>
    </cacheHierarchy>
    <cacheHierarchy uniqueName="[Fact_Churn].[OnlineSecurity]" caption="OnlineSecurity" attribute="1" defaultMemberUniqueName="[Fact_Churn].[OnlineSecurity].[All]" allUniqueName="[Fact_Churn].[OnlineSecurity].[All]" dimensionUniqueName="[Fact_Churn]" displayFolder="" count="2" memberValueDatatype="130" unbalanced="0"/>
    <cacheHierarchy uniqueName="[Fact_Churn].[OnlineBackup]" caption="OnlineBackup" attribute="1" defaultMemberUniqueName="[Fact_Churn].[OnlineBackup].[All]" allUniqueName="[Fact_Churn].[OnlineBackup].[All]" dimensionUniqueName="[Fact_Churn]" displayFolder="" count="2" memberValueDatatype="130" unbalanced="0"/>
    <cacheHierarchy uniqueName="[Fact_Churn].[DeviceProtection]" caption="DeviceProtection" attribute="1" defaultMemberUniqueName="[Fact_Churn].[DeviceProtection].[All]" allUniqueName="[Fact_Churn].[DeviceProtection].[All]" dimensionUniqueName="[Fact_Churn]" displayFolder="" count="2" memberValueDatatype="130" unbalanced="0"/>
    <cacheHierarchy uniqueName="[Fact_Churn].[TechSupport]" caption="TechSupport" attribute="1" defaultMemberUniqueName="[Fact_Churn].[TechSupport].[All]" allUniqueName="[Fact_Churn].[TechSupport].[All]" dimensionUniqueName="[Fact_Churn]" displayFolder="" count="2" memberValueDatatype="130" unbalanced="0"/>
    <cacheHierarchy uniqueName="[Fact_Churn].[StreamingTV]" caption="StreamingTV" attribute="1" defaultMemberUniqueName="[Fact_Churn].[StreamingTV].[All]" allUniqueName="[Fact_Churn].[StreamingTV].[All]" dimensionUniqueName="[Fact_Churn]" displayFolder="" count="2" memberValueDatatype="130" unbalanced="0"/>
    <cacheHierarchy uniqueName="[Fact_Churn].[StreamingMovies]" caption="StreamingMovies" attribute="1" defaultMemberUniqueName="[Fact_Churn].[StreamingMovies].[All]" allUniqueName="[Fact_Churn].[StreamingMovies].[All]" dimensionUniqueName="[Fact_Churn]" displayFolder="" count="2" memberValueDatatype="130" unbalanced="0"/>
    <cacheHierarchy uniqueName="[Fact_Churn].[Contract]" caption="Contract" attribute="1" defaultMemberUniqueName="[Fact_Churn].[Contract].[All]" allUniqueName="[Fact_Churn].[Contract].[All]" dimensionUniqueName="[Fact_Churn]" displayFolder="" count="2" memberValueDatatype="130" unbalanced="0"/>
    <cacheHierarchy uniqueName="[Fact_Churn].[PaperlessBilling]" caption="PaperlessBilling" attribute="1" defaultMemberUniqueName="[Fact_Churn].[PaperlessBilling].[All]" allUniqueName="[Fact_Churn].[PaperlessBilling].[All]" dimensionUniqueName="[Fact_Churn]" displayFolder="" count="2"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oneField="1">
      <fieldsUsage count="1">
        <fieldUsage x="1"/>
      </fieldsUsage>
    </cacheHierarchy>
    <cacheHierarchy uniqueName="[Measures].[Churn Rate %]" caption="Churn Rate %" measure="1" displayFolder="" measureGroup="_Measures" count="0" oneField="1">
      <fieldsUsage count="1">
        <fieldUsage x="2"/>
      </fieldsUsage>
    </cacheHierarchy>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9.998127199076" createdVersion="5" refreshedVersion="8" minRefreshableVersion="3" recordCount="0" supportSubquery="1" supportAdvancedDrill="1" xr:uid="{02752A62-66EC-47CC-A4CD-9767C76B87E5}">
  <cacheSource type="external" connectionId="17"/>
  <cacheFields count="3">
    <cacheField name="[Fact_Churn].[Tenure_Cohort].[Tenure_Cohort]" caption="Tenure_Cohort" numFmtId="0" hierarchy="83" level="1">
      <sharedItems count="4">
        <s v="1. 0 - 12 Months (High Churn)"/>
        <s v="2. 13 - 24 Months"/>
        <s v="3. 25 - 48 Months"/>
        <s v="4. 49+ Months (Loyal Core)"/>
      </sharedItems>
    </cacheField>
    <cacheField name="[Measures].[Churn Rate %]" caption="Churn Rate %" numFmtId="0" hierarchy="134" level="32767"/>
    <cacheField name="[Fact_Churn].[InternetService].[InternetService]" caption="InternetService" numFmtId="0" hierarchy="68"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fieldsUsage count="2">
        <fieldUsage x="-1"/>
        <fieldUsage x="2"/>
      </fieldsUsage>
    </cacheHierarchy>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2" memberValueDatatype="130" unbalanced="0">
      <fieldsUsage count="2">
        <fieldUsage x="-1"/>
        <fieldUsage x="0"/>
      </fieldsUsage>
    </cacheHierarchy>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oneField="1">
      <fieldsUsage count="1">
        <fieldUsage x="1"/>
      </fieldsUsage>
    </cacheHierarchy>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9.998127430554" createdVersion="5" refreshedVersion="8" minRefreshableVersion="3" recordCount="0" supportSubquery="1" supportAdvancedDrill="1" xr:uid="{9C9A2CF2-18FA-4EFC-9506-1ED02B21FFF7}">
  <cacheSource type="external" connectionId="17"/>
  <cacheFields count="3">
    <cacheField name="[Fact_Churn].[PaymentMethod].[PaymentMethod]" caption="PaymentMethod" numFmtId="0" hierarchy="77" level="1">
      <sharedItems count="4">
        <s v="Bank transfer (automatic)"/>
        <s v="Credit card (automatic)"/>
        <s v="Electronic check"/>
        <s v="Mailed check"/>
      </sharedItems>
    </cacheField>
    <cacheField name="[Measures].[Churn Rate %]" caption="Churn Rate %" numFmtId="0" hierarchy="134" level="32767"/>
    <cacheField name="[Fact_Churn].[InternetService].[InternetService]" caption="InternetService" numFmtId="0" hierarchy="68"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fieldsUsage count="2">
        <fieldUsage x="-1"/>
        <fieldUsage x="2"/>
      </fieldsUsage>
    </cacheHierarchy>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fieldsUsage count="2">
        <fieldUsage x="-1"/>
        <fieldUsage x="0"/>
      </fieldsUsage>
    </cacheHierarchy>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oneField="1">
      <fieldsUsage count="1">
        <fieldUsage x="1"/>
      </fieldsUsage>
    </cacheHierarchy>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9.998127777777" createdVersion="5" refreshedVersion="8" minRefreshableVersion="3" recordCount="0" supportSubquery="1" supportAdvancedDrill="1" xr:uid="{A6D479C2-F12E-471E-95CE-5FA335C805BC}">
  <cacheSource type="external" connectionId="17"/>
  <cacheFields count="3">
    <cacheField name="[Fact_Churn].[InternetService].[InternetService]" caption="InternetService" numFmtId="0" hierarchy="68" level="1">
      <sharedItems count="3">
        <s v="DSL"/>
        <s v="Fiber optic"/>
        <s v="No"/>
      </sharedItems>
    </cacheField>
    <cacheField name="[Measures].[Total Customers]" caption="Total Customers" numFmtId="0" hierarchy="133" level="32767"/>
    <cacheField name="[Measures].[Churn Rate %]" caption="Churn Rate %" numFmtId="0" hierarchy="134" level="32767"/>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0"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0"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fieldsUsage count="2">
        <fieldUsage x="-1"/>
        <fieldUsage x="0"/>
      </fieldsUsage>
    </cacheHierarchy>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oneField="1">
      <fieldsUsage count="1">
        <fieldUsage x="1"/>
      </fieldsUsage>
    </cacheHierarchy>
    <cacheHierarchy uniqueName="[Measures].[Churn Rate %]" caption="Churn Rate %" measure="1" displayFolder="" measureGroup="_Measures" count="0" oneField="1">
      <fieldsUsage count="1">
        <fieldUsage x="2"/>
      </fieldsUsage>
    </cacheHierarchy>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9.998201504626" createdVersion="5" refreshedVersion="8" minRefreshableVersion="3" recordCount="0" supportSubquery="1" supportAdvancedDrill="1" xr:uid="{1ACF4F66-B3BE-4304-949F-017122F9A85E}">
  <cacheSource type="external" connectionId="17"/>
  <cacheFields count="8">
    <cacheField name="[Measures].[Total Employees]" caption="Total Employees" numFmtId="0" hierarchy="145" level="32767"/>
    <cacheField name="[Measures].[Female Representation %]" caption="Female Representation %" numFmtId="0" hierarchy="148" level="32767"/>
    <cacheField name="[Measures].[Executive Female Share %]" caption="Executive Female Share %" numFmtId="0" hierarchy="159" level="32767"/>
    <cacheField name="[Measures].[Total Promotions FY21]" caption="Total Promotions FY21" numFmtId="0" hierarchy="149" level="32767"/>
    <cacheField name="[Measures].[Overall Promotion Rate %]" caption="Overall Promotion Rate %" numFmtId="0" hierarchy="150" level="32767"/>
    <cacheField name="[Measures].[Promotion Equity Index]" caption="Promotion Equity Index" numFmtId="0" hierarchy="156" level="32767"/>
    <cacheField name="[Measures].[Turnover Rate %]" caption="Turnover Rate %" numFmtId="0" hierarchy="158" level="32767"/>
    <cacheField name="[Fact_Employees].[Age_Group].[Age_Group]" caption="Age_Group" numFmtId="0" hierarchy="109"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fieldsUsage count="2">
        <fieldUsage x="-1"/>
        <fieldUsage x="7"/>
      </fieldsUsage>
    </cacheHierarchy>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oneField="1">
      <fieldsUsage count="1">
        <fieldUsage x="0"/>
      </fieldsUsage>
    </cacheHierarchy>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oneField="1">
      <fieldsUsage count="1">
        <fieldUsage x="1"/>
      </fieldsUsage>
    </cacheHierarchy>
    <cacheHierarchy uniqueName="[Measures].[Total Promotions FY21]" caption="Total Promotions FY21" measure="1" displayFolder="" measureGroup="_Measures" count="0" oneField="1">
      <fieldsUsage count="1">
        <fieldUsage x="3"/>
      </fieldsUsage>
    </cacheHierarchy>
    <cacheHierarchy uniqueName="[Measures].[Overall Promotion Rate %]" caption="Overall Promotion Rate %" measure="1" displayFolder="" measureGroup="_Measures" count="0" oneField="1">
      <fieldsUsage count="1">
        <fieldUsage x="4"/>
      </fieldsUsage>
    </cacheHierarchy>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oneField="1">
      <fieldsUsage count="1">
        <fieldUsage x="5"/>
      </fieldsUsage>
    </cacheHierarchy>
    <cacheHierarchy uniqueName="[Measures].[Turnover Count FY20]" caption="Turnover Count FY20" measure="1" displayFolder="" measureGroup="_Measures" count="0"/>
    <cacheHierarchy uniqueName="[Measures].[Turnover Rate %]" caption="Turnover Rate %" measure="1" displayFolder="" measureGroup="_Measures" count="0" oneField="1">
      <fieldsUsage count="1">
        <fieldUsage x="6"/>
      </fieldsUsage>
    </cacheHierarchy>
    <cacheHierarchy uniqueName="[Measures].[Executive Female Share %]" caption="Executive Female Share %" measure="1" displayFolder="" measureGroup="_Measures" count="0" oneField="1">
      <fieldsUsage count="1">
        <fieldUsage x="2"/>
      </fieldsUsage>
    </cacheHierarchy>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9.998201851849" createdVersion="5" refreshedVersion="8" minRefreshableVersion="3" recordCount="0" supportSubquery="1" supportAdvancedDrill="1" xr:uid="{E3D2D584-DAB6-4EA1-98D9-0C9E1C213F89}">
  <cacheSource type="external" connectionId="17"/>
  <cacheFields count="4">
    <cacheField name="[Dim_CareerLadder].[Base_Job_Level].[Base_Job_Level]" caption="Base_Job_Level" numFmtId="0" hierarchy="1" level="1">
      <sharedItems containsBlank="1" count="6">
        <s v="2 - Director"/>
        <s v="3 - Senior Manager"/>
        <s v="4 - Manager"/>
        <s v="5 - Senior Officer"/>
        <s v="6 - Junior Officer"/>
        <m/>
      </sharedItems>
    </cacheField>
    <cacheField name="[Fact_Employees].[Gender].[Gender]" caption="Gender" numFmtId="0" hierarchy="86" level="1">
      <sharedItems count="2">
        <s v="Female"/>
        <s v="Male"/>
      </sharedItems>
    </cacheField>
    <cacheField name="[Measures].[Total Employees]" caption="Total Employees" numFmtId="0" hierarchy="145" level="32767"/>
    <cacheField name="[Fact_Employees].[Age_Group].[Age_Group]" caption="Age_Group" numFmtId="0" hierarchy="109"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2"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fieldsUsage count="2">
        <fieldUsage x="-1"/>
        <fieldUsage x="0"/>
      </fieldsUsage>
    </cacheHierarchy>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2"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2" memberValueDatatype="20" unbalanced="0"/>
    <cacheHierarchy uniqueName="[Dim_EmployeeCensus].[Gender]" caption="Gender" attribute="1" defaultMemberUniqueName="[Dim_EmployeeCensus].[Gender].[All]" allUniqueName="[Dim_EmployeeCensus].[Gender].[All]" dimensionUniqueName="[Dim_EmployeeCensus]" displayFolder="" count="2" memberValueDatatype="130" unbalanced="0"/>
    <cacheHierarchy uniqueName="[Dim_EmployeeCensus].[Grade]" caption="Grade" attribute="1" defaultMemberUniqueName="[Dim_EmployeeCensus].[Grade].[All]" allUniqueName="[Dim_EmployeeCensus].[Grade].[All]" dimensionUniqueName="[Dim_EmployeeCensus]" displayFolder="" count="2" memberValueDatatype="130" unbalanced="0"/>
    <cacheHierarchy uniqueName="[Dim_EmployeeCensus].[Function]" caption="Function" attribute="1" defaultMemberUniqueName="[Dim_EmployeeCensus].[Function].[All]" allUniqueName="[Dim_EmployeeCensus].[Function].[All]" dimensionUniqueName="[Dim_EmployeeCensus]" displayFolder="" count="2" memberValueDatatype="130" unbalanced="0"/>
    <cacheHierarchy uniqueName="[Dim_EmployeeCensus].[OC_Rate]" caption="OC_Rate" attribute="1" defaultMemberUniqueName="[Dim_EmployeeCensus].[OC_Rate].[All]" allUniqueName="[Dim_EmployeeCensus].[OC_Rate].[All]" dimensionUniqueName="[Dim_EmployeeCensus]" displayFolder="" count="2" memberValueDatatype="20" unbalanced="0"/>
    <cacheHierarchy uniqueName="[Dim_EmployeeCensus].[Perform]" caption="Perform" attribute="1" defaultMemberUniqueName="[Dim_EmployeeCensus].[Perform].[All]" allUniqueName="[Dim_EmployeeCensus].[Perform].[All]" dimensionUniqueName="[Dim_EmployeeCensus]" displayFolder="" count="2" memberValueDatatype="20" unbalanced="0"/>
    <cacheHierarchy uniqueName="[Dim_EmployeeCensus].[Y_Grade]" caption="Y_Grade" attribute="1" defaultMemberUniqueName="[Dim_EmployeeCensus].[Y_Grade].[All]" allUniqueName="[Dim_EmployeeCensus].[Y_Grade].[All]" dimensionUniqueName="[Dim_EmployeeCensus]" displayFolder="" count="2" memberValueDatatype="20" unbalanced="0"/>
    <cacheHierarchy uniqueName="[Dim_EmployeeCensus].[Age]" caption="Age" attribute="1" defaultMemberUniqueName="[Dim_EmployeeCensus].[Age].[All]" allUniqueName="[Dim_EmployeeCensus].[Age].[All]" dimensionUniqueName="[Dim_EmployeeCensus]" displayFolder="" count="2" memberValueDatatype="20" unbalanced="0"/>
    <cacheHierarchy uniqueName="[Dim_EmployeeCensus].[Y_Service]" caption="Y_Service" attribute="1" defaultMemberUniqueName="[Dim_EmployeeCensus].[Y_Service].[All]" allUniqueName="[Dim_EmployeeCensus].[Y_Service].[All]" dimensionUniqueName="[Dim_EmployeeCensus]" displayFolder="" count="2" memberValueDatatype="20" unbalanced="0"/>
    <cacheHierarchy uniqueName="[Dim_EmployeeCensus].[Nationality]" caption="Nationality" attribute="1" defaultMemberUniqueName="[Dim_EmployeeCensus].[Nationality].[All]" allUniqueName="[Dim_EmployeeCensus].[Nationality].[All]" dimensionUniqueName="[Dim_EmployeeCensus]" displayFolder="" count="2" memberValueDatatype="130" unbalanced="0"/>
    <cacheHierarchy uniqueName="[Dim_EmployeeCensus].[Rank 2]" caption="Rank 2" attribute="1" defaultMemberUniqueName="[Dim_EmployeeCensus].[Rank 2].[All]" allUniqueName="[Dim_EmployeeCensus].[Rank 2].[All]" dimensionUniqueName="[Dim_EmployeeCensus]" displayFolder="" count="2"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2"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2"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2" memberValueDatatype="20" unbalanced="0"/>
    <cacheHierarchy uniqueName="[Dim_PRA_Equity].[Department]" caption="Department" attribute="1" defaultMemberUniqueName="[Dim_PRA_Equity].[Department].[All]" allUniqueName="[Dim_PRA_Equity].[Department].[All]" dimensionUniqueName="[Dim_PRA_Equity]" displayFolder="" count="2"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2"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2"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2" memberValueDatatype="20" unbalanced="0"/>
    <cacheHierarchy uniqueName="[Dim_PRA_Equity].[Grade_4_Manager]" caption="Grade_4_Manager" attribute="1" defaultMemberUniqueName="[Dim_PRA_Equity].[Grade_4_Manager].[All]" allUniqueName="[Dim_PRA_Equity].[Grade_4_Manager].[All]" dimensionUniqueName="[Dim_PRA_Equity]" displayFolder="" count="2"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2"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2" memberValueDatatype="20" unbalanced="0"/>
    <cacheHierarchy uniqueName="[DimAgent].[Agent]" caption="Agent" attribute="1" defaultMemberUniqueName="[DimAgent].[Agent].[All]" allUniqueName="[DimAgent].[Agent].[All]" dimensionUniqueName="[DimAgent]" displayFolder="" count="2" memberValueDatatype="130" unbalanced="0"/>
    <cacheHierarchy uniqueName="[DimAgent].[Tier]" caption="Tier" attribute="1" defaultMemberUniqueName="[DimAgent].[Tier].[All]" allUniqueName="[DimAgent].[Tier].[All]" dimensionUniqueName="[DimAgent]" displayFolder="" count="2" memberValueDatatype="130" unbalanced="0"/>
    <cacheHierarchy uniqueName="[DimAgent].[Target_CSAT]" caption="Target_CSAT" attribute="1" defaultMemberUniqueName="[DimAgent].[Target_CSAT].[All]" allUniqueName="[DimAgent].[Target_CSAT].[All]" dimensionUniqueName="[DimAgent]" displayFolder="" count="2"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2"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2" memberValueDatatype="20" unbalanced="0"/>
    <cacheHierarchy uniqueName="[DimContract].[Risk_Category]" caption="Risk_Category" attribute="1" defaultMemberUniqueName="[DimContract].[Risk_Category].[All]" allUniqueName="[DimContract].[Risk_Category].[All]" dimensionUniqueName="[DimContract]" displayFolder="" count="2" memberValueDatatype="13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130" unbalanced="0"/>
    <cacheHierarchy uniqueName="[DimDate].[Month]" caption="Month" attribute="1" time="1" defaultMemberUniqueName="[DimDate].[Month].[All]" allUniqueName="[DimDate].[Month].[All]" dimensionUniqueName="[DimDate]" displayFolder="" count="2"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2" memberValueDatatype="130" unbalanced="0"/>
    <cacheHierarchy uniqueName="[DimDate].[Day]" caption="Day" attribute="1" time="1" defaultMemberUniqueName="[DimDate].[Day].[All]" allUniqueName="[DimDate].[Day].[All]" dimensionUniqueName="[DimDate]" displayFolder="" count="2" memberValueDatatype="20" unbalanced="0"/>
    <cacheHierarchy uniqueName="[DimDate].[Day_Of_Week]" caption="Day_Of_Week" attribute="1" time="1" defaultMemberUniqueName="[DimDate].[Day_Of_Week].[All]" allUniqueName="[DimDate].[Day_Of_Week].[All]" dimensionUniqueName="[DimDate]" displayFolder="" count="2" memberValueDatatype="20" unbalanced="0"/>
    <cacheHierarchy uniqueName="[DimDate].[Day_Name]" caption="Day_Name" attribute="1" time="1" defaultMemberUniqueName="[DimDate].[Day_Name].[All]" allUniqueName="[DimDate].[Day_Name].[All]" dimensionUniqueName="[DimDate]" displayFolder="" count="2" memberValueDatatype="130" unbalanced="0"/>
    <cacheHierarchy uniqueName="[DimDate].[Is_Weekend]" caption="Is_Weekend" attribute="1" time="1" defaultMemberUniqueName="[DimDate].[Is_Weekend].[All]" allUniqueName="[DimDate].[Is_Weekend].[All]" dimensionUniqueName="[DimDate]" displayFolder="" count="2" memberValueDatatype="130" unbalanced="0"/>
    <cacheHierarchy uniqueName="[DimDate].[Year_Month_Sort]" caption="Year_Month_Sort" attribute="1" time="1" defaultMemberUniqueName="[DimDate].[Year_Month_Sort].[All]" allUniqueName="[DimDate].[Year_Month_Sort].[All]" dimensionUniqueName="[DimDate]" displayFolder="" count="2"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2"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2"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2" memberValueDatatype="20" unbalanced="0"/>
    <cacheHierarchy uniqueName="[DimTopic].[Complexity_Weight]" caption="Complexity_Weight" attribute="1" defaultMemberUniqueName="[DimTopic].[Complexity_Weight].[All]" allUniqueName="[DimTopic].[Complexity_Weight].[All]" dimensionUniqueName="[DimTopic]" displayFolder="" count="2" memberValueDatatype="20" unbalanced="0"/>
    <cacheHierarchy uniqueName="[Fact_Calls].[Call_Id]" caption="Call_Id" attribute="1" defaultMemberUniqueName="[Fact_Calls].[Call_Id].[All]" allUniqueName="[Fact_Calls].[Call_Id].[All]" dimensionUniqueName="[Fact_Calls]" displayFolder="" count="2" memberValueDatatype="130" unbalanced="0"/>
    <cacheHierarchy uniqueName="[Fact_Calls].[Agent]" caption="Agent" attribute="1" defaultMemberUniqueName="[Fact_Calls].[Agent].[All]" allUniqueName="[Fact_Calls].[Agent].[All]" dimensionUniqueName="[Fact_Calls]" displayFolder="" count="2" memberValueDatatype="130" unbalanced="0"/>
    <cacheHierarchy uniqueName="[Fact_Calls].[Date]" caption="Date" attribute="1" time="1" defaultMemberUniqueName="[Fact_Calls].[Date].[All]" allUniqueName="[Fact_Calls].[Date].[All]" dimensionUniqueName="[Fact_Calls]" displayFolder="" count="2" memberValueDatatype="7" unbalanced="0"/>
    <cacheHierarchy uniqueName="[Fact_Calls].[Time]" caption="Time" attribute="1" time="1" defaultMemberUniqueName="[Fact_Calls].[Time].[All]" allUniqueName="[Fact_Calls].[Time].[All]" dimensionUniqueName="[Fact_Calls]" displayFolder="" count="2" memberValueDatatype="7" unbalanced="0"/>
    <cacheHierarchy uniqueName="[Fact_Calls].[Topic]" caption="Topic" attribute="1" defaultMemberUniqueName="[Fact_Calls].[Topic].[All]" allUniqueName="[Fact_Calls].[Topic].[All]" dimensionUniqueName="[Fact_Calls]" displayFolder="" count="2" memberValueDatatype="130" unbalanced="0"/>
    <cacheHierarchy uniqueName="[Fact_Calls].[Answered]" caption="Answered" attribute="1" defaultMemberUniqueName="[Fact_Calls].[Answered].[All]" allUniqueName="[Fact_Calls].[Answered].[All]" dimensionUniqueName="[Fact_Calls]" displayFolder="" count="2" memberValueDatatype="130" unbalanced="0"/>
    <cacheHierarchy uniqueName="[Fact_Calls].[Resolved]" caption="Resolved" attribute="1" defaultMemberUniqueName="[Fact_Calls].[Resolved].[All]" allUniqueName="[Fact_Calls].[Resolved].[All]" dimensionUniqueName="[Fact_Calls]" displayFolder="" count="2"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2" memberValueDatatype="20" unbalanced="0"/>
    <cacheHierarchy uniqueName="[Fact_Calls].[AvgTalkDuration]" caption="AvgTalkDuration" attribute="1" time="1" defaultMemberUniqueName="[Fact_Calls].[AvgTalkDuration].[All]" allUniqueName="[Fact_Calls].[AvgTalkDuration].[All]" dimensionUniqueName="[Fact_Calls]" displayFolder="" count="2" memberValueDatatype="7" unbalanced="0"/>
    <cacheHierarchy uniqueName="[Fact_Calls].[Satisfaction_Rating]" caption="Satisfaction_Rating" attribute="1" defaultMemberUniqueName="[Fact_Calls].[Satisfaction_Rating].[All]" allUniqueName="[Fact_Calls].[Satisfaction_Rating].[All]" dimensionUniqueName="[Fact_Calls]" displayFolder="" count="2" memberValueDatatype="20" unbalanced="0"/>
    <cacheHierarchy uniqueName="[Fact_Calls].[Call_Hour]" caption="Call_Hour" attribute="1" defaultMemberUniqueName="[Fact_Calls].[Call_Hour].[All]" allUniqueName="[Fact_Calls].[Call_Hour].[All]" dimensionUniqueName="[Fact_Calls]" displayFolder="" count="2" memberValueDatatype="20" unbalanced="0"/>
    <cacheHierarchy uniqueName="[Fact_Calls].[Talk_Duration_Sec]" caption="Talk_Duration_Sec" attribute="1" defaultMemberUniqueName="[Fact_Calls].[Talk_Duration_Sec].[All]" allUniqueName="[Fact_Calls].[Talk_Duration_Sec].[All]" dimensionUniqueName="[Fact_Calls]" displayFolder="" count="2" memberValueDatatype="20" unbalanced="0"/>
    <cacheHierarchy uniqueName="[Fact_Churn].[customerID]" caption="customerID" attribute="1" defaultMemberUniqueName="[Fact_Churn].[customerID].[All]" allUniqueName="[Fact_Churn].[customerID].[All]" dimensionUniqueName="[Fact_Churn]" displayFolder="" count="2" memberValueDatatype="130" unbalanced="0"/>
    <cacheHierarchy uniqueName="[Fact_Churn].[gender]" caption="gender" attribute="1" defaultMemberUniqueName="[Fact_Churn].[gender].[All]" allUniqueName="[Fact_Churn].[gender].[All]" dimensionUniqueName="[Fact_Churn]" displayFolder="" count="2" memberValueDatatype="130" unbalanced="0"/>
    <cacheHierarchy uniqueName="[Fact_Churn].[SeniorCitizen]" caption="SeniorCitizen" attribute="1" defaultMemberUniqueName="[Fact_Churn].[SeniorCitizen].[All]" allUniqueName="[Fact_Churn].[SeniorCitizen].[All]" dimensionUniqueName="[Fact_Churn]" displayFolder="" count="2" memberValueDatatype="20" unbalanced="0"/>
    <cacheHierarchy uniqueName="[Fact_Churn].[Partner]" caption="Partner" attribute="1" defaultMemberUniqueName="[Fact_Churn].[Partner].[All]" allUniqueName="[Fact_Churn].[Partner].[All]" dimensionUniqueName="[Fact_Churn]" displayFolder="" count="2" memberValueDatatype="130" unbalanced="0"/>
    <cacheHierarchy uniqueName="[Fact_Churn].[Dependents]" caption="Dependents" attribute="1" defaultMemberUniqueName="[Fact_Churn].[Dependents].[All]" allUniqueName="[Fact_Churn].[Dependents].[All]" dimensionUniqueName="[Fact_Churn]" displayFolder="" count="2" memberValueDatatype="130" unbalanced="0"/>
    <cacheHierarchy uniqueName="[Fact_Churn].[tenure]" caption="tenure" attribute="1" defaultMemberUniqueName="[Fact_Churn].[tenure].[All]" allUniqueName="[Fact_Churn].[tenure].[All]" dimensionUniqueName="[Fact_Churn]" displayFolder="" count="2" memberValueDatatype="20" unbalanced="0"/>
    <cacheHierarchy uniqueName="[Fact_Churn].[PhoneService]" caption="PhoneService" attribute="1" defaultMemberUniqueName="[Fact_Churn].[PhoneService].[All]" allUniqueName="[Fact_Churn].[PhoneService].[All]" dimensionUniqueName="[Fact_Churn]" displayFolder="" count="2" memberValueDatatype="130" unbalanced="0"/>
    <cacheHierarchy uniqueName="[Fact_Churn].[MultipleLines]" caption="MultipleLines" attribute="1" defaultMemberUniqueName="[Fact_Churn].[MultipleLines].[All]" allUniqueName="[Fact_Churn].[MultipleLines].[All]" dimensionUniqueName="[Fact_Churn]" displayFolder="" count="2"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cacheHierarchy uniqueName="[Fact_Churn].[OnlineSecurity]" caption="OnlineSecurity" attribute="1" defaultMemberUniqueName="[Fact_Churn].[OnlineSecurity].[All]" allUniqueName="[Fact_Churn].[OnlineSecurity].[All]" dimensionUniqueName="[Fact_Churn]" displayFolder="" count="2" memberValueDatatype="130" unbalanced="0"/>
    <cacheHierarchy uniqueName="[Fact_Churn].[OnlineBackup]" caption="OnlineBackup" attribute="1" defaultMemberUniqueName="[Fact_Churn].[OnlineBackup].[All]" allUniqueName="[Fact_Churn].[OnlineBackup].[All]" dimensionUniqueName="[Fact_Churn]" displayFolder="" count="2" memberValueDatatype="130" unbalanced="0"/>
    <cacheHierarchy uniqueName="[Fact_Churn].[DeviceProtection]" caption="DeviceProtection" attribute="1" defaultMemberUniqueName="[Fact_Churn].[DeviceProtection].[All]" allUniqueName="[Fact_Churn].[DeviceProtection].[All]" dimensionUniqueName="[Fact_Churn]" displayFolder="" count="2" memberValueDatatype="130" unbalanced="0"/>
    <cacheHierarchy uniqueName="[Fact_Churn].[TechSupport]" caption="TechSupport" attribute="1" defaultMemberUniqueName="[Fact_Churn].[TechSupport].[All]" allUniqueName="[Fact_Churn].[TechSupport].[All]" dimensionUniqueName="[Fact_Churn]" displayFolder="" count="2" memberValueDatatype="130" unbalanced="0"/>
    <cacheHierarchy uniqueName="[Fact_Churn].[StreamingTV]" caption="StreamingTV" attribute="1" defaultMemberUniqueName="[Fact_Churn].[StreamingTV].[All]" allUniqueName="[Fact_Churn].[StreamingTV].[All]" dimensionUniqueName="[Fact_Churn]" displayFolder="" count="2" memberValueDatatype="130" unbalanced="0"/>
    <cacheHierarchy uniqueName="[Fact_Churn].[StreamingMovies]" caption="StreamingMovies" attribute="1" defaultMemberUniqueName="[Fact_Churn].[StreamingMovies].[All]" allUniqueName="[Fact_Churn].[StreamingMovies].[All]" dimensionUniqueName="[Fact_Churn]" displayFolder="" count="2" memberValueDatatype="130" unbalanced="0"/>
    <cacheHierarchy uniqueName="[Fact_Churn].[Contract]" caption="Contract" attribute="1" defaultMemberUniqueName="[Fact_Churn].[Contract].[All]" allUniqueName="[Fact_Churn].[Contract].[All]" dimensionUniqueName="[Fact_Churn]" displayFolder="" count="2" memberValueDatatype="130" unbalanced="0"/>
    <cacheHierarchy uniqueName="[Fact_Churn].[PaperlessBilling]" caption="PaperlessBilling" attribute="1" defaultMemberUniqueName="[Fact_Churn].[PaperlessBilling].[All]" allUniqueName="[Fact_Churn].[PaperlessBilling].[All]" dimensionUniqueName="[Fact_Churn]" displayFolder="" count="2"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2" memberValueDatatype="5" unbalanced="0"/>
    <cacheHierarchy uniqueName="[Fact_Churn].[TotalCharges]" caption="TotalCharges" attribute="1" defaultMemberUniqueName="[Fact_Churn].[TotalCharges].[All]" allUniqueName="[Fact_Churn].[TotalCharges].[All]" dimensionUniqueName="[Fact_Churn]" displayFolder="" count="2" memberValueDatatype="130" unbalanced="0"/>
    <cacheHierarchy uniqueName="[Fact_Churn].[numAdminTickets]" caption="numAdminTickets" attribute="1" defaultMemberUniqueName="[Fact_Churn].[numAdminTickets].[All]" allUniqueName="[Fact_Churn].[numAdminTickets].[All]" dimensionUniqueName="[Fact_Churn]" displayFolder="" count="2" memberValueDatatype="20" unbalanced="0"/>
    <cacheHierarchy uniqueName="[Fact_Churn].[numTechTickets]" caption="numTechTickets" attribute="1" defaultMemberUniqueName="[Fact_Churn].[numTechTickets].[All]" allUniqueName="[Fact_Churn].[numTechTickets].[All]" dimensionUniqueName="[Fact_Churn]" displayFolder="" count="2" memberValueDatatype="20" unbalanced="0"/>
    <cacheHierarchy uniqueName="[Fact_Churn].[Churn]" caption="Churn" attribute="1" defaultMemberUniqueName="[Fact_Churn].[Churn].[All]" allUniqueName="[Fact_Churn].[Churn].[All]" dimensionUniqueName="[Fact_Churn]" displayFolder="" count="2" memberValueDatatype="130" unbalanced="0"/>
    <cacheHierarchy uniqueName="[Fact_Churn].[Tenure_Cohort]" caption="Tenure_Cohort" attribute="1" defaultMemberUniqueName="[Fact_Churn].[Tenure_Cohort].[All]" allUniqueName="[Fact_Churn].[Tenure_Cohort].[All]" dimensionUniqueName="[Fact_Churn]" displayFolder="" count="2"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2" memberValueDatatype="20" unbalanced="0"/>
    <cacheHierarchy uniqueName="[Fact_Employees].[Employee_ID]" caption="Employee_ID" attribute="1" defaultMemberUniqueName="[Fact_Employees].[Employee_ID].[All]" allUniqueName="[Fact_Employees].[Employee_ID].[All]" dimensionUniqueName="[Fact_Employees]" displayFolder="" count="2" memberValueDatatype="20" unbalanced="0"/>
    <cacheHierarchy uniqueName="[Fact_Employees].[Gender]" caption="Gender" attribute="1" defaultMemberUniqueName="[Fact_Employees].[Gender].[All]" allUniqueName="[Fact_Employees].[Gender].[All]" dimensionUniqueName="[Fact_Employees]" displayFolder="" count="2" memberValueDatatype="130" unbalanced="0">
      <fieldsUsage count="2">
        <fieldUsage x="-1"/>
        <fieldUsage x="1"/>
      </fieldsUsage>
    </cacheHierarchy>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2" memberValueDatatype="130" unbalanced="0"/>
    <cacheHierarchy uniqueName="[Fact_Employees].[New hire FY20?]" caption="New hire FY20?" attribute="1" defaultMemberUniqueName="[Fact_Employees].[New hire FY20?].[All]" allUniqueName="[Fact_Employees].[New hire FY20?].[All]" dimensionUniqueName="[Fact_Employees]" displayFolder="" count="2" memberValueDatatype="130" unbalanced="0"/>
    <cacheHierarchy uniqueName="[Fact_Employees].[FY20_Rating]" caption="FY20_Rating" attribute="1" defaultMemberUniqueName="[Fact_Employees].[FY20_Rating].[All]" allUniqueName="[Fact_Employees].[FY20_Rating].[All]" dimensionUniqueName="[Fact_Employees]" displayFolder="" count="2" memberValueDatatype="20" unbalanced="0"/>
    <cacheHierarchy uniqueName="[Fact_Employees].[Promoted_FY21]" caption="Promoted_FY21" attribute="1" defaultMemberUniqueName="[Fact_Employees].[Promoted_FY21].[All]" allUniqueName="[Fact_Employees].[Promoted_FY21].[All]" dimensionUniqueName="[Fact_Employees]" displayFolder="" count="2"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2"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2" memberValueDatatype="130" unbalanced="0"/>
    <cacheHierarchy uniqueName="[Fact_Employees].[FY20_Leaver]" caption="FY20_Leaver" attribute="1" defaultMemberUniqueName="[Fact_Employees].[FY20_Leaver].[All]" allUniqueName="[Fact_Employees].[FY20_Leaver].[All]" dimensionUniqueName="[Fact_Employees]" displayFolder="" count="2"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2" memberValueDatatype="130" unbalanced="0"/>
    <cacheHierarchy uniqueName="[Fact_Employees].[Department]" caption="Department" attribute="1" defaultMemberUniqueName="[Fact_Employees].[Department].[All]" allUniqueName="[Fact_Employees].[Department].[All]" dimensionUniqueName="[Fact_Employees]" displayFolder="" count="2" memberValueDatatype="130" unbalanced="0"/>
    <cacheHierarchy uniqueName="[Fact_Employees].[Leaver FY]" caption="Leaver FY" attribute="1" defaultMemberUniqueName="[Fact_Employees].[Leaver FY].[All]" allUniqueName="[Fact_Employees].[Leaver FY].[All]" dimensionUniqueName="[Fact_Employees]" displayFolder="" count="2"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2"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2" memberValueDatatype="130" unbalanced="0"/>
    <cacheHierarchy uniqueName="[Fact_Employees].[FTE group]" caption="FTE group" attribute="1" defaultMemberUniqueName="[Fact_Employees].[FTE group].[All]" allUniqueName="[Fact_Employees].[FTE group].[All]" dimensionUniqueName="[Fact_Employees]" displayFolder="" count="2" memberValueDatatype="130" unbalanced="0"/>
    <cacheHierarchy uniqueName="[Fact_Employees].[Time type]" caption="Time type" attribute="1" defaultMemberUniqueName="[Fact_Employees].[Time type].[All]" allUniqueName="[Fact_Employees].[Time type].[All]" dimensionUniqueName="[Fact_Employees]" displayFolder="" count="2"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2"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2"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2"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2"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2"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2"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2" memberValueDatatype="130" unbalanced="0"/>
    <cacheHierarchy uniqueName="[Fact_Employees].[FY19_Rating]" caption="FY19_Rating" attribute="1" defaultMemberUniqueName="[Fact_Employees].[FY19_Rating].[All]" allUniqueName="[Fact_Employees].[FY19_Rating].[All]" dimensionUniqueName="[Fact_Employees]" displayFolder="" count="2"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fieldsUsage count="2">
        <fieldUsage x="-1"/>
        <fieldUsage x="3"/>
      </fieldsUsage>
    </cacheHierarchy>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oneField="1">
      <fieldsUsage count="1">
        <fieldUsage x="2"/>
      </fieldsUsage>
    </cacheHierarchy>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9.998202199073" createdVersion="5" refreshedVersion="8" minRefreshableVersion="3" recordCount="0" supportSubquery="1" supportAdvancedDrill="1" xr:uid="{7C49B319-8F84-4B81-9D29-88982F0E5A6D}">
  <cacheSource type="external" connectionId="17"/>
  <cacheFields count="3">
    <cacheField name="[DimDepartment].[Department].[Department]" caption="Department" numFmtId="0" hierarchy="42" level="1">
      <sharedItems count="6">
        <s v="Finance"/>
        <s v="HR"/>
        <s v="Internal Services"/>
        <s v="Operations"/>
        <s v="Sales &amp; Marketing"/>
        <s v="Strategy"/>
      </sharedItems>
    </cacheField>
    <cacheField name="[Measures].[Female Representation %]" caption="Female Representation %" numFmtId="0" hierarchy="148" level="32767"/>
    <cacheField name="[Fact_Employees].[Age_Group].[Age_Group]" caption="Age_Group" numFmtId="0" hierarchy="109"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fieldsUsage count="2">
        <fieldUsage x="-1"/>
        <fieldUsage x="0"/>
      </fieldsUsage>
    </cacheHierarchy>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fieldsUsage count="2">
        <fieldUsage x="-1"/>
        <fieldUsage x="2"/>
      </fieldsUsage>
    </cacheHierarchy>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oneField="1">
      <fieldsUsage count="1">
        <fieldUsage x="1"/>
      </fieldsUsage>
    </cacheHierarchy>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9.998202546296" createdVersion="5" refreshedVersion="8" minRefreshableVersion="3" recordCount="0" supportSubquery="1" supportAdvancedDrill="1" xr:uid="{B640FF0B-9242-4E96-8478-F1A080A1656F}">
  <cacheSource type="external" connectionId="17"/>
  <cacheFields count="3">
    <cacheField name="[Dim_CareerLadder].[Base_Job_Level].[Base_Job_Level]" caption="Base_Job_Level" numFmtId="0" hierarchy="1" level="1">
      <sharedItems containsBlank="1" count="5">
        <s v="2 - Director"/>
        <s v="3 - Senior Manager"/>
        <s v="4 - Manager"/>
        <s v="5 - Senior Officer"/>
        <m/>
      </sharedItems>
    </cacheField>
    <cacheField name="[Measures].[Female Promotion %]" caption="Female Promotion %" numFmtId="0" hierarchy="153" level="32767"/>
    <cacheField name="[Fact_Employees].[Age_Group].[Age_Group]" caption="Age_Group" numFmtId="0" hierarchy="109"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fieldsUsage count="2">
        <fieldUsage x="-1"/>
        <fieldUsage x="0"/>
      </fieldsUsage>
    </cacheHierarchy>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fieldsUsage count="2">
        <fieldUsage x="-1"/>
        <fieldUsage x="2"/>
      </fieldsUsage>
    </cacheHierarchy>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oneField="1">
      <fieldsUsage count="1">
        <fieldUsage x="1"/>
      </fieldsUsage>
    </cacheHierarchy>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9.998202893519" createdVersion="5" refreshedVersion="8" minRefreshableVersion="3" recordCount="0" supportSubquery="1" supportAdvancedDrill="1" xr:uid="{F7706EB5-6F00-4004-ADB1-694B894CDB45}">
  <cacheSource type="external" connectionId="17"/>
  <cacheFields count="3">
    <cacheField name="[Fact_Employees].[FY20_Rating].[FY20_Rating]" caption="FY20_Rating" numFmtId="0" hierarchy="89" level="1">
      <sharedItems containsString="0" containsBlank="1" containsNumber="1" containsInteger="1" minValue="2" maxValue="4" count="4">
        <m/>
        <n v="2"/>
        <n v="3"/>
        <n v="4"/>
      </sharedItems>
      <extLst>
        <ext xmlns:x15="http://schemas.microsoft.com/office/spreadsheetml/2010/11/main" uri="{4F2E5C28-24EA-4eb8-9CBF-B6C8F9C3D259}">
          <x15:cachedUniqueNames>
            <x15:cachedUniqueName index="1" name="[Fact_Employees].[FY20_Rating].&amp;[2]"/>
            <x15:cachedUniqueName index="2" name="[Fact_Employees].[FY20_Rating].&amp;[3]"/>
            <x15:cachedUniqueName index="3" name="[Fact_Employees].[FY20_Rating].&amp;[4]"/>
          </x15:cachedUniqueNames>
        </ext>
      </extLst>
    </cacheField>
    <cacheField name="[Measures].[Turnover Rate %]" caption="Turnover Rate %" numFmtId="0" hierarchy="158" level="32767"/>
    <cacheField name="[Fact_Employees].[Age_Group].[Age_Group]" caption="Age_Group" numFmtId="0" hierarchy="109" level="1">
      <sharedItems containsSemiMixedTypes="0" containsNonDate="0" containsString="0"/>
    </cacheField>
  </cacheFields>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0"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0"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0"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0"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0"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0"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0"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2" memberValueDatatype="20" unbalanced="0">
      <fieldsUsage count="2">
        <fieldUsage x="-1"/>
        <fieldUsage x="0"/>
      </fieldsUsage>
    </cacheHierarchy>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fieldsUsage count="2">
        <fieldUsage x="-1"/>
        <fieldUsage x="2"/>
      </fieldsUsage>
    </cacheHierarchy>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oneField="1">
      <fieldsUsage count="1">
        <fieldUsage x="1"/>
      </fieldsUsage>
    </cacheHierarchy>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9.99830590278" createdVersion="6" refreshedVersion="8" minRefreshableVersion="3" recordCount="0" supportSubquery="1" supportAdvancedDrill="1" xr:uid="{FC6BC622-C188-4EC8-977F-872D1F815AAA}">
  <cacheSource type="external" connectionId="17"/>
  <cacheFields count="6">
    <cacheField name="[DimAgent].[Agent].[Agent]" caption="Agent" numFmtId="0" hierarchy="24" level="1">
      <sharedItems count="8">
        <s v="Becky"/>
        <s v="Dan"/>
        <s v="Diane"/>
        <s v="Greg"/>
        <s v="Jim"/>
        <s v="Joe"/>
        <s v="Martha"/>
        <s v="Stewart"/>
      </sharedItems>
    </cacheField>
    <cacheField name="[Measures].[Total Calls]" caption="Total Calls" numFmtId="0" hierarchy="165" level="32767"/>
    <cacheField name="[Measures].[Answer Rate %]" caption="Answer Rate %" numFmtId="0" hierarchy="124" level="32767"/>
    <cacheField name="[Measures].[First Contact Resolution %]" caption="First Contact Resolution %" numFmtId="0" hierarchy="127" level="32767"/>
    <cacheField name="[Measures].[Average Speed of Answer (s)]" caption="Average Speed of Answer (s)" numFmtId="0" hierarchy="129" level="32767"/>
    <cacheField name="[Measures].[Average CSAT]" caption="Average CSAT" numFmtId="0" hierarchy="131" level="32767"/>
  </cacheFields>
  <cacheHierarchies count="202">
    <cacheHierarchy uniqueName="[_Measures].[Column]" caption="Column" attribute="1" defaultMemberUniqueName="[_Measures].[Column].[All]" allUniqueName="[_Measures].[Column].[All]" dimensionUniqueName="[_Measures]" displayFolder="" count="2"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2"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2" memberValueDatatype="20" unbalanced="0"/>
    <cacheHierarchy uniqueName="[Dim_EmployeeCensus].[Gender]" caption="Gender" attribute="1" defaultMemberUniqueName="[Dim_EmployeeCensus].[Gender].[All]" allUniqueName="[Dim_EmployeeCensus].[Gender].[All]" dimensionUniqueName="[Dim_EmployeeCensus]" displayFolder="" count="2" memberValueDatatype="130" unbalanced="0"/>
    <cacheHierarchy uniqueName="[Dim_EmployeeCensus].[Grade]" caption="Grade" attribute="1" defaultMemberUniqueName="[Dim_EmployeeCensus].[Grade].[All]" allUniqueName="[Dim_EmployeeCensus].[Grade].[All]" dimensionUniqueName="[Dim_EmployeeCensus]" displayFolder="" count="2" memberValueDatatype="130" unbalanced="0"/>
    <cacheHierarchy uniqueName="[Dim_EmployeeCensus].[Function]" caption="Function" attribute="1" defaultMemberUniqueName="[Dim_EmployeeCensus].[Function].[All]" allUniqueName="[Dim_EmployeeCensus].[Function].[All]" dimensionUniqueName="[Dim_EmployeeCensus]" displayFolder="" count="2" memberValueDatatype="130" unbalanced="0"/>
    <cacheHierarchy uniqueName="[Dim_EmployeeCensus].[OC_Rate]" caption="OC_Rate" attribute="1" defaultMemberUniqueName="[Dim_EmployeeCensus].[OC_Rate].[All]" allUniqueName="[Dim_EmployeeCensus].[OC_Rate].[All]" dimensionUniqueName="[Dim_EmployeeCensus]" displayFolder="" count="2" memberValueDatatype="20" unbalanced="0"/>
    <cacheHierarchy uniqueName="[Dim_EmployeeCensus].[Perform]" caption="Perform" attribute="1" defaultMemberUniqueName="[Dim_EmployeeCensus].[Perform].[All]" allUniqueName="[Dim_EmployeeCensus].[Perform].[All]" dimensionUniqueName="[Dim_EmployeeCensus]" displayFolder="" count="2" memberValueDatatype="20" unbalanced="0"/>
    <cacheHierarchy uniqueName="[Dim_EmployeeCensus].[Y_Grade]" caption="Y_Grade" attribute="1" defaultMemberUniqueName="[Dim_EmployeeCensus].[Y_Grade].[All]" allUniqueName="[Dim_EmployeeCensus].[Y_Grade].[All]" dimensionUniqueName="[Dim_EmployeeCensus]" displayFolder="" count="2" memberValueDatatype="20" unbalanced="0"/>
    <cacheHierarchy uniqueName="[Dim_EmployeeCensus].[Age]" caption="Age" attribute="1" defaultMemberUniqueName="[Dim_EmployeeCensus].[Age].[All]" allUniqueName="[Dim_EmployeeCensus].[Age].[All]" dimensionUniqueName="[Dim_EmployeeCensus]" displayFolder="" count="2" memberValueDatatype="20" unbalanced="0"/>
    <cacheHierarchy uniqueName="[Dim_EmployeeCensus].[Y_Service]" caption="Y_Service" attribute="1" defaultMemberUniqueName="[Dim_EmployeeCensus].[Y_Service].[All]" allUniqueName="[Dim_EmployeeCensus].[Y_Service].[All]" dimensionUniqueName="[Dim_EmployeeCensus]" displayFolder="" count="2" memberValueDatatype="20" unbalanced="0"/>
    <cacheHierarchy uniqueName="[Dim_EmployeeCensus].[Nationality]" caption="Nationality" attribute="1" defaultMemberUniqueName="[Dim_EmployeeCensus].[Nationality].[All]" allUniqueName="[Dim_EmployeeCensus].[Nationality].[All]" dimensionUniqueName="[Dim_EmployeeCensus]" displayFolder="" count="2" memberValueDatatype="130" unbalanced="0"/>
    <cacheHierarchy uniqueName="[Dim_EmployeeCensus].[Rank 2]" caption="Rank 2" attribute="1" defaultMemberUniqueName="[Dim_EmployeeCensus].[Rank 2].[All]" allUniqueName="[Dim_EmployeeCensus].[Rank 2].[All]" dimensionUniqueName="[Dim_EmployeeCensus]" displayFolder="" count="2"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2"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2"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2" memberValueDatatype="20" unbalanced="0"/>
    <cacheHierarchy uniqueName="[Dim_PRA_Equity].[Department]" caption="Department" attribute="1" defaultMemberUniqueName="[Dim_PRA_Equity].[Department].[All]" allUniqueName="[Dim_PRA_Equity].[Department].[All]" dimensionUniqueName="[Dim_PRA_Equity]" displayFolder="" count="2"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2"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2"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2" memberValueDatatype="20" unbalanced="0"/>
    <cacheHierarchy uniqueName="[Dim_PRA_Equity].[Grade_4_Manager]" caption="Grade_4_Manager" attribute="1" defaultMemberUniqueName="[Dim_PRA_Equity].[Grade_4_Manager].[All]" allUniqueName="[Dim_PRA_Equity].[Grade_4_Manager].[All]" dimensionUniqueName="[Dim_PRA_Equity]" displayFolder="" count="2"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2"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2" memberValueDatatype="20" unbalanced="0"/>
    <cacheHierarchy uniqueName="[DimAgent].[Agent]" caption="Agent" attribute="1" defaultMemberUniqueName="[DimAgent].[Agent].[All]" allUniqueName="[DimAgent].[Agent].[All]" dimensionUniqueName="[DimAgent]" displayFolder="" count="2" memberValueDatatype="130" unbalanced="0">
      <fieldsUsage count="2">
        <fieldUsage x="-1"/>
        <fieldUsage x="0"/>
      </fieldsUsage>
    </cacheHierarchy>
    <cacheHierarchy uniqueName="[DimAgent].[Tier]" caption="Tier" attribute="1" defaultMemberUniqueName="[DimAgent].[Tier].[All]" allUniqueName="[DimAgent].[Tier].[All]" dimensionUniqueName="[DimAgent]" displayFolder="" count="2" memberValueDatatype="130" unbalanced="0"/>
    <cacheHierarchy uniqueName="[DimAgent].[Target_CSAT]" caption="Target_CSAT" attribute="1" defaultMemberUniqueName="[DimAgent].[Target_CSAT].[All]" allUniqueName="[DimAgent].[Target_CSAT].[All]" dimensionUniqueName="[DimAgent]" displayFolder="" count="2"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2"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2" memberValueDatatype="20" unbalanced="0"/>
    <cacheHierarchy uniqueName="[DimContract].[Risk_Category]" caption="Risk_Category" attribute="1" defaultMemberUniqueName="[DimContract].[Risk_Category].[All]" allUniqueName="[DimContract].[Risk_Category].[All]" dimensionUniqueName="[DimContract]" displayFolder="" count="2" memberValueDatatype="13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130" unbalanced="0"/>
    <cacheHierarchy uniqueName="[DimDate].[Month]" caption="Month" attribute="1" time="1" defaultMemberUniqueName="[DimDate].[Month].[All]" allUniqueName="[DimDate].[Month].[All]" dimensionUniqueName="[DimDate]" displayFolder="" count="2"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2" memberValueDatatype="130" unbalanced="0"/>
    <cacheHierarchy uniqueName="[DimDate].[Day]" caption="Day" attribute="1" time="1" defaultMemberUniqueName="[DimDate].[Day].[All]" allUniqueName="[DimDate].[Day].[All]" dimensionUniqueName="[DimDate]" displayFolder="" count="2" memberValueDatatype="20" unbalanced="0"/>
    <cacheHierarchy uniqueName="[DimDate].[Day_Of_Week]" caption="Day_Of_Week" attribute="1" time="1" defaultMemberUniqueName="[DimDate].[Day_Of_Week].[All]" allUniqueName="[DimDate].[Day_Of_Week].[All]" dimensionUniqueName="[DimDate]" displayFolder="" count="2" memberValueDatatype="20" unbalanced="0"/>
    <cacheHierarchy uniqueName="[DimDate].[Day_Name]" caption="Day_Name" attribute="1" time="1" defaultMemberUniqueName="[DimDate].[Day_Name].[All]" allUniqueName="[DimDate].[Day_Name].[All]" dimensionUniqueName="[DimDate]" displayFolder="" count="2" memberValueDatatype="130" unbalanced="0"/>
    <cacheHierarchy uniqueName="[DimDate].[Is_Weekend]" caption="Is_Weekend" attribute="1" time="1" defaultMemberUniqueName="[DimDate].[Is_Weekend].[All]" allUniqueName="[DimDate].[Is_Weekend].[All]" dimensionUniqueName="[DimDate]" displayFolder="" count="2" memberValueDatatype="130" unbalanced="0"/>
    <cacheHierarchy uniqueName="[DimDate].[Year_Month_Sort]" caption="Year_Month_Sort" attribute="1" time="1" defaultMemberUniqueName="[DimDate].[Year_Month_Sort].[All]" allUniqueName="[DimDate].[Year_Month_Sort].[All]" dimensionUniqueName="[DimDate]" displayFolder="" count="2"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2"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2"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2" memberValueDatatype="20" unbalanced="0"/>
    <cacheHierarchy uniqueName="[DimTopic].[Complexity_Weight]" caption="Complexity_Weight" attribute="1" defaultMemberUniqueName="[DimTopic].[Complexity_Weight].[All]" allUniqueName="[DimTopic].[Complexity_Weight].[All]" dimensionUniqueName="[DimTopic]" displayFolder="" count="2" memberValueDatatype="20" unbalanced="0"/>
    <cacheHierarchy uniqueName="[Fact_Calls].[Call_Id]" caption="Call_Id" attribute="1" defaultMemberUniqueName="[Fact_Calls].[Call_Id].[All]" allUniqueName="[Fact_Calls].[Call_Id].[All]" dimensionUniqueName="[Fact_Calls]" displayFolder="" count="2" memberValueDatatype="130" unbalanced="0"/>
    <cacheHierarchy uniqueName="[Fact_Calls].[Agent]" caption="Agent" attribute="1" defaultMemberUniqueName="[Fact_Calls].[Agent].[All]" allUniqueName="[Fact_Calls].[Agent].[All]" dimensionUniqueName="[Fact_Calls]" displayFolder="" count="2" memberValueDatatype="130" unbalanced="0"/>
    <cacheHierarchy uniqueName="[Fact_Calls].[Date]" caption="Date" attribute="1" time="1" defaultMemberUniqueName="[Fact_Calls].[Date].[All]" allUniqueName="[Fact_Calls].[Date].[All]" dimensionUniqueName="[Fact_Calls]" displayFolder="" count="2" memberValueDatatype="7" unbalanced="0"/>
    <cacheHierarchy uniqueName="[Fact_Calls].[Time]" caption="Time" attribute="1" time="1" defaultMemberUniqueName="[Fact_Calls].[Time].[All]" allUniqueName="[Fact_Calls].[Time].[All]" dimensionUniqueName="[Fact_Calls]" displayFolder="" count="2" memberValueDatatype="7" unbalanced="0"/>
    <cacheHierarchy uniqueName="[Fact_Calls].[Topic]" caption="Topic" attribute="1" defaultMemberUniqueName="[Fact_Calls].[Topic].[All]" allUniqueName="[Fact_Calls].[Topic].[All]" dimensionUniqueName="[Fact_Calls]" displayFolder="" count="2" memberValueDatatype="130" unbalanced="0"/>
    <cacheHierarchy uniqueName="[Fact_Calls].[Answered]" caption="Answered" attribute="1" defaultMemberUniqueName="[Fact_Calls].[Answered].[All]" allUniqueName="[Fact_Calls].[Answered].[All]" dimensionUniqueName="[Fact_Calls]" displayFolder="" count="2" memberValueDatatype="130" unbalanced="0"/>
    <cacheHierarchy uniqueName="[Fact_Calls].[Resolved]" caption="Resolved" attribute="1" defaultMemberUniqueName="[Fact_Calls].[Resolved].[All]" allUniqueName="[Fact_Calls].[Resolved].[All]" dimensionUniqueName="[Fact_Calls]" displayFolder="" count="2"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2" memberValueDatatype="20" unbalanced="0"/>
    <cacheHierarchy uniqueName="[Fact_Calls].[AvgTalkDuration]" caption="AvgTalkDuration" attribute="1" time="1" defaultMemberUniqueName="[Fact_Calls].[AvgTalkDuration].[All]" allUniqueName="[Fact_Calls].[AvgTalkDuration].[All]" dimensionUniqueName="[Fact_Calls]" displayFolder="" count="2" memberValueDatatype="7" unbalanced="0"/>
    <cacheHierarchy uniqueName="[Fact_Calls].[Satisfaction_Rating]" caption="Satisfaction_Rating" attribute="1" defaultMemberUniqueName="[Fact_Calls].[Satisfaction_Rating].[All]" allUniqueName="[Fact_Calls].[Satisfaction_Rating].[All]" dimensionUniqueName="[Fact_Calls]" displayFolder="" count="2" memberValueDatatype="20" unbalanced="0"/>
    <cacheHierarchy uniqueName="[Fact_Calls].[Call_Hour]" caption="Call_Hour" attribute="1" defaultMemberUniqueName="[Fact_Calls].[Call_Hour].[All]" allUniqueName="[Fact_Calls].[Call_Hour].[All]" dimensionUniqueName="[Fact_Calls]" displayFolder="" count="2" memberValueDatatype="20" unbalanced="0"/>
    <cacheHierarchy uniqueName="[Fact_Calls].[Talk_Duration_Sec]" caption="Talk_Duration_Sec" attribute="1" defaultMemberUniqueName="[Fact_Calls].[Talk_Duration_Sec].[All]" allUniqueName="[Fact_Calls].[Talk_Duration_Sec].[All]" dimensionUniqueName="[Fact_Calls]" displayFolder="" count="2" memberValueDatatype="20" unbalanced="0"/>
    <cacheHierarchy uniqueName="[Fact_Churn].[customerID]" caption="customerID" attribute="1" defaultMemberUniqueName="[Fact_Churn].[customerID].[All]" allUniqueName="[Fact_Churn].[customerID].[All]" dimensionUniqueName="[Fact_Churn]" displayFolder="" count="2" memberValueDatatype="130" unbalanced="0"/>
    <cacheHierarchy uniqueName="[Fact_Churn].[gender]" caption="gender" attribute="1" defaultMemberUniqueName="[Fact_Churn].[gender].[All]" allUniqueName="[Fact_Churn].[gender].[All]" dimensionUniqueName="[Fact_Churn]" displayFolder="" count="2" memberValueDatatype="130" unbalanced="0"/>
    <cacheHierarchy uniqueName="[Fact_Churn].[SeniorCitizen]" caption="SeniorCitizen" attribute="1" defaultMemberUniqueName="[Fact_Churn].[SeniorCitizen].[All]" allUniqueName="[Fact_Churn].[SeniorCitizen].[All]" dimensionUniqueName="[Fact_Churn]" displayFolder="" count="2" memberValueDatatype="20" unbalanced="0"/>
    <cacheHierarchy uniqueName="[Fact_Churn].[Partner]" caption="Partner" attribute="1" defaultMemberUniqueName="[Fact_Churn].[Partner].[All]" allUniqueName="[Fact_Churn].[Partner].[All]" dimensionUniqueName="[Fact_Churn]" displayFolder="" count="2" memberValueDatatype="130" unbalanced="0"/>
    <cacheHierarchy uniqueName="[Fact_Churn].[Dependents]" caption="Dependents" attribute="1" defaultMemberUniqueName="[Fact_Churn].[Dependents].[All]" allUniqueName="[Fact_Churn].[Dependents].[All]" dimensionUniqueName="[Fact_Churn]" displayFolder="" count="2" memberValueDatatype="130" unbalanced="0"/>
    <cacheHierarchy uniqueName="[Fact_Churn].[tenure]" caption="tenure" attribute="1" defaultMemberUniqueName="[Fact_Churn].[tenure].[All]" allUniqueName="[Fact_Churn].[tenure].[All]" dimensionUniqueName="[Fact_Churn]" displayFolder="" count="2" memberValueDatatype="20" unbalanced="0"/>
    <cacheHierarchy uniqueName="[Fact_Churn].[PhoneService]" caption="PhoneService" attribute="1" defaultMemberUniqueName="[Fact_Churn].[PhoneService].[All]" allUniqueName="[Fact_Churn].[PhoneService].[All]" dimensionUniqueName="[Fact_Churn]" displayFolder="" count="2" memberValueDatatype="130" unbalanced="0"/>
    <cacheHierarchy uniqueName="[Fact_Churn].[MultipleLines]" caption="MultipleLines" attribute="1" defaultMemberUniqueName="[Fact_Churn].[MultipleLines].[All]" allUniqueName="[Fact_Churn].[MultipleLines].[All]" dimensionUniqueName="[Fact_Churn]" displayFolder="" count="2"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cacheHierarchy uniqueName="[Fact_Churn].[OnlineSecurity]" caption="OnlineSecurity" attribute="1" defaultMemberUniqueName="[Fact_Churn].[OnlineSecurity].[All]" allUniqueName="[Fact_Churn].[OnlineSecurity].[All]" dimensionUniqueName="[Fact_Churn]" displayFolder="" count="2" memberValueDatatype="130" unbalanced="0"/>
    <cacheHierarchy uniqueName="[Fact_Churn].[OnlineBackup]" caption="OnlineBackup" attribute="1" defaultMemberUniqueName="[Fact_Churn].[OnlineBackup].[All]" allUniqueName="[Fact_Churn].[OnlineBackup].[All]" dimensionUniqueName="[Fact_Churn]" displayFolder="" count="2" memberValueDatatype="130" unbalanced="0"/>
    <cacheHierarchy uniqueName="[Fact_Churn].[DeviceProtection]" caption="DeviceProtection" attribute="1" defaultMemberUniqueName="[Fact_Churn].[DeviceProtection].[All]" allUniqueName="[Fact_Churn].[DeviceProtection].[All]" dimensionUniqueName="[Fact_Churn]" displayFolder="" count="2" memberValueDatatype="130" unbalanced="0"/>
    <cacheHierarchy uniqueName="[Fact_Churn].[TechSupport]" caption="TechSupport" attribute="1" defaultMemberUniqueName="[Fact_Churn].[TechSupport].[All]" allUniqueName="[Fact_Churn].[TechSupport].[All]" dimensionUniqueName="[Fact_Churn]" displayFolder="" count="2" memberValueDatatype="130" unbalanced="0"/>
    <cacheHierarchy uniqueName="[Fact_Churn].[StreamingTV]" caption="StreamingTV" attribute="1" defaultMemberUniqueName="[Fact_Churn].[StreamingTV].[All]" allUniqueName="[Fact_Churn].[StreamingTV].[All]" dimensionUniqueName="[Fact_Churn]" displayFolder="" count="2" memberValueDatatype="130" unbalanced="0"/>
    <cacheHierarchy uniqueName="[Fact_Churn].[StreamingMovies]" caption="StreamingMovies" attribute="1" defaultMemberUniqueName="[Fact_Churn].[StreamingMovies].[All]" allUniqueName="[Fact_Churn].[StreamingMovies].[All]" dimensionUniqueName="[Fact_Churn]" displayFolder="" count="2" memberValueDatatype="130" unbalanced="0"/>
    <cacheHierarchy uniqueName="[Fact_Churn].[Contract]" caption="Contract" attribute="1" defaultMemberUniqueName="[Fact_Churn].[Contract].[All]" allUniqueName="[Fact_Churn].[Contract].[All]" dimensionUniqueName="[Fact_Churn]" displayFolder="" count="2" memberValueDatatype="130" unbalanced="0"/>
    <cacheHierarchy uniqueName="[Fact_Churn].[PaperlessBilling]" caption="PaperlessBilling" attribute="1" defaultMemberUniqueName="[Fact_Churn].[PaperlessBilling].[All]" allUniqueName="[Fact_Churn].[PaperlessBilling].[All]" dimensionUniqueName="[Fact_Churn]" displayFolder="" count="2"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2" memberValueDatatype="5" unbalanced="0"/>
    <cacheHierarchy uniqueName="[Fact_Churn].[TotalCharges]" caption="TotalCharges" attribute="1" defaultMemberUniqueName="[Fact_Churn].[TotalCharges].[All]" allUniqueName="[Fact_Churn].[TotalCharges].[All]" dimensionUniqueName="[Fact_Churn]" displayFolder="" count="2" memberValueDatatype="130" unbalanced="0"/>
    <cacheHierarchy uniqueName="[Fact_Churn].[numAdminTickets]" caption="numAdminTickets" attribute="1" defaultMemberUniqueName="[Fact_Churn].[numAdminTickets].[All]" allUniqueName="[Fact_Churn].[numAdminTickets].[All]" dimensionUniqueName="[Fact_Churn]" displayFolder="" count="2" memberValueDatatype="20" unbalanced="0"/>
    <cacheHierarchy uniqueName="[Fact_Churn].[numTechTickets]" caption="numTechTickets" attribute="1" defaultMemberUniqueName="[Fact_Churn].[numTechTickets].[All]" allUniqueName="[Fact_Churn].[numTechTickets].[All]" dimensionUniqueName="[Fact_Churn]" displayFolder="" count="2" memberValueDatatype="20" unbalanced="0"/>
    <cacheHierarchy uniqueName="[Fact_Churn].[Churn]" caption="Churn" attribute="1" defaultMemberUniqueName="[Fact_Churn].[Churn].[All]" allUniqueName="[Fact_Churn].[Churn].[All]" dimensionUniqueName="[Fact_Churn]" displayFolder="" count="2" memberValueDatatype="130" unbalanced="0"/>
    <cacheHierarchy uniqueName="[Fact_Churn].[Tenure_Cohort]" caption="Tenure_Cohort" attribute="1" defaultMemberUniqueName="[Fact_Churn].[Tenure_Cohort].[All]" allUniqueName="[Fact_Churn].[Tenure_Cohort].[All]" dimensionUniqueName="[Fact_Churn]" displayFolder="" count="2"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2" memberValueDatatype="20" unbalanced="0"/>
    <cacheHierarchy uniqueName="[Fact_Employees].[Employee_ID]" caption="Employee_ID" attribute="1" defaultMemberUniqueName="[Fact_Employees].[Employee_ID].[All]" allUniqueName="[Fact_Employees].[Employee_ID].[All]" dimensionUniqueName="[Fact_Employees]" displayFolder="" count="2" memberValueDatatype="20" unbalanced="0"/>
    <cacheHierarchy uniqueName="[Fact_Employees].[Gender]" caption="Gender" attribute="1" defaultMemberUniqueName="[Fact_Employees].[Gender].[All]" allUniqueName="[Fact_Employees].[Gender].[All]" dimensionUniqueName="[Fact_Employees]" displayFolder="" count="2"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2" memberValueDatatype="130" unbalanced="0"/>
    <cacheHierarchy uniqueName="[Fact_Employees].[New hire FY20?]" caption="New hire FY20?" attribute="1" defaultMemberUniqueName="[Fact_Employees].[New hire FY20?].[All]" allUniqueName="[Fact_Employees].[New hire FY20?].[All]" dimensionUniqueName="[Fact_Employees]" displayFolder="" count="2" memberValueDatatype="130" unbalanced="0"/>
    <cacheHierarchy uniqueName="[Fact_Employees].[FY20_Rating]" caption="FY20_Rating" attribute="1" defaultMemberUniqueName="[Fact_Employees].[FY20_Rating].[All]" allUniqueName="[Fact_Employees].[FY20_Rating].[All]" dimensionUniqueName="[Fact_Employees]" displayFolder="" count="2" memberValueDatatype="20" unbalanced="0"/>
    <cacheHierarchy uniqueName="[Fact_Employees].[Promoted_FY21]" caption="Promoted_FY21" attribute="1" defaultMemberUniqueName="[Fact_Employees].[Promoted_FY21].[All]" allUniqueName="[Fact_Employees].[Promoted_FY21].[All]" dimensionUniqueName="[Fact_Employees]" displayFolder="" count="2"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2"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2" memberValueDatatype="130" unbalanced="0"/>
    <cacheHierarchy uniqueName="[Fact_Employees].[FY20_Leaver]" caption="FY20_Leaver" attribute="1" defaultMemberUniqueName="[Fact_Employees].[FY20_Leaver].[All]" allUniqueName="[Fact_Employees].[FY20_Leaver].[All]" dimensionUniqueName="[Fact_Employees]" displayFolder="" count="2"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2" memberValueDatatype="130" unbalanced="0"/>
    <cacheHierarchy uniqueName="[Fact_Employees].[Department]" caption="Department" attribute="1" defaultMemberUniqueName="[Fact_Employees].[Department].[All]" allUniqueName="[Fact_Employees].[Department].[All]" dimensionUniqueName="[Fact_Employees]" displayFolder="" count="2" memberValueDatatype="130" unbalanced="0"/>
    <cacheHierarchy uniqueName="[Fact_Employees].[Leaver FY]" caption="Leaver FY" attribute="1" defaultMemberUniqueName="[Fact_Employees].[Leaver FY].[All]" allUniqueName="[Fact_Employees].[Leaver FY].[All]" dimensionUniqueName="[Fact_Employees]" displayFolder="" count="2"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2"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2" memberValueDatatype="130" unbalanced="0"/>
    <cacheHierarchy uniqueName="[Fact_Employees].[FTE group]" caption="FTE group" attribute="1" defaultMemberUniqueName="[Fact_Employees].[FTE group].[All]" allUniqueName="[Fact_Employees].[FTE group].[All]" dimensionUniqueName="[Fact_Employees]" displayFolder="" count="2" memberValueDatatype="130" unbalanced="0"/>
    <cacheHierarchy uniqueName="[Fact_Employees].[Time type]" caption="Time type" attribute="1" defaultMemberUniqueName="[Fact_Employees].[Time type].[All]" allUniqueName="[Fact_Employees].[Time type].[All]" dimensionUniqueName="[Fact_Employees]" displayFolder="" count="2"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2"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2"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2"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2"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2"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0"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0"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oneField="1">
      <fieldsUsage count="1">
        <fieldUsage x="2"/>
      </fieldsUsage>
    </cacheHierarchy>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oneField="1">
      <fieldsUsage count="1">
        <fieldUsage x="3"/>
      </fieldsUsage>
    </cacheHierarchy>
    <cacheHierarchy uniqueName="[Measures].[Gross Resolution %]" caption="Gross Resolution %" measure="1" displayFolder="" measureGroup="_Measures" count="0"/>
    <cacheHierarchy uniqueName="[Measures].[Average Speed of Answer (s)]" caption="Average Speed of Answer (s)" measure="1" displayFolder="" measureGroup="_Measures" count="0" oneField="1">
      <fieldsUsage count="1">
        <fieldUsage x="4"/>
      </fieldsUsage>
    </cacheHierarchy>
    <cacheHierarchy uniqueName="[Measures].[Average Handle Time (s)]" caption="Average Handle Time (s)" measure="1" displayFolder="" measureGroup="_Measures" count="0"/>
    <cacheHierarchy uniqueName="[Measures].[Average CSAT]" caption="Average CSAT" measure="1" displayFolder="" measureGroup="_Measures" count="0" oneField="1">
      <fieldsUsage count="1">
        <fieldUsage x="5"/>
      </fieldsUsage>
    </cacheHierarchy>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oneField="1">
      <fieldsUsage count="1">
        <fieldUsage x="1"/>
      </fieldsUsage>
    </cacheHierarchy>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dimensions count="14">
    <dimension name="_Measures" uniqueName="[_Measures]" caption="_Measures"/>
    <dimension name="Dim_CareerLadder" uniqueName="[Dim_CareerLadder]" caption="Dim_CareerLadder"/>
    <dimension name="Dim_EmployeeCensus" uniqueName="[Dim_EmployeeCensus]" caption="Dim_EmployeeCensus"/>
    <dimension name="Dim_NationalityCensus" uniqueName="[Dim_NationalityCensus]" caption="Dim_NationalityCensus"/>
    <dimension name="Dim_PRA_Equity" uniqueName="[Dim_PRA_Equity]" caption="Dim_PRA_Equity"/>
    <dimension name="DimAgent" uniqueName="[DimAgent]" caption="DimAgent"/>
    <dimension name="DimContract" uniqueName="[DimContract]" caption="DimContract"/>
    <dimension name="DimDate" uniqueName="[DimDate]" caption="DimDate"/>
    <dimension name="DimDepartment" uniqueName="[DimDepartment]" caption="DimDepartment"/>
    <dimension name="DimTopic" uniqueName="[DimTopic]" caption="DimTopic"/>
    <dimension name="Fact_Calls" uniqueName="[Fact_Calls]" caption="Fact_Calls"/>
    <dimension name="Fact_Churn" uniqueName="[Fact_Churn]" caption="Fact_Churn"/>
    <dimension name="Fact_Employees" uniqueName="[Fact_Employees]" caption="Fact_Employees"/>
    <dimension measure="1" name="Measures" uniqueName="[Measures]" caption="Measures"/>
  </dimensions>
  <measureGroups count="13">
    <measureGroup name="_Measures" caption="_Measures"/>
    <measureGroup name="Dim_CareerLadder" caption="Dim_CareerLadder"/>
    <measureGroup name="Dim_EmployeeCensus" caption="Dim_EmployeeCensus"/>
    <measureGroup name="Dim_NationalityCensus" caption="Dim_NationalityCensus"/>
    <measureGroup name="Dim_PRA_Equity" caption="Dim_PRA_Equity"/>
    <measureGroup name="DimAgent" caption="DimAgent"/>
    <measureGroup name="DimContract" caption="DimContract"/>
    <measureGroup name="DimDate" caption="DimDate"/>
    <measureGroup name="DimDepartment" caption="DimDepartment"/>
    <measureGroup name="DimTopic" caption="DimTopic"/>
    <measureGroup name="Fact_Calls" caption="Fact_Calls"/>
    <measureGroup name="Fact_Churn" caption="Fact_Churn"/>
    <measureGroup name="Fact_Employees" caption="Fact_Employees"/>
  </measureGroups>
  <maps count="26">
    <map measureGroup="0" dimension="0"/>
    <map measureGroup="1" dimension="1"/>
    <map measureGroup="2" dimension="1"/>
    <map measureGroup="2" dimension="2"/>
    <map measureGroup="2" dimension="3"/>
    <map measureGroup="2" dimension="4"/>
    <map measureGroup="2" dimension="8"/>
    <map measureGroup="2" dimension="12"/>
    <map measureGroup="3" dimension="3"/>
    <map measureGroup="4" dimension="4"/>
    <map measureGroup="5" dimension="5"/>
    <map measureGroup="6" dimension="6"/>
    <map measureGroup="7" dimension="7"/>
    <map measureGroup="8" dimension="8"/>
    <map measureGroup="9" dimension="9"/>
    <map measureGroup="10" dimension="5"/>
    <map measureGroup="10" dimension="7"/>
    <map measureGroup="10" dimension="9"/>
    <map measureGroup="10" dimension="10"/>
    <map measureGroup="11" dimension="6"/>
    <map measureGroup="11" dimension="11"/>
    <map measureGroup="12" dimension="1"/>
    <map measureGroup="12" dimension="3"/>
    <map measureGroup="12" dimension="4"/>
    <map measureGroup="12" dimension="8"/>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hila" refreshedDate="46299.997799421297" createdVersion="3" refreshedVersion="8" minRefreshableVersion="3" recordCount="0" supportSubquery="1" supportAdvancedDrill="1" xr:uid="{8CA4C095-89A7-4234-8F6E-A861E7E7DECC}">
  <cacheSource type="external" connectionId="17">
    <extLst>
      <ext xmlns:x14="http://schemas.microsoft.com/office/spreadsheetml/2009/9/main" uri="{F057638F-6D5F-4e77-A914-E7F072B9BCA8}">
        <x14:sourceConnection name="ThisWorkbookDataModel"/>
      </ext>
    </extLst>
  </cacheSource>
  <cacheFields count="0"/>
  <cacheHierarchies count="202">
    <cacheHierarchy uniqueName="[_Measures].[Column]" caption="Column" attribute="1" defaultMemberUniqueName="[_Measures].[Column].[All]" allUniqueName="[_Measures].[Column].[All]" dimensionUniqueName="[_Measures]" displayFolder="" count="0" memberValueDatatype="130" unbalanced="0"/>
    <cacheHierarchy uniqueName="[Dim_CareerLadder].[Base_Job_Level]" caption="Base_Job_Level" attribute="1" defaultMemberUniqueName="[Dim_CareerLadder].[Base_Job_Level].[All]" allUniqueName="[Dim_CareerLadder].[Base_Job_Level].[All]" dimensionUniqueName="[Dim_CareerLadder]" displayFolder="" count="2" memberValueDatatype="130" unbalanced="0"/>
    <cacheHierarchy uniqueName="[Dim_CareerLadder].[Target_Promotion_Level]" caption="Target_Promotion_Level" attribute="1" defaultMemberUniqueName="[Dim_CareerLadder].[Target_Promotion_Level].[All]" allUniqueName="[Dim_CareerLadder].[Target_Promotion_Level].[All]" dimensionUniqueName="[Dim_CareerLadder]" displayFolder="" count="0" memberValueDatatype="130" unbalanced="0"/>
    <cacheHierarchy uniqueName="[Dim_EmployeeCensus].[Employee ID]" caption="Employee ID" attribute="1" defaultMemberUniqueName="[Dim_EmployeeCensus].[Employee ID].[All]" allUniqueName="[Dim_EmployeeCensus].[Employee ID].[All]" dimensionUniqueName="[Dim_EmployeeCensus]" displayFolder="" count="0" memberValueDatatype="20" unbalanced="0"/>
    <cacheHierarchy uniqueName="[Dim_EmployeeCensus].[Gender]" caption="Gender" attribute="1" defaultMemberUniqueName="[Dim_EmployeeCensus].[Gender].[All]" allUniqueName="[Dim_EmployeeCensus].[Gender].[All]" dimensionUniqueName="[Dim_EmployeeCensus]" displayFolder="" count="0" memberValueDatatype="130" unbalanced="0"/>
    <cacheHierarchy uniqueName="[Dim_EmployeeCensus].[Grade]" caption="Grade" attribute="1" defaultMemberUniqueName="[Dim_EmployeeCensus].[Grade].[All]" allUniqueName="[Dim_EmployeeCensus].[Grade].[All]" dimensionUniqueName="[Dim_EmployeeCensus]" displayFolder="" count="0" memberValueDatatype="130" unbalanced="0"/>
    <cacheHierarchy uniqueName="[Dim_EmployeeCensus].[Function]" caption="Function" attribute="1" defaultMemberUniqueName="[Dim_EmployeeCensus].[Function].[All]" allUniqueName="[Dim_EmployeeCensus].[Function].[All]" dimensionUniqueName="[Dim_EmployeeCensus]" displayFolder="" count="0" memberValueDatatype="130" unbalanced="0"/>
    <cacheHierarchy uniqueName="[Dim_EmployeeCensus].[OC_Rate]" caption="OC_Rate" attribute="1" defaultMemberUniqueName="[Dim_EmployeeCensus].[OC_Rate].[All]" allUniqueName="[Dim_EmployeeCensus].[OC_Rate].[All]" dimensionUniqueName="[Dim_EmployeeCensus]" displayFolder="" count="0" memberValueDatatype="20" unbalanced="0"/>
    <cacheHierarchy uniqueName="[Dim_EmployeeCensus].[Perform]" caption="Perform" attribute="1" defaultMemberUniqueName="[Dim_EmployeeCensus].[Perform].[All]" allUniqueName="[Dim_EmployeeCensus].[Perform].[All]" dimensionUniqueName="[Dim_EmployeeCensus]" displayFolder="" count="0" memberValueDatatype="20" unbalanced="0"/>
    <cacheHierarchy uniqueName="[Dim_EmployeeCensus].[Y_Grade]" caption="Y_Grade" attribute="1" defaultMemberUniqueName="[Dim_EmployeeCensus].[Y_Grade].[All]" allUniqueName="[Dim_EmployeeCensus].[Y_Grade].[All]" dimensionUniqueName="[Dim_EmployeeCensus]" displayFolder="" count="0" memberValueDatatype="20" unbalanced="0"/>
    <cacheHierarchy uniqueName="[Dim_EmployeeCensus].[Age]" caption="Age" attribute="1" defaultMemberUniqueName="[Dim_EmployeeCensus].[Age].[All]" allUniqueName="[Dim_EmployeeCensus].[Age].[All]" dimensionUniqueName="[Dim_EmployeeCensus]" displayFolder="" count="0" memberValueDatatype="20" unbalanced="0"/>
    <cacheHierarchy uniqueName="[Dim_EmployeeCensus].[Y_Service]" caption="Y_Service" attribute="1" defaultMemberUniqueName="[Dim_EmployeeCensus].[Y_Service].[All]" allUniqueName="[Dim_EmployeeCensus].[Y_Service].[All]" dimensionUniqueName="[Dim_EmployeeCensus]" displayFolder="" count="0" memberValueDatatype="20" unbalanced="0"/>
    <cacheHierarchy uniqueName="[Dim_EmployeeCensus].[Nationality]" caption="Nationality" attribute="1" defaultMemberUniqueName="[Dim_EmployeeCensus].[Nationality].[All]" allUniqueName="[Dim_EmployeeCensus].[Nationality].[All]" dimensionUniqueName="[Dim_EmployeeCensus]" displayFolder="" count="0" memberValueDatatype="130" unbalanced="0"/>
    <cacheHierarchy uniqueName="[Dim_EmployeeCensus].[Rank 2]" caption="Rank 2" attribute="1" defaultMemberUniqueName="[Dim_EmployeeCensus].[Rank 2].[All]" allUniqueName="[Dim_EmployeeCensus].[Rank 2].[All]" dimensionUniqueName="[Dim_EmployeeCensus]" displayFolder="" count="0" memberValueDatatype="20" unbalanced="0"/>
    <cacheHierarchy uniqueName="[Dim_NationalityCensus].[Country_ID]" caption="Country_ID" attribute="1" defaultMemberUniqueName="[Dim_NationalityCensus].[Country_ID].[All]" allUniqueName="[Dim_NationalityCensus].[Country_ID].[All]" dimensionUniqueName="[Dim_NationalityCensus]" displayFolder="" count="0" memberValueDatatype="20" unbalanced="0"/>
    <cacheHierarchy uniqueName="[Dim_NationalityCensus].[Nationality]" caption="Nationality" attribute="1" defaultMemberUniqueName="[Dim_NationalityCensus].[Nationality].[All]" allUniqueName="[Dim_NationalityCensus].[Nationality].[All]" dimensionUniqueName="[Dim_NationalityCensus]" displayFolder="" count="0" memberValueDatatype="130" unbalanced="0"/>
    <cacheHierarchy uniqueName="[Dim_NationalityCensus].[Employee_Count]" caption="Employee_Count" attribute="1" defaultMemberUniqueName="[Dim_NationalityCensus].[Employee_Count].[All]" allUniqueName="[Dim_NationalityCensus].[Employee_Count].[All]" dimensionUniqueName="[Dim_NationalityCensus]" displayFolder="" count="0" memberValueDatatype="20" unbalanced="0"/>
    <cacheHierarchy uniqueName="[Dim_PRA_Equity].[Department]" caption="Department" attribute="1" defaultMemberUniqueName="[Dim_PRA_Equity].[Department].[All]" allUniqueName="[Dim_PRA_Equity].[Department].[All]" dimensionUniqueName="[Dim_PRA_Equity]" displayFolder="" count="0" memberValueDatatype="130" unbalanced="0"/>
    <cacheHierarchy uniqueName="[Dim_PRA_Equity].[Grade_1_Executive]" caption="Grade_1_Executive" attribute="1" defaultMemberUniqueName="[Dim_PRA_Equity].[Grade_1_Executive].[All]" allUniqueName="[Dim_PRA_Equity].[Grade_1_Executive].[All]" dimensionUniqueName="[Dim_PRA_Equity]" displayFolder="" count="0" memberValueDatatype="20" unbalanced="0"/>
    <cacheHierarchy uniqueName="[Dim_PRA_Equity].[Grade_2_Director]" caption="Grade_2_Director" attribute="1" defaultMemberUniqueName="[Dim_PRA_Equity].[Grade_2_Director].[All]" allUniqueName="[Dim_PRA_Equity].[Grade_2_Director].[All]" dimensionUniqueName="[Dim_PRA_Equity]" displayFolder="" count="0" memberValueDatatype="20" unbalanced="0"/>
    <cacheHierarchy uniqueName="[Dim_PRA_Equity].[Grade_3_Senior_Manager]" caption="Grade_3_Senior_Manager" attribute="1" defaultMemberUniqueName="[Dim_PRA_Equity].[Grade_3_Senior_Manager].[All]" allUniqueName="[Dim_PRA_Equity].[Grade_3_Senior_Manager].[All]" dimensionUniqueName="[Dim_PRA_Equity]" displayFolder="" count="0" memberValueDatatype="20" unbalanced="0"/>
    <cacheHierarchy uniqueName="[Dim_PRA_Equity].[Grade_4_Manager]" caption="Grade_4_Manager" attribute="1" defaultMemberUniqueName="[Dim_PRA_Equity].[Grade_4_Manager].[All]" allUniqueName="[Dim_PRA_Equity].[Grade_4_Manager].[All]" dimensionUniqueName="[Dim_PRA_Equity]" displayFolder="" count="0" memberValueDatatype="20" unbalanced="0"/>
    <cacheHierarchy uniqueName="[Dim_PRA_Equity].[Grade_5_Senior_Specialist]" caption="Grade_5_Senior_Specialist" attribute="1" defaultMemberUniqueName="[Dim_PRA_Equity].[Grade_5_Senior_Specialist].[All]" allUniqueName="[Dim_PRA_Equity].[Grade_5_Senior_Specialist].[All]" dimensionUniqueName="[Dim_PRA_Equity]" displayFolder="" count="0" memberValueDatatype="20" unbalanced="0"/>
    <cacheHierarchy uniqueName="[Dim_PRA_Equity].[Grade_6_Junior_Officer]" caption="Grade_6_Junior_Officer" attribute="1" defaultMemberUniqueName="[Dim_PRA_Equity].[Grade_6_Junior_Officer].[All]" allUniqueName="[Dim_PRA_Equity].[Grade_6_Junior_Officer].[All]" dimensionUniqueName="[Dim_PRA_Equity]" displayFolder="" count="0" memberValueDatatype="20" unbalanced="0"/>
    <cacheHierarchy uniqueName="[DimAgent].[Agent]" caption="Agent" attribute="1" defaultMemberUniqueName="[DimAgent].[Agent].[All]" allUniqueName="[DimAgent].[Agent].[All]" dimensionUniqueName="[DimAgent]" displayFolder="" count="2" memberValueDatatype="130" unbalanced="0"/>
    <cacheHierarchy uniqueName="[DimAgent].[Tier]" caption="Tier" attribute="1" defaultMemberUniqueName="[DimAgent].[Tier].[All]" allUniqueName="[DimAgent].[Tier].[All]" dimensionUniqueName="[DimAgent]" displayFolder="" count="0" memberValueDatatype="130" unbalanced="0"/>
    <cacheHierarchy uniqueName="[DimAgent].[Target_CSAT]" caption="Target_CSAT" attribute="1" defaultMemberUniqueName="[DimAgent].[Target_CSAT].[All]" allUniqueName="[DimAgent].[Target_CSAT].[All]" dimensionUniqueName="[DimAgent]" displayFolder="" count="0" memberValueDatatype="5" unbalanced="0"/>
    <cacheHierarchy uniqueName="[DimAgent].[Target_Resolution_Rate]" caption="Target_Resolution_Rate" attribute="1" defaultMemberUniqueName="[DimAgent].[Target_Resolution_Rate].[All]" allUniqueName="[DimAgent].[Target_Resolution_Rate].[All]" dimensionUniqueName="[DimAgent]" displayFolder="" count="0" memberValueDatatype="5" unbalanced="0"/>
    <cacheHierarchy uniqueName="[DimContract].[Contract]" caption="Contract" attribute="1" defaultMemberUniqueName="[DimContract].[Contract].[All]" allUniqueName="[DimContract].[Contract].[All]" dimensionUniqueName="[DimContract]" displayFolder="" count="2" memberValueDatatype="130" unbalanced="0"/>
    <cacheHierarchy uniqueName="[DimContract].[Commitment_Months]" caption="Commitment_Months" attribute="1" defaultMemberUniqueName="[DimContract].[Commitment_Months].[All]" allUniqueName="[DimContract].[Commitment_Months].[All]" dimensionUniqueName="[DimContract]" displayFolder="" count="0" memberValueDatatype="20" unbalanced="0"/>
    <cacheHierarchy uniqueName="[DimContract].[Risk_Category]" caption="Risk_Category" attribute="1" defaultMemberUniqueName="[DimContract].[Risk_Category].[All]" allUniqueName="[DimContract].[Risk_Category].[All]" dimensionUniqueName="[DimContract]" displayFolder="" count="0" memberValueDatatype="13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130" unbalanced="0"/>
    <cacheHierarchy uniqueName="[DimDate].[Month]" caption="Month" attribute="1" time="1" defaultMemberUniqueName="[DimDate].[Month].[All]" allUniqueName="[DimDate].[Month].[All]" dimensionUniqueName="[DimDate]" displayFolder="" count="0" memberValueDatatype="20" unbalanced="0"/>
    <cacheHierarchy uniqueName="[DimDate].[Month_Name]" caption="Month_Name" attribute="1" time="1" defaultMemberUniqueName="[DimDate].[Month_Name].[All]" allUniqueName="[DimDate].[Month_Name].[All]" dimensionUniqueName="[DimDate]" displayFolder="" count="2" memberValueDatatype="130" unbalanced="0"/>
    <cacheHierarchy uniqueName="[DimDate].[Month_Short]" caption="Month_Short" attribute="1" time="1" defaultMemberUniqueName="[DimDate].[Month_Short].[All]" allUniqueName="[DimDate].[Month_Short].[All]" dimensionUniqueName="[DimDate]" displayFolder="" count="0" memberValueDatatype="130" unbalanced="0"/>
    <cacheHierarchy uniqueName="[DimDate].[Day]" caption="Day" attribute="1" time="1" defaultMemberUniqueName="[DimDate].[Day].[All]" allUniqueName="[DimDate].[Day].[All]" dimensionUniqueName="[DimDate]" displayFolder="" count="0" memberValueDatatype="20" unbalanced="0"/>
    <cacheHierarchy uniqueName="[DimDate].[Day_Of_Week]" caption="Day_Of_Week" attribute="1" time="1" defaultMemberUniqueName="[DimDate].[Day_Of_Week].[All]" allUniqueName="[DimDate].[Day_Of_Week].[All]" dimensionUniqueName="[DimDate]" displayFolder="" count="0" memberValueDatatype="20" unbalanced="0"/>
    <cacheHierarchy uniqueName="[DimDate].[Day_Name]" caption="Day_Name" attribute="1" time="1" defaultMemberUniqueName="[DimDate].[Day_Name].[All]" allUniqueName="[DimDate].[Day_Name].[All]" dimensionUniqueName="[DimDate]" displayFolder="" count="0" memberValueDatatype="130" unbalanced="0"/>
    <cacheHierarchy uniqueName="[DimDate].[Is_Weekend]" caption="Is_Weekend" attribute="1" time="1" defaultMemberUniqueName="[DimDate].[Is_Weekend].[All]" allUniqueName="[DimDate].[Is_Weekend].[All]" dimensionUniqueName="[DimDate]" displayFolder="" count="0" memberValueDatatype="130" unbalanced="0"/>
    <cacheHierarchy uniqueName="[DimDate].[Year_Month_Sort]" caption="Year_Month_Sort" attribute="1" time="1" defaultMemberUniqueName="[DimDate].[Year_Month_Sort].[All]" allUniqueName="[DimDate].[Year_Month_Sort].[All]" dimensionUniqueName="[DimDate]" displayFolder="" count="0" memberValueDatatype="20" unbalanced="0"/>
    <cacheHierarchy uniqueName="[DimDepartment].[Department]" caption="Department" attribute="1" defaultMemberUniqueName="[DimDepartment].[Department].[All]" allUniqueName="[DimDepartment].[Department].[All]" dimensionUniqueName="[DimDepartment]" displayFolder="" count="2" memberValueDatatype="130" unbalanced="0"/>
    <cacheHierarchy uniqueName="[DimDepartment].[Target_Female_Ratio]" caption="Target_Female_Ratio" attribute="1" defaultMemberUniqueName="[DimDepartment].[Target_Female_Ratio].[All]" allUniqueName="[DimDepartment].[Target_Female_Ratio].[All]" dimensionUniqueName="[DimDepartment]" displayFolder="" count="0" memberValueDatatype="5" unbalanced="0"/>
    <cacheHierarchy uniqueName="[DimDepartment].[Executive_Sponsor]" caption="Executive_Sponsor" attribute="1" defaultMemberUniqueName="[DimDepartment].[Executive_Sponsor].[All]" allUniqueName="[DimDepartment].[Executive_Sponsor].[All]" dimensionUniqueName="[DimDepartment]" displayFolder="" count="0" memberValueDatatype="130" unbalanced="0"/>
    <cacheHierarchy uniqueName="[DimTopic].[Topic]" caption="Topic" attribute="1" defaultMemberUniqueName="[DimTopic].[Topic].[All]" allUniqueName="[DimTopic].[Topic].[All]" dimensionUniqueName="[DimTopic]" displayFolder="" count="2" memberValueDatatype="130" unbalanced="0"/>
    <cacheHierarchy uniqueName="[DimTopic].[SLA_Threshold_Sec]" caption="SLA_Threshold_Sec" attribute="1" defaultMemberUniqueName="[DimTopic].[SLA_Threshold_Sec].[All]" allUniqueName="[DimTopic].[SLA_Threshold_Sec].[All]" dimensionUniqueName="[DimTopic]" displayFolder="" count="0" memberValueDatatype="20" unbalanced="0"/>
    <cacheHierarchy uniqueName="[DimTopic].[Complexity_Weight]" caption="Complexity_Weight" attribute="1" defaultMemberUniqueName="[DimTopic].[Complexity_Weight].[All]" allUniqueName="[DimTopic].[Complexity_Weight].[All]" dimensionUniqueName="[DimTopic]" displayFolder="" count="0" memberValueDatatype="20" unbalanced="0"/>
    <cacheHierarchy uniqueName="[Fact_Calls].[Call_Id]" caption="Call_Id" attribute="1" defaultMemberUniqueName="[Fact_Calls].[Call_Id].[All]" allUniqueName="[Fact_Calls].[Call_Id].[All]" dimensionUniqueName="[Fact_Calls]" displayFolder="" count="0" memberValueDatatype="130" unbalanced="0"/>
    <cacheHierarchy uniqueName="[Fact_Calls].[Agent]" caption="Agent" attribute="1" defaultMemberUniqueName="[Fact_Calls].[Agent].[All]" allUniqueName="[Fact_Calls].[Agent].[All]" dimensionUniqueName="[Fact_Calls]" displayFolder="" count="0" memberValueDatatype="130" unbalanced="0"/>
    <cacheHierarchy uniqueName="[Fact_Calls].[Date]" caption="Date" attribute="1" time="1" defaultMemberUniqueName="[Fact_Calls].[Date].[All]" allUniqueName="[Fact_Calls].[Date].[All]" dimensionUniqueName="[Fact_Calls]" displayFolder="" count="0" memberValueDatatype="7" unbalanced="0"/>
    <cacheHierarchy uniqueName="[Fact_Calls].[Time]" caption="Time" attribute="1" time="1" defaultMemberUniqueName="[Fact_Calls].[Time].[All]" allUniqueName="[Fact_Calls].[Time].[All]" dimensionUniqueName="[Fact_Calls]" displayFolder="" count="0" memberValueDatatype="7" unbalanced="0"/>
    <cacheHierarchy uniqueName="[Fact_Calls].[Topic]" caption="Topic" attribute="1" defaultMemberUniqueName="[Fact_Calls].[Topic].[All]" allUniqueName="[Fact_Calls].[Topic].[All]" dimensionUniqueName="[Fact_Calls]" displayFolder="" count="0" memberValueDatatype="130" unbalanced="0"/>
    <cacheHierarchy uniqueName="[Fact_Calls].[Answered]" caption="Answered" attribute="1" defaultMemberUniqueName="[Fact_Calls].[Answered].[All]" allUniqueName="[Fact_Calls].[Answered].[All]" dimensionUniqueName="[Fact_Calls]" displayFolder="" count="0" memberValueDatatype="130" unbalanced="0"/>
    <cacheHierarchy uniqueName="[Fact_Calls].[Resolved]" caption="Resolved" attribute="1" defaultMemberUniqueName="[Fact_Calls].[Resolved].[All]" allUniqueName="[Fact_Calls].[Resolved].[All]" dimensionUniqueName="[Fact_Calls]" displayFolder="" count="0" memberValueDatatype="130" unbalanced="0"/>
    <cacheHierarchy uniqueName="[Fact_Calls].[Speed_Of_Answer_Sec]" caption="Speed_Of_Answer_Sec" attribute="1" defaultMemberUniqueName="[Fact_Calls].[Speed_Of_Answer_Sec].[All]" allUniqueName="[Fact_Calls].[Speed_Of_Answer_Sec].[All]" dimensionUniqueName="[Fact_Calls]" displayFolder="" count="0" memberValueDatatype="20" unbalanced="0"/>
    <cacheHierarchy uniqueName="[Fact_Calls].[AvgTalkDuration]" caption="AvgTalkDuration" attribute="1" time="1" defaultMemberUniqueName="[Fact_Calls].[AvgTalkDuration].[All]" allUniqueName="[Fact_Calls].[AvgTalkDuration].[All]" dimensionUniqueName="[Fact_Calls]" displayFolder="" count="0" memberValueDatatype="7" unbalanced="0"/>
    <cacheHierarchy uniqueName="[Fact_Calls].[Satisfaction_Rating]" caption="Satisfaction_Rating" attribute="1" defaultMemberUniqueName="[Fact_Calls].[Satisfaction_Rating].[All]" allUniqueName="[Fact_Calls].[Satisfaction_Rating].[All]" dimensionUniqueName="[Fact_Calls]" displayFolder="" count="0" memberValueDatatype="20" unbalanced="0"/>
    <cacheHierarchy uniqueName="[Fact_Calls].[Call_Hour]" caption="Call_Hour" attribute="1" defaultMemberUniqueName="[Fact_Calls].[Call_Hour].[All]" allUniqueName="[Fact_Calls].[Call_Hour].[All]" dimensionUniqueName="[Fact_Calls]" displayFolder="" count="0" memberValueDatatype="20" unbalanced="0"/>
    <cacheHierarchy uniqueName="[Fact_Calls].[Talk_Duration_Sec]" caption="Talk_Duration_Sec" attribute="1" defaultMemberUniqueName="[Fact_Calls].[Talk_Duration_Sec].[All]" allUniqueName="[Fact_Calls].[Talk_Duration_Sec].[All]" dimensionUniqueName="[Fact_Calls]" displayFolder="" count="0" memberValueDatatype="20" unbalanced="0"/>
    <cacheHierarchy uniqueName="[Fact_Churn].[customerID]" caption="customerID" attribute="1" defaultMemberUniqueName="[Fact_Churn].[customerID].[All]" allUniqueName="[Fact_Churn].[customerID].[All]" dimensionUniqueName="[Fact_Churn]" displayFolder="" count="0" memberValueDatatype="130" unbalanced="0"/>
    <cacheHierarchy uniqueName="[Fact_Churn].[gender]" caption="gender" attribute="1" defaultMemberUniqueName="[Fact_Churn].[gender].[All]" allUniqueName="[Fact_Churn].[gender].[All]" dimensionUniqueName="[Fact_Churn]" displayFolder="" count="0" memberValueDatatype="130" unbalanced="0"/>
    <cacheHierarchy uniqueName="[Fact_Churn].[SeniorCitizen]" caption="SeniorCitizen" attribute="1" defaultMemberUniqueName="[Fact_Churn].[SeniorCitizen].[All]" allUniqueName="[Fact_Churn].[SeniorCitizen].[All]" dimensionUniqueName="[Fact_Churn]" displayFolder="" count="0" memberValueDatatype="20" unbalanced="0"/>
    <cacheHierarchy uniqueName="[Fact_Churn].[Partner]" caption="Partner" attribute="1" defaultMemberUniqueName="[Fact_Churn].[Partner].[All]" allUniqueName="[Fact_Churn].[Partner].[All]" dimensionUniqueName="[Fact_Churn]" displayFolder="" count="0" memberValueDatatype="130" unbalanced="0"/>
    <cacheHierarchy uniqueName="[Fact_Churn].[Dependents]" caption="Dependents" attribute="1" defaultMemberUniqueName="[Fact_Churn].[Dependents].[All]" allUniqueName="[Fact_Churn].[Dependents].[All]" dimensionUniqueName="[Fact_Churn]" displayFolder="" count="0" memberValueDatatype="130" unbalanced="0"/>
    <cacheHierarchy uniqueName="[Fact_Churn].[tenure]" caption="tenure" attribute="1" defaultMemberUniqueName="[Fact_Churn].[tenure].[All]" allUniqueName="[Fact_Churn].[tenure].[All]" dimensionUniqueName="[Fact_Churn]" displayFolder="" count="0" memberValueDatatype="20" unbalanced="0"/>
    <cacheHierarchy uniqueName="[Fact_Churn].[PhoneService]" caption="PhoneService" attribute="1" defaultMemberUniqueName="[Fact_Churn].[PhoneService].[All]" allUniqueName="[Fact_Churn].[PhoneService].[All]" dimensionUniqueName="[Fact_Churn]" displayFolder="" count="0" memberValueDatatype="130" unbalanced="0"/>
    <cacheHierarchy uniqueName="[Fact_Churn].[MultipleLines]" caption="MultipleLines" attribute="1" defaultMemberUniqueName="[Fact_Churn].[MultipleLines].[All]" allUniqueName="[Fact_Churn].[MultipleLines].[All]" dimensionUniqueName="[Fact_Churn]" displayFolder="" count="0" memberValueDatatype="130" unbalanced="0"/>
    <cacheHierarchy uniqueName="[Fact_Churn].[InternetService]" caption="InternetService" attribute="1" defaultMemberUniqueName="[Fact_Churn].[InternetService].[All]" allUniqueName="[Fact_Churn].[InternetService].[All]" dimensionUniqueName="[Fact_Churn]" displayFolder="" count="2" memberValueDatatype="130" unbalanced="0"/>
    <cacheHierarchy uniqueName="[Fact_Churn].[OnlineSecurity]" caption="OnlineSecurity" attribute="1" defaultMemberUniqueName="[Fact_Churn].[OnlineSecurity].[All]" allUniqueName="[Fact_Churn].[OnlineSecurity].[All]" dimensionUniqueName="[Fact_Churn]" displayFolder="" count="0" memberValueDatatype="130" unbalanced="0"/>
    <cacheHierarchy uniqueName="[Fact_Churn].[OnlineBackup]" caption="OnlineBackup" attribute="1" defaultMemberUniqueName="[Fact_Churn].[OnlineBackup].[All]" allUniqueName="[Fact_Churn].[OnlineBackup].[All]" dimensionUniqueName="[Fact_Churn]" displayFolder="" count="0" memberValueDatatype="130" unbalanced="0"/>
    <cacheHierarchy uniqueName="[Fact_Churn].[DeviceProtection]" caption="DeviceProtection" attribute="1" defaultMemberUniqueName="[Fact_Churn].[DeviceProtection].[All]" allUniqueName="[Fact_Churn].[DeviceProtection].[All]" dimensionUniqueName="[Fact_Churn]" displayFolder="" count="0" memberValueDatatype="130" unbalanced="0"/>
    <cacheHierarchy uniqueName="[Fact_Churn].[TechSupport]" caption="TechSupport" attribute="1" defaultMemberUniqueName="[Fact_Churn].[TechSupport].[All]" allUniqueName="[Fact_Churn].[TechSupport].[All]" dimensionUniqueName="[Fact_Churn]" displayFolder="" count="0" memberValueDatatype="130" unbalanced="0"/>
    <cacheHierarchy uniqueName="[Fact_Churn].[StreamingTV]" caption="StreamingTV" attribute="1" defaultMemberUniqueName="[Fact_Churn].[StreamingTV].[All]" allUniqueName="[Fact_Churn].[StreamingTV].[All]" dimensionUniqueName="[Fact_Churn]" displayFolder="" count="0" memberValueDatatype="130" unbalanced="0"/>
    <cacheHierarchy uniqueName="[Fact_Churn].[StreamingMovies]" caption="StreamingMovies" attribute="1" defaultMemberUniqueName="[Fact_Churn].[StreamingMovies].[All]" allUniqueName="[Fact_Churn].[StreamingMovies].[All]" dimensionUniqueName="[Fact_Churn]" displayFolder="" count="0" memberValueDatatype="130" unbalanced="0"/>
    <cacheHierarchy uniqueName="[Fact_Churn].[Contract]" caption="Contract" attribute="1" defaultMemberUniqueName="[Fact_Churn].[Contract].[All]" allUniqueName="[Fact_Churn].[Contract].[All]" dimensionUniqueName="[Fact_Churn]" displayFolder="" count="0" memberValueDatatype="130" unbalanced="0"/>
    <cacheHierarchy uniqueName="[Fact_Churn].[PaperlessBilling]" caption="PaperlessBilling" attribute="1" defaultMemberUniqueName="[Fact_Churn].[PaperlessBilling].[All]" allUniqueName="[Fact_Churn].[PaperlessBilling].[All]" dimensionUniqueName="[Fact_Churn]" displayFolder="" count="0" memberValueDatatype="130" unbalanced="0"/>
    <cacheHierarchy uniqueName="[Fact_Churn].[PaymentMethod]" caption="PaymentMethod" attribute="1" defaultMemberUniqueName="[Fact_Churn].[PaymentMethod].[All]" allUniqueName="[Fact_Churn].[PaymentMethod].[All]" dimensionUniqueName="[Fact_Churn]" displayFolder="" count="2" memberValueDatatype="130" unbalanced="0"/>
    <cacheHierarchy uniqueName="[Fact_Churn].[MonthlyCharges]" caption="MonthlyCharges" attribute="1" defaultMemberUniqueName="[Fact_Churn].[MonthlyCharges].[All]" allUniqueName="[Fact_Churn].[MonthlyCharges].[All]" dimensionUniqueName="[Fact_Churn]" displayFolder="" count="0" memberValueDatatype="5" unbalanced="0"/>
    <cacheHierarchy uniqueName="[Fact_Churn].[TotalCharges]" caption="TotalCharges" attribute="1" defaultMemberUniqueName="[Fact_Churn].[TotalCharges].[All]" allUniqueName="[Fact_Churn].[TotalCharges].[All]" dimensionUniqueName="[Fact_Churn]" displayFolder="" count="0" memberValueDatatype="130" unbalanced="0"/>
    <cacheHierarchy uniqueName="[Fact_Churn].[numAdminTickets]" caption="numAdminTickets" attribute="1" defaultMemberUniqueName="[Fact_Churn].[numAdminTickets].[All]" allUniqueName="[Fact_Churn].[numAdminTickets].[All]" dimensionUniqueName="[Fact_Churn]" displayFolder="" count="0" memberValueDatatype="20" unbalanced="0"/>
    <cacheHierarchy uniqueName="[Fact_Churn].[numTechTickets]" caption="numTechTickets" attribute="1" defaultMemberUniqueName="[Fact_Churn].[numTechTickets].[All]" allUniqueName="[Fact_Churn].[numTechTickets].[All]" dimensionUniqueName="[Fact_Churn]" displayFolder="" count="0" memberValueDatatype="20" unbalanced="0"/>
    <cacheHierarchy uniqueName="[Fact_Churn].[Churn]" caption="Churn" attribute="1" defaultMemberUniqueName="[Fact_Churn].[Churn].[All]" allUniqueName="[Fact_Churn].[Churn].[All]" dimensionUniqueName="[Fact_Churn]" displayFolder="" count="0" memberValueDatatype="130" unbalanced="0"/>
    <cacheHierarchy uniqueName="[Fact_Churn].[Tenure_Cohort]" caption="Tenure_Cohort" attribute="1" defaultMemberUniqueName="[Fact_Churn].[Tenure_Cohort].[All]" allUniqueName="[Fact_Churn].[Tenure_Cohort].[All]" dimensionUniqueName="[Fact_Churn]" displayFolder="" count="0" memberValueDatatype="130" unbalanced="0"/>
    <cacheHierarchy uniqueName="[Fact_Churn].[Total_Service_Tickets]" caption="Total_Service_Tickets" attribute="1" defaultMemberUniqueName="[Fact_Churn].[Total_Service_Tickets].[All]" allUniqueName="[Fact_Churn].[Total_Service_Tickets].[All]" dimensionUniqueName="[Fact_Churn]" displayFolder="" count="0" memberValueDatatype="20" unbalanced="0"/>
    <cacheHierarchy uniqueName="[Fact_Employees].[Employee_ID]" caption="Employee_ID" attribute="1" defaultMemberUniqueName="[Fact_Employees].[Employee_ID].[All]" allUniqueName="[Fact_Employees].[Employee_ID].[All]" dimensionUniqueName="[Fact_Employees]" displayFolder="" count="0" memberValueDatatype="20" unbalanced="0"/>
    <cacheHierarchy uniqueName="[Fact_Employees].[Gender]" caption="Gender" attribute="1" defaultMemberUniqueName="[Fact_Employees].[Gender].[All]" allUniqueName="[Fact_Employees].[Gender].[All]" dimensionUniqueName="[Fact_Employees]" displayFolder="" count="2" memberValueDatatype="130" unbalanced="0"/>
    <cacheHierarchy uniqueName="[Fact_Employees].[Job_Level_After_Promotions]" caption="Job_Level_After_Promotions" attribute="1" defaultMemberUniqueName="[Fact_Employees].[Job_Level_After_Promotions].[All]" allUniqueName="[Fact_Employees].[Job_Level_After_Promotions].[All]" dimensionUniqueName="[Fact_Employees]" displayFolder="" count="0" memberValueDatatype="130" unbalanced="0"/>
    <cacheHierarchy uniqueName="[Fact_Employees].[New hire FY20?]" caption="New hire FY20?" attribute="1" defaultMemberUniqueName="[Fact_Employees].[New hire FY20?].[All]" allUniqueName="[Fact_Employees].[New hire FY20?].[All]" dimensionUniqueName="[Fact_Employees]" displayFolder="" count="0" memberValueDatatype="130" unbalanced="0"/>
    <cacheHierarchy uniqueName="[Fact_Employees].[FY20_Rating]" caption="FY20_Rating" attribute="1" defaultMemberUniqueName="[Fact_Employees].[FY20_Rating].[All]" allUniqueName="[Fact_Employees].[FY20_Rating].[All]" dimensionUniqueName="[Fact_Employees]" displayFolder="" count="0" memberValueDatatype="20" unbalanced="0"/>
    <cacheHierarchy uniqueName="[Fact_Employees].[Promoted_FY21]" caption="Promoted_FY21" attribute="1" defaultMemberUniqueName="[Fact_Employees].[Promoted_FY21].[All]" allUniqueName="[Fact_Employees].[Promoted_FY21].[All]" dimensionUniqueName="[Fact_Employees]" displayFolder="" count="0" memberValueDatatype="130" unbalanced="0"/>
    <cacheHierarchy uniqueName="[Fact_Employees].[In_Base_Group_Promotion]" caption="In_Base_Group_Promotion" attribute="1" defaultMemberUniqueName="[Fact_Employees].[In_Base_Group_Promotion].[All]" allUniqueName="[Fact_Employees].[In_Base_Group_Promotion].[All]" dimensionUniqueName="[Fact_Employees]" displayFolder="" count="0" memberValueDatatype="130" unbalanced="0"/>
    <cacheHierarchy uniqueName="[Fact_Employees].[Target hire balance]" caption="Target hire balance" attribute="1" defaultMemberUniqueName="[Fact_Employees].[Target hire balance].[All]" allUniqueName="[Fact_Employees].[Target hire balance].[All]" dimensionUniqueName="[Fact_Employees]" displayFolder="" count="0" memberValueDatatype="130" unbalanced="0"/>
    <cacheHierarchy uniqueName="[Fact_Employees].[FY20_Leaver]" caption="FY20_Leaver" attribute="1" defaultMemberUniqueName="[Fact_Employees].[FY20_Leaver].[All]" allUniqueName="[Fact_Employees].[FY20_Leaver].[All]" dimensionUniqueName="[Fact_Employees]" displayFolder="" count="0" memberValueDatatype="130" unbalanced="0"/>
    <cacheHierarchy uniqueName="[Fact_Employees].[In_Base_Group_Turnover]" caption="In_Base_Group_Turnover" attribute="1" defaultMemberUniqueName="[Fact_Employees].[In_Base_Group_Turnover].[All]" allUniqueName="[Fact_Employees].[In_Base_Group_Turnover].[All]" dimensionUniqueName="[Fact_Employees]" displayFolder="" count="0" memberValueDatatype="130" unbalanced="0"/>
    <cacheHierarchy uniqueName="[Fact_Employees].[Department]" caption="Department" attribute="1" defaultMemberUniqueName="[Fact_Employees].[Department].[All]" allUniqueName="[Fact_Employees].[Department].[All]" dimensionUniqueName="[Fact_Employees]" displayFolder="" count="0" memberValueDatatype="130" unbalanced="0"/>
    <cacheHierarchy uniqueName="[Fact_Employees].[Leaver FY]" caption="Leaver FY" attribute="1" defaultMemberUniqueName="[Fact_Employees].[Leaver FY].[All]" allUniqueName="[Fact_Employees].[Leaver FY].[All]" dimensionUniqueName="[Fact_Employees]" displayFolder="" count="0" memberValueDatatype="130" unbalanced="0"/>
    <cacheHierarchy uniqueName="[Fact_Employees].[Job Level after FY21 promotions]" caption="Job Level after FY21 promotions" attribute="1" defaultMemberUniqueName="[Fact_Employees].[Job Level after FY21 promotions].[All]" allUniqueName="[Fact_Employees].[Job Level after FY21 promotions].[All]" dimensionUniqueName="[Fact_Employees]" displayFolder="" count="0" memberValueDatatype="130" unbalanced="0"/>
    <cacheHierarchy uniqueName="[Fact_Employees].[Last Department in FY20]" caption="Last Department in FY20" attribute="1" defaultMemberUniqueName="[Fact_Employees].[Last Department in FY20].[All]" allUniqueName="[Fact_Employees].[Last Department in FY20].[All]" dimensionUniqueName="[Fact_Employees]" displayFolder="" count="0" memberValueDatatype="130" unbalanced="0"/>
    <cacheHierarchy uniqueName="[Fact_Employees].[FTE group]" caption="FTE group" attribute="1" defaultMemberUniqueName="[Fact_Employees].[FTE group].[All]" allUniqueName="[Fact_Employees].[FTE group].[All]" dimensionUniqueName="[Fact_Employees]" displayFolder="" count="0" memberValueDatatype="130" unbalanced="0"/>
    <cacheHierarchy uniqueName="[Fact_Employees].[Time type]" caption="Time type" attribute="1" defaultMemberUniqueName="[Fact_Employees].[Time type].[All]" allUniqueName="[Fact_Employees].[Time type].[All]" dimensionUniqueName="[Fact_Employees]" displayFolder="" count="0" memberValueDatatype="130" unbalanced="0"/>
    <cacheHierarchy uniqueName="[Fact_Employees].[Department &amp; JL group PRA status]" caption="Department &amp; JL group PRA status" attribute="1" defaultMemberUniqueName="[Fact_Employees].[Department &amp; JL group PRA status].[All]" allUniqueName="[Fact_Employees].[Department &amp; JL group PRA status].[All]" dimensionUniqueName="[Fact_Employees]" displayFolder="" count="0" memberValueDatatype="130" unbalanced="0"/>
    <cacheHierarchy uniqueName="[Fact_Employees].[Department &amp; JL group for PRA]" caption="Department &amp; JL group for PRA" attribute="1" defaultMemberUniqueName="[Fact_Employees].[Department &amp; JL group for PRA].[All]" allUniqueName="[Fact_Employees].[Department &amp; JL group for PRA].[All]" dimensionUniqueName="[Fact_Employees]" displayFolder="" count="0" memberValueDatatype="130" unbalanced="0"/>
    <cacheHierarchy uniqueName="[Fact_Employees].[Job Level group PRA status]" caption="Job Level group PRA status" attribute="1" defaultMemberUniqueName="[Fact_Employees].[Job Level group PRA status].[All]" allUniqueName="[Fact_Employees].[Job Level group PRA status].[All]" dimensionUniqueName="[Fact_Employees]" displayFolder="" count="0" memberValueDatatype="130" unbalanced="0"/>
    <cacheHierarchy uniqueName="[Fact_Employees].[Job Level group for PRA]" caption="Job Level group for PRA" attribute="1" defaultMemberUniqueName="[Fact_Employees].[Job Level group for PRA].[All]" allUniqueName="[Fact_Employees].[Job Level group for PRA].[All]" dimensionUniqueName="[Fact_Employees]" displayFolder="" count="0" memberValueDatatype="130" unbalanced="0"/>
    <cacheHierarchy uniqueName="[Fact_Employees].[Time in Job Level @01.07.2020]" caption="Time in Job Level @01.07.2020" attribute="1" defaultMemberUniqueName="[Fact_Employees].[Time in Job Level @01.07.2020].[All]" allUniqueName="[Fact_Employees].[Time in Job Level @01.07.2020].[All]" dimensionUniqueName="[Fact_Employees]" displayFolder="" count="0" memberValueDatatype="130" unbalanced="0"/>
    <cacheHierarchy uniqueName="[Fact_Employees].[Job_Level_Baseline]" caption="Job_Level_Baseline" attribute="1" defaultMemberUniqueName="[Fact_Employees].[Job_Level_Baseline].[All]" allUniqueName="[Fact_Employees].[Job_Level_Baseline].[All]" dimensionUniqueName="[Fact_Employees]" displayFolder="" count="2" memberValueDatatype="130" unbalanced="0"/>
    <cacheHierarchy uniqueName="[Fact_Employees].[Promotion in FY20?]" caption="Promotion in FY20?" attribute="1" defaultMemberUniqueName="[Fact_Employees].[Promotion in FY20?].[All]" allUniqueName="[Fact_Employees].[Promotion in FY20?].[All]" dimensionUniqueName="[Fact_Employees]" displayFolder="" count="0" memberValueDatatype="130" unbalanced="0"/>
    <cacheHierarchy uniqueName="[Fact_Employees].[FY19_Rating]" caption="FY19_Rating" attribute="1" defaultMemberUniqueName="[Fact_Employees].[FY19_Rating].[All]" allUniqueName="[Fact_Employees].[FY19_Rating].[All]" dimensionUniqueName="[Fact_Employees]" displayFolder="" count="0" memberValueDatatype="20" unbalanced="0"/>
    <cacheHierarchy uniqueName="[Fact_Employees].[Age_Group]" caption="Age_Group" attribute="1" defaultMemberUniqueName="[Fact_Employees].[Age_Group].[All]" allUniqueName="[Fact_Employees].[Age_Group].[All]" dimensionUniqueName="[Fact_Employees]" displayFolder="" count="2" memberValueDatatype="130" unbalanced="0"/>
    <cacheHierarchy uniqueName="[Fact_Employees].[Age @01.07.2020]" caption="Age @01.07.2020" attribute="1" defaultMemberUniqueName="[Fact_Employees].[Age @01.07.2020].[All]" allUniqueName="[Fact_Employees].[Age @01.07.2020].[All]" dimensionUniqueName="[Fact_Employees]" displayFolder="" count="0" memberValueDatatype="130" unbalanced="0"/>
    <cacheHierarchy uniqueName="[Fact_Employees].[Nationality]" caption="Nationality" attribute="1" defaultMemberUniqueName="[Fact_Employees].[Nationality].[All]" allUniqueName="[Fact_Employees].[Nationality].[All]" dimensionUniqueName="[Fact_Employees]" displayFolder="" count="0" memberValueDatatype="130" unbalanced="0"/>
    <cacheHierarchy uniqueName="[Fact_Employees].[Region group: nationality 1]" caption="Region group: nationality 1" attribute="1" defaultMemberUniqueName="[Fact_Employees].[Region group: nationality 1].[All]" allUniqueName="[Fact_Employees].[Region group: nationality 1].[All]" dimensionUniqueName="[Fact_Employees]" displayFolder="" count="0" memberValueDatatype="130" unbalanced="0"/>
    <cacheHierarchy uniqueName="[Fact_Employees].[Broad region group: nationality 1]" caption="Broad region group: nationality 1" attribute="1" defaultMemberUniqueName="[Fact_Employees].[Broad region group: nationality 1].[All]" allUniqueName="[Fact_Employees].[Broad region group: nationality 1].[All]" dimensionUniqueName="[Fact_Employees]" displayFolder="" count="0" memberValueDatatype="130" unbalanced="0"/>
    <cacheHierarchy uniqueName="[Fact_Employees].[Last hire date]" caption="Last hire date" attribute="1" defaultMemberUniqueName="[Fact_Employees].[Last hire date].[All]" allUniqueName="[Fact_Employees].[Last hire date].[All]" dimensionUniqueName="[Fact_Employees]" displayFolder="" count="0" memberValueDatatype="130" unbalanced="0"/>
    <cacheHierarchy uniqueName="[Fact_Employees].[Years since last hire]" caption="Years since last hire" attribute="1" defaultMemberUniqueName="[Fact_Employees].[Years since last hire].[All]" allUniqueName="[Fact_Employees].[Years since last hire].[All]" dimensionUniqueName="[Fact_Employees]" displayFolder="" count="0" memberValueDatatype="130" unbalanced="0"/>
    <cacheHierarchy uniqueName="[Fact_Employees].[Rand]" caption="Rand" attribute="1" defaultMemberUniqueName="[Fact_Employees].[Rand].[All]" allUniqueName="[Fact_Employees].[Rand].[All]" dimensionUniqueName="[Fact_Employees]" displayFolder="" count="0" memberValueDatatype="130" unbalanced="0"/>
    <cacheHierarchy uniqueName="[Fact_Employees].[Job_Level_Baseline_Rank]" caption="Job_Level_Baseline_Rank" attribute="1" defaultMemberUniqueName="[Fact_Employees].[Job_Level_Baseline_Rank].[All]" allUniqueName="[Fact_Employees].[Job_Level_Baseline_Rank].[All]" dimensionUniqueName="[Fact_Employees]" displayFolder="" count="0" memberValueDatatype="20" unbalanced="0"/>
    <cacheHierarchy uniqueName="[Fact_Employees].[Job_Level_After_Rank]" caption="Job_Level_After_Rank" attribute="1" defaultMemberUniqueName="[Fact_Employees].[Job_Level_After_Rank].[All]" allUniqueName="[Fact_Employees].[Job_Level_After_Rank].[All]" dimensionUniqueName="[Fact_Employees]" displayFolder="" count="0" memberValueDatatype="20" unbalanced="0"/>
    <cacheHierarchy uniqueName="[Fact_Employees].[Grade_Change_Delta]" caption="Grade_Change_Delta" attribute="1" defaultMemberUniqueName="[Fact_Employees].[Grade_Change_Delta].[All]" allUniqueName="[Fact_Employees].[Grade_Change_Delta].[All]" dimensionUniqueName="[Fact_Employees]" displayFolder="" count="0" memberValueDatatype="20" unbalanced="0"/>
    <cacheHierarchy uniqueName="[Fact_Employees].[Executive_Tier]" caption="Executive_Tier" attribute="1" defaultMemberUniqueName="[Fact_Employees].[Executive_Tier].[All]" allUniqueName="[Fact_Employees].[Executive_Tier].[All]" dimensionUniqueName="[Fact_Employees]" displayFolder="" count="0" memberValueDatatype="130" unbalanced="0"/>
    <cacheHierarchy uniqueName="[Measures].[Total Demand]" caption="Total Demand" measure="1" displayFolder="" measureGroup="_Measures" count="0"/>
    <cacheHierarchy uniqueName="[Measures].[Abandoned Calls]" caption="Abandoned Calls" measure="1" displayFolder="" measureGroup="_Measures" count="0"/>
    <cacheHierarchy uniqueName="[Measures].[Answered Calls]" caption="Answered Calls" measure="1" displayFolder="" measureGroup="_Measures" count="0"/>
    <cacheHierarchy uniqueName="[Measures].[Answer Rate %]" caption="Answer Rate %" measure="1" displayFolder="" measureGroup="_Measures" count="0"/>
    <cacheHierarchy uniqueName="[Measures].[Abandonment Rate %]" caption="Abandonment Rate %" measure="1" displayFolder="" measureGroup="_Measures" count="0"/>
    <cacheHierarchy uniqueName="[Measures].[Resolved Calls]" caption="Resolved Calls" measure="1" displayFolder="" measureGroup="_Measures" count="0"/>
    <cacheHierarchy uniqueName="[Measures].[First Contact Resolution %]" caption="First Contact Resolution %" measure="1" displayFolder="" measureGroup="_Measures" count="0"/>
    <cacheHierarchy uniqueName="[Measures].[Gross Resolution %]" caption="Gross Resolution %" measure="1" displayFolder="" measureGroup="_Measures" count="0"/>
    <cacheHierarchy uniqueName="[Measures].[Average Speed of Answer (s)]" caption="Average Speed of Answer (s)" measure="1" displayFolder="" measureGroup="_Measures" count="0"/>
    <cacheHierarchy uniqueName="[Measures].[Average Handle Time (s)]" caption="Average Handle Time (s)" measure="1" displayFolder="" measureGroup="_Measures" count="0"/>
    <cacheHierarchy uniqueName="[Measures].[Average CSAT]" caption="Average CSAT" measure="1" displayFolder="" measureGroup="_Measures" count="0"/>
    <cacheHierarchy uniqueName="[Measures].[Positive CSAT %]" caption="Positive CSAT %" measure="1" displayFolder="" measureGroup="_Measures" count="0"/>
    <cacheHierarchy uniqueName="[Measures].[Total Customers]" caption="Total Customers" measure="1" displayFolder="" measureGroup="_Measures" count="0"/>
    <cacheHierarchy uniqueName="[Measures].[Churn Rate %]" caption="Churn Rate %" measure="1" displayFolder="" measureGroup="_Measures" count="0"/>
    <cacheHierarchy uniqueName="[Measures].[Total Monthly Charges]" caption="Total Monthly Charges" measure="1" displayFolder="" measureGroup="_Measures" count="0"/>
    <cacheHierarchy uniqueName="[Measures].[At-Risk MRR]" caption="At-Risk MRR" measure="1" displayFolder="" measureGroup="_Measures" count="0"/>
    <cacheHierarchy uniqueName="[Measures].[Financial Churn Rate %]" caption="Financial Churn Rate %" measure="1" displayFolder="" measureGroup="_Measures" count="0"/>
    <cacheHierarchy uniqueName="[Measures].[Avg Monthly Ticket]" caption="Avg Monthly Ticket" measure="1" displayFolder="" measureGroup="_Measures" count="0"/>
    <cacheHierarchy uniqueName="[Measures].[Total Lifetime Charges]" caption="Total Lifetime Charges" measure="1" displayFolder="" measureGroup="_Measures" count="0"/>
    <cacheHierarchy uniqueName="[Measures].[Avg Tenure Months]" caption="Avg Tenure Months" measure="1" displayFolder="" measureGroup="_Measures" count="0"/>
    <cacheHierarchy uniqueName="[Measures].[Avg Tech Tickets per Customer]" caption="Avg Tech Tickets per Customer" measure="1" displayFolder="" measureGroup="_Measures" count="0"/>
    <cacheHierarchy uniqueName="[Measures].[Avg Admin Tickets per Customer]" caption="Avg Admin Tickets per Customer" measure="1" displayFolder="" measureGroup="_Measures" count="0"/>
    <cacheHierarchy uniqueName="[Measures].[Avg Service Tickets]" caption="Avg Service Tickets" measure="1" displayFolder="" measureGroup="_Measures" count="0"/>
    <cacheHierarchy uniqueName="[Measures].[Contract M2M Churn Rate %]" caption="Contract M2M Churn Rate %" measure="1" displayFolder="" measureGroup="_Measures" count="0"/>
    <cacheHierarchy uniqueName="[Measures].[Total Employees]" caption="Total Employees" measure="1" displayFolder="" measureGroup="_Measures" count="0"/>
    <cacheHierarchy uniqueName="[Measures].[Female Count]" caption="Female Count" measure="1" displayFolder="" measureGroup="_Measures" count="0"/>
    <cacheHierarchy uniqueName="[Measures].[Male Count]" caption="Male Count" measure="1" displayFolder="" measureGroup="_Measures" count="0"/>
    <cacheHierarchy uniqueName="[Measures].[Female Representation %]" caption="Female Representation %" measure="1" displayFolder="" measureGroup="_Measures" count="0"/>
    <cacheHierarchy uniqueName="[Measures].[Total Promotions FY21]" caption="Total Promotions FY21" measure="1" displayFolder="" measureGroup="_Measures" count="0"/>
    <cacheHierarchy uniqueName="[Measures].[Overall Promotion Rate %]" caption="Overall Promotion Rate %" measure="1" displayFolder="" measureGroup="_Measures" count="0"/>
    <cacheHierarchy uniqueName="[Measures].[Female Promoted FY21]" caption="Female Promoted FY21" measure="1" displayFolder="" measureGroup="_Measures" count="0"/>
    <cacheHierarchy uniqueName="[Measures].[Male Promoted FY21]" caption="Male Promoted FY21" measure="1" displayFolder="" measureGroup="_Measures" count="0"/>
    <cacheHierarchy uniqueName="[Measures].[Female Promotion %]" caption="Female Promotion %" measure="1" displayFolder="" measureGroup="_Measures" count="0"/>
    <cacheHierarchy uniqueName="[Measures].[Female Promotion Rate %]" caption="Female Promotion Rate %" measure="1" displayFolder="" measureGroup="_Measures" count="0"/>
    <cacheHierarchy uniqueName="[Measures].[Male Promotion Rate %]" caption="Male Promotion Rate %" measure="1" displayFolder="" measureGroup="_Measures" count="0"/>
    <cacheHierarchy uniqueName="[Measures].[Promotion Equity Index]" caption="Promotion Equity Index" measure="1" displayFolder="" measureGroup="_Measures" count="0"/>
    <cacheHierarchy uniqueName="[Measures].[Turnover Count FY20]" caption="Turnover Count FY20" measure="1" displayFolder="" measureGroup="_Measures" count="0"/>
    <cacheHierarchy uniqueName="[Measures].[Turnover Rate %]" caption="Turnover Rate %" measure="1" displayFolder="" measureGroup="_Measures" count="0"/>
    <cacheHierarchy uniqueName="[Measures].[Executive Female Share %]" caption="Executive Female Share %" measure="1" displayFolder="" measureGroup="_Measures" count="0"/>
    <cacheHierarchy uniqueName="[Measures].[Calls MTD]" caption="Calls MTD" measure="1" displayFolder="" measureGroup="_Measures" count="0"/>
    <cacheHierarchy uniqueName="[Measures].[Calls QTD]" caption="Calls QTD" measure="1" displayFolder="" measureGroup="_Measures" count="0"/>
    <cacheHierarchy uniqueName="[Measures].[Calls Prior Month]" caption="Calls Prior Month" measure="1" displayFolder="" measureGroup="_Measures" count="0"/>
    <cacheHierarchy uniqueName="[Measures].[Calls MoM Growth %]" caption="Calls MoM Growth %" measure="1" displayFolder="" measureGroup="_Measures" count="0"/>
    <cacheHierarchy uniqueName="[Measures].[Calls 7D Moving Avg]" caption="Calls 7D Moving Avg" measure="1" displayFolder="" measureGroup="_Measures" count="0"/>
    <cacheHierarchy uniqueName="[Measures].[Total Calls]" caption="Total Calls" measure="1" displayFolder="" measureGroup="_Measures" count="0"/>
    <cacheHierarchy uniqueName="[Measures].[Total Inbound Calls]" caption="Total Inbound Calls" measure="1" displayFolder="" measureGroup="_Measures" count="0"/>
    <cacheHierarchy uniqueName="[Measures].[Calls Resolved]" caption="Calls Resolved" measure="1" displayFolder="" measureGroup="_Measures" count="0"/>
    <cacheHierarchy uniqueName="[Measures].[Avg Speed of Answer]" caption="Avg Speed of Answer" measure="1" displayFolder="" measureGroup="_Measures" count="0"/>
    <cacheHierarchy uniqueName="[Measures].[Avg Speed of Answer (Sec)]" caption="Avg Speed of Answer (Sec)" measure="1" displayFolder="" measureGroup="_Measures" count="0"/>
    <cacheHierarchy uniqueName="[Measures].[Avg Satisfaction Rating]" caption="Avg Satisfaction Rating" measure="1" displayFolder="" measureGroup="_Measures" count="0"/>
    <cacheHierarchy uniqueName="[Measures].[Avg CSAT Rating]" caption="Avg CSAT Rating" measure="1" displayFolder="" measureGroup="_Measures" count="0"/>
    <cacheHierarchy uniqueName="[Measures].[Avg Handling Time (Sec)]" caption="Avg Handling Time (Sec)" measure="1" displayFolder="" measureGroup="_Measures" count="0"/>
    <cacheHierarchy uniqueName="[Measures].[Total Revenue at Risk]" caption="Total Revenue at Risk" measure="1" displayFolder="" measureGroup="_Measures" count="0"/>
    <cacheHierarchy uniqueName="[Measures].[Churned Monthly Charges]" caption="Churned Monthly Charges" measure="1" displayFolder="" measureGroup="_Measures" count="0"/>
    <cacheHierarchy uniqueName="[Measures].[Tech Tickets per Customer]" caption="Tech Tickets per Customer" measure="1" displayFolder="" measureGroup="_Measures" count="0"/>
    <cacheHierarchy uniqueName="[Measures].[Male Employees]" caption="Male Employees" measure="1" displayFolder="" measureGroup="_Measures" count="0"/>
    <cacheHierarchy uniqueName="[Measures].[Female Headcount Share %]" caption="Female Headcount Share %" measure="1" displayFolder="" measureGroup="_Measures" count="0"/>
    <cacheHierarchy uniqueName="[Measures].[% Female Representation]" caption="% Female Representation" measure="1" displayFolder="" measureGroup="_Measures" count="0"/>
    <cacheHierarchy uniqueName="[Measures].[Female Promotion Share %]" caption="Female Promotion Share %" measure="1" displayFolder="" measureGroup="_Measures" count="0"/>
    <cacheHierarchy uniqueName="[Measures].[Broken Rung Gap]" caption="Broken Rung Gap" measure="1" displayFolder="" measureGroup="_Measures" count="0"/>
    <cacheHierarchy uniqueName="[Measures].[Time in Grade Gap]" caption="Time in Grade Gap" measure="1" displayFolder="" measureGroup="_Measures" count="0"/>
    <cacheHierarchy uniqueName="[Measures].[FY20 Leavers]" caption="FY20 Leavers" measure="1" displayFolder="" measureGroup="_Measures" count="0"/>
    <cacheHierarchy uniqueName="[Measures].[Churned Customers]" caption="Churned Customers" measure="1" displayFolder="" measureGroup="_Measures" count="0"/>
    <cacheHierarchy uniqueName="[Measures].[Retained Customers]" caption="Retained Customers" measure="1" displayFolder="" measureGroup="_Measures" count="0"/>
    <cacheHierarchy uniqueName="[Measures].[Calls Answered]" caption="Calls Answered" measure="1" displayFolder="" measureGroup="_Measures" count="0"/>
    <cacheHierarchy uniqueName="[Measures].[Total Headcount]" caption="Total Headcount" measure="1" displayFolder="" measureGroup="_Measures" count="0"/>
    <cacheHierarchy uniqueName="[Measures].[Female Employees]" caption="Female Employees" measure="1" displayFolder="" measureGroup="_Measures" count="0"/>
    <cacheHierarchy uniqueName="[Measures].[__XL_Count DimAgent]" caption="__XL_Count DimAgent" measure="1" displayFolder="" measureGroup="DimAgent" count="0" hidden="1"/>
    <cacheHierarchy uniqueName="[Measures].[__XL_Count DimTopic]" caption="__XL_Count DimTopic" measure="1" displayFolder="" measureGroup="DimTopic" count="0" hidden="1"/>
    <cacheHierarchy uniqueName="[Measures].[__XL_Count Fact_Employees]" caption="__XL_Count Fact_Employees" measure="1" displayFolder="" measureGroup="Fact_Employees" count="0" hidden="1"/>
    <cacheHierarchy uniqueName="[Measures].[__XL_Count DimDepartment]" caption="__XL_Count DimDepartment" measure="1" displayFolder="" measureGroup="DimDepartment" count="0" hidden="1"/>
    <cacheHierarchy uniqueName="[Measures].[__XL_Count DimContract]" caption="__XL_Count DimContract" measure="1" displayFolder="" measureGroup="DimContract" count="0" hidden="1"/>
    <cacheHierarchy uniqueName="[Measures].[__XL_Count Fact_Calls]" caption="__XL_Count Fact_Calls" measure="1" displayFolder="" measureGroup="Fact_Calls" count="0" hidden="1"/>
    <cacheHierarchy uniqueName="[Measures].[__XL_Count Fact_Churn]" caption="__XL_Count Fact_Churn" measure="1" displayFolder="" measureGroup="Fact_Churn" count="0" hidden="1"/>
    <cacheHierarchy uniqueName="[Measures].[__XL_Count Dim_EmployeeCensus]" caption="__XL_Count Dim_EmployeeCensus" measure="1" displayFolder="" measureGroup="Dim_EmployeeCensus" count="0" hidden="1"/>
    <cacheHierarchy uniqueName="[Measures].[__XL_Count Dim_CareerLadder]" caption="__XL_Count Dim_CareerLadder" measure="1" displayFolder="" measureGroup="Dim_CareerLadder" count="0" hidden="1"/>
    <cacheHierarchy uniqueName="[Measures].[__XL_Count Dim_NationalityCensus]" caption="__XL_Count Dim_NationalityCensus" measure="1" displayFolder="" measureGroup="Dim_NationalityCensus" count="0" hidden="1"/>
    <cacheHierarchy uniqueName="[Measures].[__XL_Count Dim_PRA_Equity]" caption="__XL_Count Dim_PRA_Equity" measure="1" displayFolder="" measureGroup="Dim_PRA_Equity" count="0" hidden="1"/>
    <cacheHierarchy uniqueName="[Measures].[__XL_Count DimDate]" caption="__XL_Count DimDate" measure="1" displayFolder="" measureGroup="DimDate" count="0" hidden="1"/>
    <cacheHierarchy uniqueName="[Measures].[__XL_Count A]" caption="__XL_Count A" measure="1" displayFolder="" measureGroup="_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85304286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EEA063-4EA0-45C5-B1AB-A1DC583B1029}" name="pt_DI_Summary" cacheId="607"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BR3:BX4"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7">
    <i>
      <x/>
    </i>
    <i i="1">
      <x v="1"/>
    </i>
    <i i="2">
      <x v="2"/>
    </i>
    <i i="3">
      <x v="3"/>
    </i>
    <i i="4">
      <x v="4"/>
    </i>
    <i i="5">
      <x v="5"/>
    </i>
    <i i="6">
      <x v="6"/>
    </i>
  </colItems>
  <dataFields count="7">
    <dataField fld="0" subtotal="count" baseField="0" baseItem="0"/>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s>
  <pivotHierarchies count="20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9CE3FA-2473-469E-BDD2-513DD24E5922}" name="pt_CR_Summary" cacheId="469"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BH3:BN4"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7">
    <i>
      <x/>
    </i>
    <i i="1">
      <x v="1"/>
    </i>
    <i i="2">
      <x v="2"/>
    </i>
    <i i="3">
      <x v="3"/>
    </i>
    <i i="4">
      <x v="4"/>
    </i>
    <i i="5">
      <x v="5"/>
    </i>
    <i i="6">
      <x v="6"/>
    </i>
  </colItems>
  <dataFields count="7">
    <dataField fld="0" subtotal="count" baseField="0" baseItem="0"/>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7E90A6-1715-4BCE-98CA-DE6EF8C8D6C1}" name="pt_CC_Summary" cacheId="328"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X3:BD4"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7">
    <i>
      <x/>
    </i>
    <i i="1">
      <x v="1"/>
    </i>
    <i i="2">
      <x v="2"/>
    </i>
    <i i="3">
      <x v="3"/>
    </i>
    <i i="4">
      <x v="4"/>
    </i>
    <i i="5">
      <x v="5"/>
    </i>
    <i i="6">
      <x v="6"/>
    </i>
  </colItems>
  <dataFields count="7">
    <dataField fld="0" subtotal="count" baseField="0" baseItem="0"/>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023D5CA-109F-4E43-9650-1A1E354F3498}" name="pt_CC_Hourly" cacheId="337"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T3:AU14" firstHeaderRow="1" firstDataRow="1" firstDataCol="1"/>
  <pivotFields count="3">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fld="1" subtotal="count" baseField="0" baseItem="0"/>
  </dataField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A604790-26AD-4046-A8B5-139D6507C2E4}" name="pt_CC_Topic" cacheId="334"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P3:AQ9"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1E6C27D-0A0F-44E0-820A-C8D2D76164D5}" name="pt_DI_Rating" cacheId="619"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5">
  <location ref="AL3:AM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20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9D9452B-0A5C-4A4E-8DF9-75CCA7C3771E}" name="pt_DI_Promo" cacheId="616"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AH3:AI9"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20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9C5C004-54B4-49F2-BADC-6AB40E4EC0FC}" name="pt_DI_Parity" cacheId="613"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AD3:AE10"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20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19B3966-EFF7-4AE4-B56F-8EAA4358E9C8}" name="pt_DI_Funnel" cacheId="610"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Z3:AC11" firstHeaderRow="1" firstDataRow="2" firstDataCol="1"/>
  <pivotFields count="4">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Fields count="1">
    <field x="1"/>
  </colFields>
  <colItems count="3">
    <i>
      <x/>
    </i>
    <i>
      <x v="1"/>
    </i>
    <i t="grand">
      <x/>
    </i>
  </colItems>
  <dataFields count="1">
    <dataField fld="2" subtotal="count" baseField="0" baseItem="0"/>
  </dataFields>
  <chartFormats count="2">
    <chartFormat chart="3" format="4" series="1">
      <pivotArea type="data" outline="0" fieldPosition="0">
        <references count="2">
          <reference field="4294967294" count="1" selected="0">
            <x v="0"/>
          </reference>
          <reference field="1" count="1" selected="0">
            <x v="0"/>
          </reference>
        </references>
      </pivotArea>
    </chartFormat>
    <chartFormat chart="3" format="5" series="1">
      <pivotArea type="data" outline="0" fieldPosition="0">
        <references count="2">
          <reference field="4294967294" count="1" selected="0">
            <x v="0"/>
          </reference>
          <reference field="1" count="1" selected="0">
            <x v="1"/>
          </reference>
        </references>
      </pivotArea>
    </chartFormat>
  </chartFormats>
  <pivotHierarchies count="202">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8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0CD39DC-051F-4CE5-843A-C258D1BFEF61}" name="pt_CH_Service" cacheId="48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V3:X7" firstHeaderRow="0"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s>
  <rowFields count="1">
    <field x="0"/>
  </rowFields>
  <rowItems count="4">
    <i>
      <x/>
    </i>
    <i>
      <x v="1"/>
    </i>
    <i>
      <x v="2"/>
    </i>
    <i t="grand">
      <x/>
    </i>
  </rowItems>
  <colFields count="1">
    <field x="-2"/>
  </colFields>
  <colItems count="2">
    <i>
      <x/>
    </i>
    <i i="1">
      <x v="1"/>
    </i>
  </colItems>
  <dataFields count="2">
    <dataField fld="1" subtotal="count" baseField="0" baseItem="0"/>
    <dataField fld="2" subtotal="count" baseField="0" baseItem="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1297F4B-EDFE-4486-8F7A-326683E43BB5}" name="pt_CH_Payment" cacheId="478"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R3:S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4C82994-239E-4D58-8586-D2EE8812D8BE}" name="pt_CH_Tenure" cacheId="475"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N3:O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153236B-97FA-4CEC-B684-E9BF1F0371E2}" name="pt_CH_Contract" cacheId="472"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4">
  <location ref="J3:L7" firstHeaderRow="0"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Fields count="1">
    <field x="-2"/>
  </colFields>
  <colItems count="2">
    <i>
      <x/>
    </i>
    <i i="1">
      <x v="1"/>
    </i>
  </colItems>
  <dataFields count="2">
    <dataField fld="1" subtotal="count" baseField="0" baseItem="0"/>
    <dataField fld="2" subtotal="count" baseField="0" baseItem="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9B4999B-58EB-4055-A5DB-D282B24F97D8}" name="pt_Agent" cacheId="622" applyNumberFormats="0" applyBorderFormats="0" applyFontFormats="0" applyPatternFormats="0" applyAlignmentFormats="0" applyWidthHeightFormats="1" dataCaption="Values" updatedVersion="8" minRefreshableVersion="3" useAutoFormatting="1" rowGrandTotals="0" colGrandTotals="0" itemPrintTitles="1" createdVersion="6" indent="0" showHeaders="0" compact="0" compactData="0" multipleFieldFilters="0">
  <location ref="C3:H11" firstHeaderRow="0" firstDataRow="1" firstDataCol="1"/>
  <pivotFields count="6">
    <pivotField axis="axisRow" compact="0" allDrilled="1" outline="0" subtotalTop="0" showAll="0" dataSourceSort="1" defaultSubtotal="0" defaultAttributeDrillState="1">
      <items count="8">
        <item x="0"/>
        <item x="1"/>
        <item x="2"/>
        <item x="3"/>
        <item x="4"/>
        <item x="5"/>
        <item x="6"/>
        <item x="7"/>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1">
    <field x="0"/>
  </rowFields>
  <rowItems count="8">
    <i>
      <x/>
    </i>
    <i>
      <x v="1"/>
    </i>
    <i>
      <x v="2"/>
    </i>
    <i>
      <x v="3"/>
    </i>
    <i>
      <x v="4"/>
    </i>
    <i>
      <x v="5"/>
    </i>
    <i>
      <x v="6"/>
    </i>
    <i>
      <x v="7"/>
    </i>
  </rowItems>
  <colFields count="1">
    <field x="-2"/>
  </colFields>
  <colItems count="5">
    <i>
      <x/>
    </i>
    <i i="1">
      <x v="1"/>
    </i>
    <i i="2">
      <x v="2"/>
    </i>
    <i i="3">
      <x v="3"/>
    </i>
    <i i="4">
      <x v="4"/>
    </i>
  </colItems>
  <dataFields count="5">
    <dataField name="Calls Taken" fld="1" subtotal="count" baseField="0" baseItem="0" numFmtId="3"/>
    <dataField name="Answer Rate %" fld="2" subtotal="count" baseField="0" baseItem="0" numFmtId="164"/>
    <dataField name="FCR Rate %" fld="3" subtotal="count" baseField="0" baseItem="0" numFmtId="164"/>
    <dataField name="Avg Speed (s)" fld="4" subtotal="count" baseField="0" baseItem="0" numFmtId="165"/>
    <dataField name="Avg CSAT" fld="5" subtotal="count" baseField="0" baseItem="0" numFmtId="2"/>
  </dataFields>
  <formats count="18">
    <format dxfId="12">
      <pivotArea type="all" dataOnly="0" outline="0" fieldPosition="0"/>
    </format>
    <format dxfId="13">
      <pivotArea outline="0" collapsedLevelsAreSubtotals="1" fieldPosition="0"/>
    </format>
    <format dxfId="14">
      <pivotArea dataOnly="0" labelOnly="1" outline="0" fieldPosition="0">
        <references count="1">
          <reference field="0" count="0"/>
        </references>
      </pivotArea>
    </format>
    <format dxfId="15">
      <pivotArea dataOnly="0" labelOnly="1" outline="0" fieldPosition="0">
        <references count="1">
          <reference field="4294967294" count="5">
            <x v="0"/>
            <x v="1"/>
            <x v="2"/>
            <x v="3"/>
            <x v="4"/>
          </reference>
        </references>
      </pivotArea>
    </format>
    <format dxfId="16">
      <pivotArea type="all" dataOnly="0" outline="0" fieldPosition="0"/>
    </format>
    <format dxfId="17">
      <pivotArea outline="0" collapsedLevelsAreSubtotals="1" fieldPosition="0"/>
    </format>
    <format dxfId="18">
      <pivotArea dataOnly="0" labelOnly="1" outline="0" fieldPosition="0">
        <references count="1">
          <reference field="0" count="0"/>
        </references>
      </pivotArea>
    </format>
    <format dxfId="19">
      <pivotArea dataOnly="0" labelOnly="1" outline="0" fieldPosition="0">
        <references count="1">
          <reference field="4294967294" count="5">
            <x v="0"/>
            <x v="1"/>
            <x v="2"/>
            <x v="3"/>
            <x v="4"/>
          </reference>
        </references>
      </pivotArea>
    </format>
    <format dxfId="20">
      <pivotArea type="all" dataOnly="0" outline="0" fieldPosition="0"/>
    </format>
    <format dxfId="21">
      <pivotArea outline="0" fieldPosition="0">
        <references count="1">
          <reference field="4294967294" count="1">
            <x v="0"/>
          </reference>
        </references>
      </pivotArea>
    </format>
    <format dxfId="22">
      <pivotArea outline="0" fieldPosition="0">
        <references count="1">
          <reference field="4294967294" count="1">
            <x v="1"/>
          </reference>
        </references>
      </pivotArea>
    </format>
    <format dxfId="23">
      <pivotArea outline="0" fieldPosition="0">
        <references count="1">
          <reference field="4294967294" count="1">
            <x v="2"/>
          </reference>
        </references>
      </pivotArea>
    </format>
    <format dxfId="24">
      <pivotArea outline="0" fieldPosition="0">
        <references count="1">
          <reference field="4294967294" count="1">
            <x v="3"/>
          </reference>
        </references>
      </pivotArea>
    </format>
    <format dxfId="25">
      <pivotArea outline="0" fieldPosition="0">
        <references count="1">
          <reference field="4294967294" count="1">
            <x v="4"/>
          </reference>
        </references>
      </pivotArea>
    </format>
    <format dxfId="11">
      <pivotArea type="all" dataOnly="0" outline="0" fieldPosition="0"/>
    </format>
    <format dxfId="10">
      <pivotArea outline="0" collapsedLevelsAreSubtotals="1" fieldPosition="0"/>
    </format>
    <format dxfId="9">
      <pivotArea dataOnly="0" labelOnly="1" outline="0" fieldPosition="0">
        <references count="1">
          <reference field="0" count="0"/>
        </references>
      </pivotArea>
    </format>
    <format dxfId="8">
      <pivotArea dataOnly="0" labelOnly="1" outline="0" fieldPosition="0">
        <references count="1">
          <reference field="4294967294" count="5">
            <x v="0"/>
            <x v="1"/>
            <x v="2"/>
            <x v="3"/>
            <x v="4"/>
          </reference>
        </references>
      </pivotArea>
    </format>
  </formats>
  <conditionalFormats count="9">
    <conditionalFormat priority="10">
      <pivotAreas count="1">
        <pivotArea type="data" outline="0" collapsedLevelsAreSubtotals="1" fieldPosition="0">
          <references count="1">
            <reference field="4294967294" count="1" selected="0">
              <x v="0"/>
            </reference>
          </references>
        </pivotArea>
      </pivotAreas>
    </conditionalFormat>
    <conditionalFormat priority="11">
      <pivotAreas count="1">
        <pivotArea type="data" outline="0" collapsedLevelsAreSubtotals="1" fieldPosition="0">
          <references count="1">
            <reference field="4294967294" count="1" selected="0">
              <x v="1"/>
            </reference>
          </references>
        </pivotArea>
      </pivotAreas>
    </conditionalFormat>
    <conditionalFormat priority="12">
      <pivotAreas count="1">
        <pivotArea type="data" outline="0" collapsedLevelsAreSubtotals="1" fieldPosition="0">
          <references count="1">
            <reference field="4294967294" count="1" selected="0">
              <x v="1"/>
            </reference>
          </references>
        </pivotArea>
      </pivotAreas>
    </conditionalFormat>
    <conditionalFormat priority="13">
      <pivotAreas count="1">
        <pivotArea type="data" outline="0" collapsedLevelsAreSubtotals="1" fieldPosition="0">
          <references count="1">
            <reference field="4294967294" count="1" selected="0">
              <x v="2"/>
            </reference>
          </references>
        </pivotArea>
      </pivotAreas>
    </conditionalFormat>
    <conditionalFormat priority="14">
      <pivotAreas count="1">
        <pivotArea type="data" outline="0" collapsedLevelsAreSubtotals="1" fieldPosition="0">
          <references count="1">
            <reference field="4294967294" count="1" selected="0">
              <x v="2"/>
            </reference>
          </references>
        </pivotArea>
      </pivotAreas>
    </conditionalFormat>
    <conditionalFormat priority="15">
      <pivotAreas count="1">
        <pivotArea type="data" outline="0" collapsedLevelsAreSubtotals="1" fieldPosition="0">
          <references count="1">
            <reference field="4294967294" count="1" selected="0">
              <x v="3"/>
            </reference>
          </references>
        </pivotArea>
      </pivotAreas>
    </conditionalFormat>
    <conditionalFormat priority="16">
      <pivotAreas count="1">
        <pivotArea type="data" outline="0" collapsedLevelsAreSubtotals="1" fieldPosition="0">
          <references count="1">
            <reference field="4294967294" count="1" selected="0">
              <x v="3"/>
            </reference>
          </references>
        </pivotArea>
      </pivotAreas>
    </conditionalFormat>
    <conditionalFormat priority="17">
      <pivotAreas count="1">
        <pivotArea type="data" outline="0" collapsedLevelsAreSubtotals="1" fieldPosition="0">
          <references count="1">
            <reference field="4294967294" count="1" selected="0">
              <x v="4"/>
            </reference>
          </references>
        </pivotArea>
      </pivotAreas>
    </conditionalFormat>
    <conditionalFormat priority="18">
      <pivotAreas count="1">
        <pivotArea type="data" outline="0" collapsedLevelsAreSubtotals="1" fieldPosition="0">
          <references count="1">
            <reference field="4294967294" count="1" selected="0">
              <x v="4"/>
            </reference>
          </references>
        </pivotArea>
      </pivotAreas>
    </conditionalFormat>
  </conditional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 showRowHeaders="1" showColHeaders="1" showRowStripes="1" showColStripes="0" showLastColumn="1"/>
  <rowHierarchiesUsage count="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C_Month" xr10:uid="{54905CE3-7989-47E0-8C63-314146520702}" sourceName="[DimDate].[Month_Name]">
  <pivotTables>
    <pivotTable tabId="76" name="pt_Agent"/>
    <pivotTable tabId="76" name="pt_CC_Topic"/>
    <pivotTable tabId="76" name="pt_CC_Hourly"/>
    <pivotTable tabId="76" name="pt_CC_Summary"/>
  </pivotTables>
  <data>
    <olap pivotCacheId="1853042869">
      <levels count="2">
        <level uniqueName="[DimDate].[Month_Name].[(All)]" sourceCaption="(All)" count="0"/>
        <level uniqueName="[DimDate].[Month_Name].[Month_Name]" sourceCaption="Month_Name" count="3">
          <ranges>
            <range startItem="0">
              <i n="[DimDate].[Month_Name].&amp;[February]" c="February"/>
              <i n="[DimDate].[Month_Name].&amp;[January]" c="January"/>
              <i n="[DimDate].[Month_Name].&amp;[March]" c="March"/>
            </range>
          </ranges>
        </level>
      </levels>
      <selections count="1">
        <selection n="[DimDate].[Month_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C_Topic" xr10:uid="{DEE5884D-2931-441B-BB08-DEC63E21D4B6}" sourceName="[DimTopic].[Topic]">
  <pivotTables>
    <pivotTable tabId="76" name="pt_Agent"/>
    <pivotTable tabId="76" name="pt_CC_Topic"/>
    <pivotTable tabId="76" name="pt_CC_Hourly"/>
    <pivotTable tabId="76" name="pt_CC_Summary"/>
  </pivotTables>
  <data>
    <olap pivotCacheId="1853042869">
      <levels count="2">
        <level uniqueName="[DimTopic].[Topic].[(All)]" sourceCaption="(All)" count="0"/>
        <level uniqueName="[DimTopic].[Topic].[Topic]" sourceCaption="Topic" count="5">
          <ranges>
            <range startItem="0">
              <i n="[DimTopic].[Topic].&amp;[Admin Support]" c="Admin Support"/>
              <i n="[DimTopic].[Topic].&amp;[Contract related]" c="Contract related"/>
              <i n="[DimTopic].[Topic].&amp;[Payment related]" c="Payment related"/>
              <i n="[DimTopic].[Topic].&amp;[Streaming]" c="Streaming"/>
              <i n="[DimTopic].[Topic].&amp;[Technical Support]" c="Technical Support"/>
            </range>
          </ranges>
        </level>
      </levels>
      <selections count="1">
        <selection n="[DimTopic].[Topic].[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C_Agent" xr10:uid="{E8B2C986-8D63-4CBC-9878-89C3469594B3}" sourceName="[DimAgent].[Agent]">
  <pivotTables>
    <pivotTable tabId="76" name="pt_Agent"/>
    <pivotTable tabId="76" name="pt_CC_Topic"/>
    <pivotTable tabId="76" name="pt_CC_Hourly"/>
    <pivotTable tabId="76" name="pt_CC_Summary"/>
  </pivotTables>
  <data>
    <olap pivotCacheId="1853042869">
      <levels count="2">
        <level uniqueName="[DimAgent].[Agent].[(All)]" sourceCaption="(All)" count="0"/>
        <level uniqueName="[DimAgent].[Agent].[Agent]" sourceCaption="Agent" count="8">
          <ranges>
            <range startItem="0">
              <i n="[DimAgent].[Agent].&amp;[Becky]" c="Becky"/>
              <i n="[DimAgent].[Agent].&amp;[Dan]" c="Dan"/>
              <i n="[DimAgent].[Agent].&amp;[Diane]" c="Diane"/>
              <i n="[DimAgent].[Agent].&amp;[Greg]" c="Greg"/>
              <i n="[DimAgent].[Agent].&amp;[Jim]" c="Jim"/>
              <i n="[DimAgent].[Agent].&amp;[Joe]" c="Joe"/>
              <i n="[DimAgent].[Agent].&amp;[Martha]" c="Martha"/>
              <i n="[DimAgent].[Agent].&amp;[Stewart]" c="Stewart"/>
            </range>
          </ranges>
        </level>
      </levels>
      <selections count="1">
        <selection n="[DimAgent].[Agent].[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R_Contract" xr10:uid="{3E872F45-8220-400D-8A91-F3D83027619A}" sourceName="[DimContract].[Contract]">
  <pivotTables>
    <pivotTable tabId="76" name="pt_CH_Contract"/>
    <pivotTable tabId="76" name="pt_CH_Tenure"/>
    <pivotTable tabId="76" name="pt_CH_Payment"/>
    <pivotTable tabId="76" name="pt_CH_Service"/>
    <pivotTable tabId="76" name="pt_CR_Summary"/>
  </pivotTables>
  <data>
    <olap pivotCacheId="1853042869">
      <levels count="2">
        <level uniqueName="[DimContract].[Contract].[(All)]" sourceCaption="(All)" count="0"/>
        <level uniqueName="[DimContract].[Contract].[Contract]" sourceCaption="Contract" count="3">
          <ranges>
            <range startItem="0">
              <i n="[DimContract].[Contract].&amp;[Month-to-month]" c="Month-to-month"/>
              <i n="[DimContract].[Contract].&amp;[One year]" c="One year"/>
              <i n="[DimContract].[Contract].&amp;[Two year]" c="Two year"/>
            </range>
          </ranges>
        </level>
      </levels>
      <selections count="1">
        <selection n="[DimContract].[Contract].[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R_Payment" xr10:uid="{D00F7A58-6849-4865-B6C5-C2BF7B6E589A}" sourceName="[Fact_Churn].[PaymentMethod]">
  <pivotTables>
    <pivotTable tabId="76" name="pt_CH_Contract"/>
    <pivotTable tabId="76" name="pt_CH_Tenure"/>
    <pivotTable tabId="76" name="pt_CH_Payment"/>
    <pivotTable tabId="76" name="pt_CH_Service"/>
    <pivotTable tabId="76" name="pt_CR_Summary"/>
  </pivotTables>
  <data>
    <olap pivotCacheId="1853042869">
      <levels count="2">
        <level uniqueName="[Fact_Churn].[PaymentMethod].[(All)]" sourceCaption="(All)" count="0"/>
        <level uniqueName="[Fact_Churn].[PaymentMethod].[PaymentMethod]" sourceCaption="PaymentMethod" count="4">
          <ranges>
            <range startItem="0">
              <i n="[Fact_Churn].[PaymentMethod].&amp;[Bank transfer (automatic)]" c="Bank transfer (automatic)"/>
              <i n="[Fact_Churn].[PaymentMethod].&amp;[Credit card (automatic)]" c="Credit card (automatic)"/>
              <i n="[Fact_Churn].[PaymentMethod].&amp;[Electronic check]" c="Electronic check"/>
              <i n="[Fact_Churn].[PaymentMethod].&amp;[Mailed check]" c="Mailed check"/>
            </range>
          </ranges>
        </level>
      </levels>
      <selections count="1">
        <selection n="[Fact_Churn].[PaymentMethod].[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R_Internet" xr10:uid="{AAC54FC9-5856-4268-96A4-1FE0826B59C8}" sourceName="[Fact_Churn].[InternetService]">
  <pivotTables>
    <pivotTable tabId="76" name="pt_CH_Contract"/>
    <pivotTable tabId="76" name="pt_CH_Tenure"/>
    <pivotTable tabId="76" name="pt_CH_Payment"/>
    <pivotTable tabId="76" name="pt_CH_Service"/>
    <pivotTable tabId="76" name="pt_CR_Summary"/>
  </pivotTables>
  <data>
    <olap pivotCacheId="1853042869">
      <levels count="2">
        <level uniqueName="[Fact_Churn].[InternetService].[(All)]" sourceCaption="(All)" count="0"/>
        <level uniqueName="[Fact_Churn].[InternetService].[InternetService]" sourceCaption="InternetService" count="3">
          <ranges>
            <range startItem="0">
              <i n="[Fact_Churn].[InternetService].&amp;[DSL]" c="DSL"/>
              <i n="[Fact_Churn].[InternetService].&amp;[Fiber optic]" c="Fiber optic"/>
              <i n="[Fact_Churn].[InternetService].&amp;[No]" c="No"/>
            </range>
          </ranges>
        </level>
      </levels>
      <selections count="1">
        <selection n="[Fact_Churn].[InternetServic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DI_Dept" xr10:uid="{55E181FD-9B6B-4293-AEA8-F2D9F7B34F21}" sourceName="[DimDepartment].[Department]">
  <pivotTables>
    <pivotTable tabId="76" name="pt_DI_Funnel"/>
    <pivotTable tabId="76" name="pt_DI_Parity"/>
    <pivotTable tabId="76" name="pt_DI_Promo"/>
    <pivotTable tabId="76" name="pt_DI_Rating"/>
    <pivotTable tabId="76" name="pt_DI_Summary"/>
  </pivotTables>
  <data>
    <olap pivotCacheId="1853042869">
      <levels count="2">
        <level uniqueName="[DimDepartment].[Department].[(All)]" sourceCaption="(All)" count="0"/>
        <level uniqueName="[DimDepartment].[Department].[Department]" sourceCaption="Department" count="6">
          <ranges>
            <range startItem="0">
              <i n="[DimDepartment].[Department].&amp;[Finance]" c="Finance"/>
              <i n="[DimDepartment].[Department].&amp;[HR]" c="HR"/>
              <i n="[DimDepartment].[Department].&amp;[Internal Services]" c="Internal Services"/>
              <i n="[DimDepartment].[Department].&amp;[Operations]" c="Operations"/>
              <i n="[DimDepartment].[Department].&amp;[Sales &amp; Marketing]" c="Sales &amp; Marketing"/>
              <i n="[DimDepartment].[Department].&amp;[Strategy]" c="Strategy"/>
            </range>
          </ranges>
        </level>
      </levels>
      <selections count="1">
        <selection n="[DimDepartment].[Department].[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DI_Level" xr10:uid="{394BCB24-F2E1-4620-9BCB-D32D28ED0E0F}" sourceName="[Dim_CareerLadder].[Base_Job_Level]">
  <pivotTables>
    <pivotTable tabId="76" name="pt_DI_Funnel"/>
    <pivotTable tabId="76" name="pt_DI_Parity"/>
    <pivotTable tabId="76" name="pt_DI_Promo"/>
    <pivotTable tabId="76" name="pt_DI_Rating"/>
    <pivotTable tabId="76" name="pt_DI_Summary"/>
  </pivotTables>
  <data>
    <olap pivotCacheId="1853042869">
      <levels count="2">
        <level uniqueName="[Dim_CareerLadder].[Base_Job_Level].[(All)]" sourceCaption="(All)" count="0"/>
        <level uniqueName="[Dim_CareerLadder].[Base_Job_Level].[Base_Job_Level]" sourceCaption="Base_Job_Level" count="6">
          <ranges>
            <range startItem="0">
              <i n="[Dim_CareerLadder].[Base_Job_Level].&amp;[2 - Director]" c="2 - Director"/>
              <i n="[Dim_CareerLadder].[Base_Job_Level].&amp;[3 - Senior Manager]" c="3 - Senior Manager"/>
              <i n="[Dim_CareerLadder].[Base_Job_Level].&amp;[4 - Manager]" c="4 - Manager"/>
              <i n="[Dim_CareerLadder].[Base_Job_Level].&amp;[5 - Senior Officer]" c="5 - Senior Officer"/>
              <i n="[Dim_CareerLadder].[Base_Job_Level].&amp;[6 - Junior Officer]" c="6 - Junior Officer"/>
              <i n="[Dim_CareerLadder].[Base_Job_Level].&amp;" c="(blank)"/>
            </range>
          </ranges>
        </level>
      </levels>
      <selections count="1">
        <selection n="[Dim_CareerLadder].[Base_Job_Level].[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DI_Age" xr10:uid="{AE189887-5388-4405-BBC7-57BBE54265A5}" sourceName="[Fact_Employees].[Age_Group]">
  <pivotTables>
    <pivotTable tabId="76" name="pt_DI_Funnel"/>
    <pivotTable tabId="76" name="pt_DI_Parity"/>
    <pivotTable tabId="76" name="pt_DI_Promo"/>
    <pivotTable tabId="76" name="pt_DI_Rating"/>
    <pivotTable tabId="76" name="pt_DI_Summary"/>
  </pivotTables>
  <data>
    <olap pivotCacheId="1853042869">
      <levels count="2">
        <level uniqueName="[Fact_Employees].[Age_Group].[(All)]" sourceCaption="(All)" count="0"/>
        <level uniqueName="[Fact_Employees].[Age_Group].[Age_Group]" sourceCaption="Age_Group" count="6">
          <ranges>
            <range startItem="0">
              <i n="[Fact_Employees].[Age_Group].&amp;[16 to 19]" c="16 to 19"/>
              <i n="[Fact_Employees].[Age_Group].&amp;[20 to 29]" c="20 to 29"/>
              <i n="[Fact_Employees].[Age_Group].&amp;[30 to 39]" c="30 to 39"/>
              <i n="[Fact_Employees].[Age_Group].&amp;[40 to 49]" c="40 to 49"/>
              <i n="[Fact_Employees].[Age_Group].&amp;[50 to 59]" c="50 to 59"/>
              <i n="[Fact_Employees].[Age_Group].&amp;[60 to 69]" c="60 to 69"/>
            </range>
          </ranges>
        </level>
      </levels>
      <selections count="1">
        <selection n="[Fact_Employees].[Age_Group].[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_CC_Month" xr10:uid="{D0D51B55-99C2-4F02-B843-ED0262A9713D}" cache="sc_CC_Month" caption="Month_Name" level="1" style="SlicerStyleLight2" rowHeight="247650"/>
  <slicer name="sl_CC_Topic" xr10:uid="{19068EEA-8F4F-4DF8-9639-C91277313855}" cache="sc_CC_Topic" caption="Topic" level="1" style="SlicerStyleLight2" rowHeight="247650"/>
  <slicer name="sl_CC_Agent" xr10:uid="{7B1D4ED3-B6A4-489E-AA27-F5BBD95C696E}" cache="sc_CC_Agent" caption="Agent" level="1" style="SlicerStyleLight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_CR_Contract" xr10:uid="{D30B5E76-66F9-4C61-BEE2-1203C2D877CE}" cache="sc_CR_Contract" caption="Contract" level="1" style="SlicerStyleLight2" rowHeight="247650"/>
  <slicer name="sl_CR_Payment" xr10:uid="{62201ADF-1FCF-4222-9148-CEA7D799A004}" cache="sc_CR_Payment" caption="PaymentMethod" level="1" style="SlicerStyleLight2" rowHeight="247650"/>
  <slicer name="sl_CR_Internet" xr10:uid="{92F5719C-6C1E-4B0C-AAEA-713F37F37AA8}" cache="sc_CR_Internet" caption="InternetService" level="1" style="SlicerStyleLight2"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_DI_Dept" xr10:uid="{FFBDC552-A0E8-4D25-BE74-14938869214A}" cache="sc_DI_Dept" caption="Department" level="1" style="SlicerStyleLight2" rowHeight="247650"/>
  <slicer name="sl_DI_Level" xr10:uid="{F34880A1-6DEC-4362-91E9-C1A522BC18C2}" cache="sc_DI_Level" caption="Base_Job_Level" level="1" style="SlicerStyleLight2" rowHeight="247650"/>
  <slicer name="sl_DI_Age" xr10:uid="{AA3C4DF2-2046-4A5A-B087-E78642DC016C}" cache="sc_DI_Age" caption="Age_Group" level="1" style="SlicerStyleLight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6E1B7A-101B-40F3-A880-C2B7BBD92809}" name="tbl_Metadata_Catalog" displayName="tbl_Metadata_Catalog" ref="B8:J20" totalsRowShown="0" headerRowDxfId="49" dataDxfId="47" headerRowBorderDxfId="48">
  <autoFilter ref="B8:J20" xr:uid="{E16E1B7A-101B-40F3-A880-C2B7BBD92809}"/>
  <tableColumns count="9">
    <tableColumn id="1" xr3:uid="{70E64DAA-F34B-4339-87CC-04F18119A178}" name="Entity_ID" dataDxfId="45"/>
    <tableColumn id="2" xr3:uid="{4CB49159-6F29-49CA-941A-289131E7184D}" name="Business_Domain" dataDxfId="46"/>
    <tableColumn id="3" xr3:uid="{4D8F3647-D3A4-48A6-A168-4D822537AA9F}" name="Table_Name" dataDxfId="44"/>
    <tableColumn id="4" xr3:uid="{5207186E-D5D6-43DC-9B38-C84F17D4D423}" name="Table_Type" dataDxfId="43"/>
    <tableColumn id="5" xr3:uid="{2E7CE60F-C912-4685-AA4C-C98EC95761E9}" name="Source_File_Sheet" dataDxfId="40"/>
    <tableColumn id="6" xr3:uid="{5A2BA95E-76A6-4EF5-ACFE-2FC9B81EAD12}" name="Row_Count" dataDxfId="38"/>
    <tableColumn id="7" xr3:uid="{9B2BF9FA-89E1-4F2D-B168-85132E87E0EB}" name="Granularity_Definition" dataDxfId="39"/>
    <tableColumn id="8" xr3:uid="{27A030BA-D008-4B68-9621-09851C4AF722}" name="Primary_Key" dataDxfId="41"/>
    <tableColumn id="9" xr3:uid="{56421E47-5833-4670-9322-C36088E6580B}" name="Business_Owner" dataDxfId="42"/>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3E5C987-A630-4AB3-9CBD-3C3D318464B2}" name="tbl_KPI_Dictionary" displayName="tbl_KPI_Dictionary" ref="B25:J35" totalsRowShown="0" headerRowDxfId="37" dataDxfId="35" headerRowBorderDxfId="36">
  <autoFilter ref="B25:J35" xr:uid="{93E5C987-A630-4AB3-9CBD-3C3D318464B2}"/>
  <tableColumns count="9">
    <tableColumn id="1" xr3:uid="{32395A25-10EA-48CE-8C1C-4D06134A8032}" name="Metric_ID" dataDxfId="31"/>
    <tableColumn id="2" xr3:uid="{F5BE4B87-2ED5-492B-9C82-A84CDB918E92}" name="Domain" dataDxfId="32"/>
    <tableColumn id="3" xr3:uid="{1D7AF85B-9651-40A5-A31E-6CE0B17456CD}" name="KPI_Name" dataDxfId="34"/>
    <tableColumn id="4" xr3:uid="{303B93D9-070B-4C9A-9528-EA1E4CC39C1D}" name="Strategic_Objective" dataDxfId="33"/>
    <tableColumn id="5" xr3:uid="{E4A9BF88-DBFC-4600-AB30-157220156BF4}" name="Plain_Language_Definition" dataDxfId="30"/>
    <tableColumn id="6" xr3:uid="{00977F95-A252-494C-8E5D-21AFE2D85C88}" name="Target" dataDxfId="29"/>
    <tableColumn id="7" xr3:uid="{68A1C747-D16F-4D96-82A1-88EB61FD483D}" name="Polarity" dataDxfId="28"/>
    <tableColumn id="8" xr3:uid="{1DAAFDFC-24BD-4A1F-A01F-30E955AFC42D}" name="Alert_Threshold" dataDxfId="26"/>
    <tableColumn id="9" xr3:uid="{0AA24A50-9F78-4BEF-92F4-7B06968D5745}" name="Executive_Consumer" dataDxfId="27"/>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97FB2-B619-47D2-9550-449E3427500E}">
  <sheetPr>
    <tabColor rgb="FFD09916"/>
  </sheetPr>
  <dimension ref="A1"/>
  <sheetViews>
    <sheetView showGridLines="0" showRowColHeaders="0" tabSelected="1" zoomScale="80" zoomScaleNormal="80" workbookViewId="0"/>
  </sheetViews>
  <sheetFormatPr defaultRowHeight="14.4" x14ac:dyDescent="0.3"/>
  <cols>
    <col min="1" max="16384" width="8.88671875" style="33"/>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880C-6594-4C85-808E-AD7804019966}">
  <sheetPr>
    <tabColor rgb="FFD04A02"/>
  </sheetPr>
  <dimension ref="B2:F17"/>
  <sheetViews>
    <sheetView showGridLines="0" showRowColHeaders="0" zoomScale="80" zoomScaleNormal="80" workbookViewId="0"/>
  </sheetViews>
  <sheetFormatPr defaultRowHeight="14.4" x14ac:dyDescent="0.3"/>
  <cols>
    <col min="1" max="1" width="3.77734375" customWidth="1"/>
    <col min="2" max="2" width="54.77734375" customWidth="1"/>
    <col min="3" max="3" width="3.77734375" customWidth="1"/>
    <col min="4" max="4" width="54.77734375" customWidth="1"/>
    <col min="5" max="5" width="3.77734375" customWidth="1"/>
    <col min="6" max="6" width="54.77734375" customWidth="1"/>
    <col min="7" max="7" width="3.77734375" customWidth="1"/>
  </cols>
  <sheetData>
    <row r="2" spans="2:6" ht="22.05" customHeight="1" x14ac:dyDescent="0.3">
      <c r="B2" s="7" t="s">
        <v>97</v>
      </c>
      <c r="C2" s="8"/>
      <c r="D2" s="8"/>
      <c r="E2" s="8"/>
      <c r="F2" s="8"/>
    </row>
    <row r="3" spans="2:6" ht="22.05" customHeight="1" x14ac:dyDescent="0.3">
      <c r="B3" s="8"/>
      <c r="C3" s="8"/>
      <c r="D3" s="8"/>
      <c r="E3" s="8"/>
      <c r="F3" s="8"/>
    </row>
    <row r="4" spans="2:6" ht="4.05" customHeight="1" x14ac:dyDescent="0.3">
      <c r="B4" s="9"/>
      <c r="C4" s="9"/>
      <c r="D4" s="9"/>
      <c r="E4" s="9"/>
      <c r="F4" s="9"/>
    </row>
    <row r="5" spans="2:6" ht="22.05" customHeight="1" x14ac:dyDescent="0.3">
      <c r="B5" s="10" t="s">
        <v>98</v>
      </c>
      <c r="C5" s="8"/>
      <c r="D5" s="8"/>
      <c r="E5" s="8"/>
      <c r="F5" s="8"/>
    </row>
    <row r="6" spans="2:6" ht="22.05" customHeight="1" x14ac:dyDescent="0.3">
      <c r="B6" s="11" t="s">
        <v>99</v>
      </c>
    </row>
    <row r="7" spans="2:6" ht="10.050000000000001" customHeight="1" thickBot="1" x14ac:dyDescent="0.35"/>
    <row r="8" spans="2:6" ht="31.95" customHeight="1" x14ac:dyDescent="0.3">
      <c r="B8" s="12" t="s">
        <v>100</v>
      </c>
      <c r="D8" s="12" t="s">
        <v>110</v>
      </c>
      <c r="F8" s="12" t="s">
        <v>119</v>
      </c>
    </row>
    <row r="9" spans="2:6" ht="24" customHeight="1" x14ac:dyDescent="0.3">
      <c r="B9" s="13" t="s">
        <v>101</v>
      </c>
      <c r="D9" s="13" t="s">
        <v>111</v>
      </c>
      <c r="F9" s="13" t="s">
        <v>120</v>
      </c>
    </row>
    <row r="10" spans="2:6" ht="22.05" customHeight="1" x14ac:dyDescent="0.3">
      <c r="B10" s="14" t="s">
        <v>102</v>
      </c>
      <c r="D10" s="14" t="s">
        <v>112</v>
      </c>
      <c r="F10" s="14" t="s">
        <v>121</v>
      </c>
    </row>
    <row r="11" spans="2:6" ht="22.05" customHeight="1" x14ac:dyDescent="0.3">
      <c r="B11" s="15" t="s">
        <v>103</v>
      </c>
      <c r="D11" s="15" t="s">
        <v>113</v>
      </c>
      <c r="F11" s="15" t="s">
        <v>122</v>
      </c>
    </row>
    <row r="12" spans="2:6" ht="22.05" customHeight="1" x14ac:dyDescent="0.3">
      <c r="B12" s="16" t="s">
        <v>104</v>
      </c>
      <c r="D12" s="16" t="s">
        <v>114</v>
      </c>
      <c r="F12" s="16" t="s">
        <v>123</v>
      </c>
    </row>
    <row r="13" spans="2:6" ht="22.05" customHeight="1" x14ac:dyDescent="0.3">
      <c r="B13" s="15" t="s">
        <v>105</v>
      </c>
      <c r="D13" s="15" t="s">
        <v>115</v>
      </c>
      <c r="F13" s="15" t="s">
        <v>124</v>
      </c>
    </row>
    <row r="14" spans="2:6" ht="22.05" customHeight="1" x14ac:dyDescent="0.3">
      <c r="B14" s="16" t="s">
        <v>106</v>
      </c>
      <c r="D14" s="16" t="s">
        <v>116</v>
      </c>
      <c r="F14" s="16" t="s">
        <v>125</v>
      </c>
    </row>
    <row r="15" spans="2:6" ht="22.05" customHeight="1" x14ac:dyDescent="0.3">
      <c r="B15" s="15" t="s">
        <v>107</v>
      </c>
      <c r="D15" s="15" t="s">
        <v>117</v>
      </c>
      <c r="F15" s="15" t="s">
        <v>126</v>
      </c>
    </row>
    <row r="16" spans="2:6" ht="25.95" customHeight="1" x14ac:dyDescent="0.3">
      <c r="B16" s="17" t="s">
        <v>108</v>
      </c>
      <c r="D16" s="17" t="s">
        <v>118</v>
      </c>
      <c r="F16" s="17" t="s">
        <v>127</v>
      </c>
    </row>
    <row r="17" spans="2:6" ht="28.05" customHeight="1" thickBot="1" x14ac:dyDescent="0.35">
      <c r="B17" s="18" t="s">
        <v>109</v>
      </c>
      <c r="D17" s="18" t="s">
        <v>109</v>
      </c>
      <c r="F17" s="18" t="s">
        <v>109</v>
      </c>
    </row>
  </sheetData>
  <mergeCells count="2">
    <mergeCell ref="B2:F3"/>
    <mergeCell ref="B5:F5"/>
  </mergeCells>
  <hyperlinks>
    <hyperlink ref="B6" location="'02_Metadata_&amp;_KPI_Catalog'!A1" display="--&gt; Open Metadata &amp; Executive KPI Catalog &gt;&gt;" xr:uid="{CA8B0A6B-D9A2-4DF0-B84E-FA826F828A97}"/>
    <hyperlink ref="B17" location="'03_CallCenter_Cockpit'!A1" display="[ View Dashboard ]" xr:uid="{B3613E32-5505-4698-BF4A-3EA268130660}"/>
    <hyperlink ref="D17" location="'04_CustomerRetention_Cockpit'!A1" display="[ View Dashboard ]" xr:uid="{A19A3A54-99AF-45A6-9E44-1D0F2D69C8F5}"/>
    <hyperlink ref="F17" location="'05_DiversityInclusion_Cockpit'!A1" display="[ View Dashboard ]" xr:uid="{B7A0D01E-2304-4643-9348-6B3726094AD9}"/>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EB26D5-A7F0-479D-A4A9-5596CAFF80FA}">
  <sheetPr>
    <tabColor rgb="FF1E293B"/>
  </sheetPr>
  <dimension ref="B2:J35"/>
  <sheetViews>
    <sheetView showGridLines="0" showRowColHeaders="0" zoomScale="80" zoomScaleNormal="80" workbookViewId="0"/>
  </sheetViews>
  <sheetFormatPr defaultRowHeight="14.4" x14ac:dyDescent="0.3"/>
  <cols>
    <col min="1" max="1" width="3.77734375" customWidth="1"/>
    <col min="2" max="2" width="32.33203125" customWidth="1"/>
    <col min="3" max="3" width="25.21875" customWidth="1"/>
    <col min="4" max="4" width="26.77734375" customWidth="1"/>
    <col min="5" max="5" width="27.44140625" customWidth="1"/>
    <col min="6" max="6" width="52.77734375" customWidth="1"/>
    <col min="7" max="7" width="20" customWidth="1"/>
    <col min="8" max="8" width="36.77734375" customWidth="1"/>
    <col min="9" max="9" width="24.109375" customWidth="1"/>
    <col min="10" max="10" width="28.77734375" customWidth="1"/>
  </cols>
  <sheetData>
    <row r="2" spans="2:10" ht="22.05" customHeight="1" x14ac:dyDescent="0.3">
      <c r="B2" s="7" t="s">
        <v>128</v>
      </c>
      <c r="C2" s="8"/>
      <c r="D2" s="8"/>
      <c r="E2" s="8"/>
      <c r="F2" s="8"/>
      <c r="G2" s="8"/>
      <c r="H2" s="8"/>
      <c r="I2" s="8"/>
      <c r="J2" s="8"/>
    </row>
    <row r="3" spans="2:10" ht="22.05" customHeight="1" x14ac:dyDescent="0.3">
      <c r="B3" s="8"/>
      <c r="C3" s="8"/>
      <c r="D3" s="8"/>
      <c r="E3" s="8"/>
      <c r="F3" s="8"/>
      <c r="G3" s="8"/>
      <c r="H3" s="8"/>
      <c r="I3" s="8"/>
      <c r="J3" s="8"/>
    </row>
    <row r="4" spans="2:10" ht="4.05" customHeight="1" x14ac:dyDescent="0.3">
      <c r="B4" s="9"/>
      <c r="C4" s="9"/>
      <c r="D4" s="9"/>
      <c r="E4" s="9"/>
      <c r="F4" s="9"/>
      <c r="G4" s="9"/>
      <c r="H4" s="9"/>
      <c r="I4" s="9"/>
      <c r="J4" s="9"/>
    </row>
    <row r="5" spans="2:10" ht="22.05" customHeight="1" x14ac:dyDescent="0.3">
      <c r="B5" s="11" t="s">
        <v>129</v>
      </c>
    </row>
    <row r="6" spans="2:10" ht="90" customHeight="1" x14ac:dyDescent="0.3"/>
    <row r="7" spans="2:10" ht="28.05" customHeight="1" x14ac:dyDescent="0.3">
      <c r="B7" s="20" t="s">
        <v>130</v>
      </c>
      <c r="C7" s="19"/>
      <c r="D7" s="19"/>
      <c r="E7" s="19"/>
      <c r="F7" s="19"/>
      <c r="G7" s="19"/>
      <c r="H7" s="19"/>
      <c r="I7" s="19"/>
      <c r="J7" s="19"/>
    </row>
    <row r="8" spans="2:10" ht="25.95" customHeight="1" thickBot="1" x14ac:dyDescent="0.35">
      <c r="B8" s="21" t="s">
        <v>131</v>
      </c>
      <c r="C8" s="21" t="s">
        <v>132</v>
      </c>
      <c r="D8" s="21" t="s">
        <v>133</v>
      </c>
      <c r="E8" s="21" t="s">
        <v>134</v>
      </c>
      <c r="F8" s="21" t="s">
        <v>135</v>
      </c>
      <c r="G8" s="21" t="s">
        <v>136</v>
      </c>
      <c r="H8" s="21" t="s">
        <v>137</v>
      </c>
      <c r="I8" s="21" t="s">
        <v>138</v>
      </c>
      <c r="J8" s="21" t="s">
        <v>139</v>
      </c>
    </row>
    <row r="9" spans="2:10" ht="19.95" customHeight="1" x14ac:dyDescent="0.3">
      <c r="B9" s="24" t="s">
        <v>140</v>
      </c>
      <c r="C9" s="22" t="s">
        <v>141</v>
      </c>
      <c r="D9" s="22" t="s">
        <v>142</v>
      </c>
      <c r="E9" s="28" t="s">
        <v>143</v>
      </c>
      <c r="F9" s="22" t="s">
        <v>144</v>
      </c>
      <c r="G9" s="26">
        <v>5000</v>
      </c>
      <c r="H9" s="22" t="s">
        <v>145</v>
      </c>
      <c r="I9" s="24" t="s">
        <v>146</v>
      </c>
      <c r="J9" s="22" t="s">
        <v>147</v>
      </c>
    </row>
    <row r="10" spans="2:10" ht="19.95" customHeight="1" x14ac:dyDescent="0.3">
      <c r="B10" s="25" t="s">
        <v>148</v>
      </c>
      <c r="C10" s="23" t="s">
        <v>149</v>
      </c>
      <c r="D10" s="23" t="s">
        <v>150</v>
      </c>
      <c r="E10" s="28" t="s">
        <v>143</v>
      </c>
      <c r="F10" s="23" t="s">
        <v>151</v>
      </c>
      <c r="G10" s="27">
        <v>7043</v>
      </c>
      <c r="H10" s="23" t="s">
        <v>152</v>
      </c>
      <c r="I10" s="25" t="s">
        <v>153</v>
      </c>
      <c r="J10" s="23" t="s">
        <v>154</v>
      </c>
    </row>
    <row r="11" spans="2:10" ht="19.95" customHeight="1" x14ac:dyDescent="0.3">
      <c r="B11" s="24" t="s">
        <v>155</v>
      </c>
      <c r="C11" s="22" t="s">
        <v>156</v>
      </c>
      <c r="D11" s="22" t="s">
        <v>157</v>
      </c>
      <c r="E11" s="28" t="s">
        <v>143</v>
      </c>
      <c r="F11" s="22" t="s">
        <v>158</v>
      </c>
      <c r="G11" s="26">
        <v>500</v>
      </c>
      <c r="H11" s="22" t="s">
        <v>159</v>
      </c>
      <c r="I11" s="24" t="s">
        <v>160</v>
      </c>
      <c r="J11" s="22" t="s">
        <v>161</v>
      </c>
    </row>
    <row r="12" spans="2:10" ht="19.95" customHeight="1" x14ac:dyDescent="0.3">
      <c r="B12" s="25" t="s">
        <v>162</v>
      </c>
      <c r="C12" s="23" t="s">
        <v>163</v>
      </c>
      <c r="D12" s="23" t="s">
        <v>164</v>
      </c>
      <c r="E12" s="29" t="s">
        <v>165</v>
      </c>
      <c r="F12" s="23" t="s">
        <v>166</v>
      </c>
      <c r="G12" s="27">
        <v>90</v>
      </c>
      <c r="H12" s="23" t="s">
        <v>167</v>
      </c>
      <c r="I12" s="25" t="s">
        <v>168</v>
      </c>
      <c r="J12" s="23" t="s">
        <v>169</v>
      </c>
    </row>
    <row r="13" spans="2:10" ht="19.95" customHeight="1" x14ac:dyDescent="0.3">
      <c r="B13" s="24" t="s">
        <v>170</v>
      </c>
      <c r="C13" s="22" t="s">
        <v>141</v>
      </c>
      <c r="D13" s="22" t="s">
        <v>171</v>
      </c>
      <c r="E13" s="29" t="s">
        <v>165</v>
      </c>
      <c r="F13" s="22" t="s">
        <v>172</v>
      </c>
      <c r="G13" s="26">
        <v>8</v>
      </c>
      <c r="H13" s="22" t="s">
        <v>173</v>
      </c>
      <c r="I13" s="24" t="s">
        <v>13</v>
      </c>
      <c r="J13" s="22" t="s">
        <v>174</v>
      </c>
    </row>
    <row r="14" spans="2:10" ht="19.95" customHeight="1" x14ac:dyDescent="0.3">
      <c r="B14" s="25" t="s">
        <v>175</v>
      </c>
      <c r="C14" s="23" t="s">
        <v>141</v>
      </c>
      <c r="D14" s="23" t="s">
        <v>176</v>
      </c>
      <c r="E14" s="29" t="s">
        <v>165</v>
      </c>
      <c r="F14" s="23" t="s">
        <v>172</v>
      </c>
      <c r="G14" s="27">
        <v>5</v>
      </c>
      <c r="H14" s="23" t="s">
        <v>177</v>
      </c>
      <c r="I14" s="25" t="s">
        <v>22</v>
      </c>
      <c r="J14" s="23" t="s">
        <v>178</v>
      </c>
    </row>
    <row r="15" spans="2:10" ht="19.95" customHeight="1" x14ac:dyDescent="0.3">
      <c r="B15" s="24" t="s">
        <v>179</v>
      </c>
      <c r="C15" s="22" t="s">
        <v>149</v>
      </c>
      <c r="D15" s="22" t="s">
        <v>180</v>
      </c>
      <c r="E15" s="29" t="s">
        <v>165</v>
      </c>
      <c r="F15" s="22" t="s">
        <v>181</v>
      </c>
      <c r="G15" s="26">
        <v>3</v>
      </c>
      <c r="H15" s="22" t="s">
        <v>182</v>
      </c>
      <c r="I15" s="24" t="s">
        <v>46</v>
      </c>
      <c r="J15" s="22" t="s">
        <v>183</v>
      </c>
    </row>
    <row r="16" spans="2:10" ht="19.95" customHeight="1" x14ac:dyDescent="0.3">
      <c r="B16" s="25" t="s">
        <v>184</v>
      </c>
      <c r="C16" s="23" t="s">
        <v>156</v>
      </c>
      <c r="D16" s="23" t="s">
        <v>185</v>
      </c>
      <c r="E16" s="29" t="s">
        <v>165</v>
      </c>
      <c r="F16" s="23" t="s">
        <v>186</v>
      </c>
      <c r="G16" s="27">
        <v>6</v>
      </c>
      <c r="H16" s="23" t="s">
        <v>187</v>
      </c>
      <c r="I16" s="25" t="s">
        <v>77</v>
      </c>
      <c r="J16" s="23" t="s">
        <v>188</v>
      </c>
    </row>
    <row r="17" spans="2:10" ht="19.95" customHeight="1" x14ac:dyDescent="0.3">
      <c r="B17" s="24" t="s">
        <v>189</v>
      </c>
      <c r="C17" s="22" t="s">
        <v>190</v>
      </c>
      <c r="D17" s="22" t="s">
        <v>191</v>
      </c>
      <c r="E17" s="30" t="s">
        <v>192</v>
      </c>
      <c r="F17" s="22" t="s">
        <v>193</v>
      </c>
      <c r="G17" s="26">
        <v>500</v>
      </c>
      <c r="H17" s="22" t="s">
        <v>194</v>
      </c>
      <c r="I17" s="24" t="s">
        <v>195</v>
      </c>
      <c r="J17" s="22" t="s">
        <v>196</v>
      </c>
    </row>
    <row r="18" spans="2:10" ht="19.95" customHeight="1" x14ac:dyDescent="0.3">
      <c r="B18" s="25" t="s">
        <v>197</v>
      </c>
      <c r="C18" s="23" t="s">
        <v>198</v>
      </c>
      <c r="D18" s="23" t="s">
        <v>199</v>
      </c>
      <c r="E18" s="30" t="s">
        <v>192</v>
      </c>
      <c r="F18" s="23" t="s">
        <v>200</v>
      </c>
      <c r="G18" s="27">
        <v>5</v>
      </c>
      <c r="H18" s="23" t="s">
        <v>201</v>
      </c>
      <c r="I18" s="25" t="s">
        <v>202</v>
      </c>
      <c r="J18" s="23" t="s">
        <v>203</v>
      </c>
    </row>
    <row r="19" spans="2:10" ht="19.95" customHeight="1" x14ac:dyDescent="0.3">
      <c r="B19" s="24" t="s">
        <v>204</v>
      </c>
      <c r="C19" s="22" t="s">
        <v>205</v>
      </c>
      <c r="D19" s="22" t="s">
        <v>206</v>
      </c>
      <c r="E19" s="30" t="s">
        <v>192</v>
      </c>
      <c r="F19" s="22" t="s">
        <v>207</v>
      </c>
      <c r="G19" s="26">
        <v>21</v>
      </c>
      <c r="H19" s="22" t="s">
        <v>208</v>
      </c>
      <c r="I19" s="24" t="s">
        <v>209</v>
      </c>
      <c r="J19" s="22" t="s">
        <v>210</v>
      </c>
    </row>
    <row r="20" spans="2:10" ht="19.95" customHeight="1" x14ac:dyDescent="0.3">
      <c r="B20" s="25" t="s">
        <v>211</v>
      </c>
      <c r="C20" s="23" t="s">
        <v>212</v>
      </c>
      <c r="D20" s="23" t="s">
        <v>213</v>
      </c>
      <c r="E20" s="30" t="s">
        <v>192</v>
      </c>
      <c r="F20" s="23" t="s">
        <v>214</v>
      </c>
      <c r="G20" s="27">
        <v>6</v>
      </c>
      <c r="H20" s="23" t="s">
        <v>215</v>
      </c>
      <c r="I20" s="25" t="s">
        <v>77</v>
      </c>
      <c r="J20" s="23" t="s">
        <v>216</v>
      </c>
    </row>
    <row r="24" spans="2:10" ht="28.05" customHeight="1" x14ac:dyDescent="0.3">
      <c r="B24" s="20" t="s">
        <v>217</v>
      </c>
      <c r="C24" s="19"/>
      <c r="D24" s="19"/>
      <c r="E24" s="19"/>
      <c r="F24" s="19"/>
      <c r="G24" s="19"/>
      <c r="H24" s="19"/>
      <c r="I24" s="19"/>
      <c r="J24" s="19"/>
    </row>
    <row r="25" spans="2:10" ht="25.95" customHeight="1" thickBot="1" x14ac:dyDescent="0.35">
      <c r="B25" s="21" t="s">
        <v>218</v>
      </c>
      <c r="C25" s="21" t="s">
        <v>219</v>
      </c>
      <c r="D25" s="21" t="s">
        <v>220</v>
      </c>
      <c r="E25" s="21" t="s">
        <v>221</v>
      </c>
      <c r="F25" s="21" t="s">
        <v>222</v>
      </c>
      <c r="G25" s="21" t="s">
        <v>223</v>
      </c>
      <c r="H25" s="21" t="s">
        <v>224</v>
      </c>
      <c r="I25" s="21" t="s">
        <v>225</v>
      </c>
      <c r="J25" s="21" t="s">
        <v>226</v>
      </c>
    </row>
    <row r="26" spans="2:10" ht="19.95" customHeight="1" x14ac:dyDescent="0.3">
      <c r="B26" s="24" t="s">
        <v>227</v>
      </c>
      <c r="C26" s="22" t="s">
        <v>141</v>
      </c>
      <c r="D26" s="22" t="s">
        <v>228</v>
      </c>
      <c r="E26" s="22" t="s">
        <v>229</v>
      </c>
      <c r="F26" s="22" t="s">
        <v>230</v>
      </c>
      <c r="G26" s="24" t="s">
        <v>231</v>
      </c>
      <c r="H26" s="31" t="s">
        <v>232</v>
      </c>
      <c r="I26" s="24" t="s">
        <v>233</v>
      </c>
      <c r="J26" s="22" t="s">
        <v>147</v>
      </c>
    </row>
    <row r="27" spans="2:10" ht="19.95" customHeight="1" x14ac:dyDescent="0.3">
      <c r="B27" s="25" t="s">
        <v>234</v>
      </c>
      <c r="C27" s="23" t="s">
        <v>141</v>
      </c>
      <c r="D27" s="23" t="s">
        <v>235</v>
      </c>
      <c r="E27" s="23" t="s">
        <v>236</v>
      </c>
      <c r="F27" s="23" t="s">
        <v>237</v>
      </c>
      <c r="G27" s="25" t="s">
        <v>238</v>
      </c>
      <c r="H27" s="31" t="s">
        <v>232</v>
      </c>
      <c r="I27" s="25" t="s">
        <v>239</v>
      </c>
      <c r="J27" s="23" t="s">
        <v>240</v>
      </c>
    </row>
    <row r="28" spans="2:10" ht="19.95" customHeight="1" x14ac:dyDescent="0.3">
      <c r="B28" s="24" t="s">
        <v>241</v>
      </c>
      <c r="C28" s="22" t="s">
        <v>141</v>
      </c>
      <c r="D28" s="22" t="s">
        <v>242</v>
      </c>
      <c r="E28" s="22" t="s">
        <v>243</v>
      </c>
      <c r="F28" s="22" t="s">
        <v>244</v>
      </c>
      <c r="G28" s="24" t="s">
        <v>245</v>
      </c>
      <c r="H28" s="32" t="s">
        <v>246</v>
      </c>
      <c r="I28" s="24" t="s">
        <v>247</v>
      </c>
      <c r="J28" s="22" t="s">
        <v>178</v>
      </c>
    </row>
    <row r="29" spans="2:10" ht="19.95" customHeight="1" x14ac:dyDescent="0.3">
      <c r="B29" s="25" t="s">
        <v>248</v>
      </c>
      <c r="C29" s="23" t="s">
        <v>141</v>
      </c>
      <c r="D29" s="23" t="s">
        <v>249</v>
      </c>
      <c r="E29" s="23" t="s">
        <v>250</v>
      </c>
      <c r="F29" s="23" t="s">
        <v>251</v>
      </c>
      <c r="G29" s="25" t="s">
        <v>252</v>
      </c>
      <c r="H29" s="32" t="s">
        <v>246</v>
      </c>
      <c r="I29" s="25" t="s">
        <v>253</v>
      </c>
      <c r="J29" s="23" t="s">
        <v>254</v>
      </c>
    </row>
    <row r="30" spans="2:10" ht="19.95" customHeight="1" x14ac:dyDescent="0.3">
      <c r="B30" s="24" t="s">
        <v>255</v>
      </c>
      <c r="C30" s="22" t="s">
        <v>149</v>
      </c>
      <c r="D30" s="22" t="s">
        <v>256</v>
      </c>
      <c r="E30" s="22" t="s">
        <v>257</v>
      </c>
      <c r="F30" s="22" t="s">
        <v>258</v>
      </c>
      <c r="G30" s="24" t="s">
        <v>259</v>
      </c>
      <c r="H30" s="31" t="s">
        <v>232</v>
      </c>
      <c r="I30" s="24" t="s">
        <v>260</v>
      </c>
      <c r="J30" s="22" t="s">
        <v>154</v>
      </c>
    </row>
    <row r="31" spans="2:10" ht="19.95" customHeight="1" x14ac:dyDescent="0.3">
      <c r="B31" s="25" t="s">
        <v>261</v>
      </c>
      <c r="C31" s="23" t="s">
        <v>149</v>
      </c>
      <c r="D31" s="23" t="s">
        <v>262</v>
      </c>
      <c r="E31" s="23" t="s">
        <v>263</v>
      </c>
      <c r="F31" s="23" t="s">
        <v>264</v>
      </c>
      <c r="G31" s="25" t="s">
        <v>265</v>
      </c>
      <c r="H31" s="31" t="s">
        <v>232</v>
      </c>
      <c r="I31" s="25" t="s">
        <v>266</v>
      </c>
      <c r="J31" s="23" t="s">
        <v>267</v>
      </c>
    </row>
    <row r="32" spans="2:10" ht="19.95" customHeight="1" x14ac:dyDescent="0.3">
      <c r="B32" s="24" t="s">
        <v>268</v>
      </c>
      <c r="C32" s="22" t="s">
        <v>149</v>
      </c>
      <c r="D32" s="22" t="s">
        <v>269</v>
      </c>
      <c r="E32" s="22" t="s">
        <v>270</v>
      </c>
      <c r="F32" s="22" t="s">
        <v>271</v>
      </c>
      <c r="G32" s="24" t="s">
        <v>272</v>
      </c>
      <c r="H32" s="31" t="s">
        <v>232</v>
      </c>
      <c r="I32" s="24" t="s">
        <v>245</v>
      </c>
      <c r="J32" s="22" t="s">
        <v>183</v>
      </c>
    </row>
    <row r="33" spans="2:10" ht="19.95" customHeight="1" x14ac:dyDescent="0.3">
      <c r="B33" s="25" t="s">
        <v>273</v>
      </c>
      <c r="C33" s="23" t="s">
        <v>274</v>
      </c>
      <c r="D33" s="23" t="s">
        <v>275</v>
      </c>
      <c r="E33" s="23" t="s">
        <v>276</v>
      </c>
      <c r="F33" s="23" t="s">
        <v>277</v>
      </c>
      <c r="G33" s="25" t="s">
        <v>278</v>
      </c>
      <c r="H33" s="31" t="s">
        <v>232</v>
      </c>
      <c r="I33" s="25" t="s">
        <v>279</v>
      </c>
      <c r="J33" s="23" t="s">
        <v>161</v>
      </c>
    </row>
    <row r="34" spans="2:10" ht="19.95" customHeight="1" x14ac:dyDescent="0.3">
      <c r="B34" s="24" t="s">
        <v>280</v>
      </c>
      <c r="C34" s="22" t="s">
        <v>274</v>
      </c>
      <c r="D34" s="22" t="s">
        <v>281</v>
      </c>
      <c r="E34" s="22" t="s">
        <v>282</v>
      </c>
      <c r="F34" s="22" t="s">
        <v>283</v>
      </c>
      <c r="G34" s="24" t="s">
        <v>284</v>
      </c>
      <c r="H34" s="32" t="s">
        <v>246</v>
      </c>
      <c r="I34" s="24" t="s">
        <v>285</v>
      </c>
      <c r="J34" s="22" t="s">
        <v>286</v>
      </c>
    </row>
    <row r="35" spans="2:10" ht="19.95" customHeight="1" x14ac:dyDescent="0.3">
      <c r="B35" s="25" t="s">
        <v>287</v>
      </c>
      <c r="C35" s="23" t="s">
        <v>274</v>
      </c>
      <c r="D35" s="23" t="s">
        <v>288</v>
      </c>
      <c r="E35" s="23" t="s">
        <v>289</v>
      </c>
      <c r="F35" s="23" t="s">
        <v>290</v>
      </c>
      <c r="G35" s="25" t="s">
        <v>291</v>
      </c>
      <c r="H35" s="31" t="s">
        <v>232</v>
      </c>
      <c r="I35" s="25" t="s">
        <v>292</v>
      </c>
      <c r="J35" s="23" t="s">
        <v>216</v>
      </c>
    </row>
  </sheetData>
  <mergeCells count="3">
    <mergeCell ref="B2:J3"/>
    <mergeCell ref="B7:J7"/>
    <mergeCell ref="B24:J24"/>
  </mergeCells>
  <hyperlinks>
    <hyperlink ref="B5" location="'01_Business_Domains'!A1" display="&lt;-- Back to Business Domains" xr:uid="{522545E7-C4A4-4FFE-AA93-9997436BF880}"/>
  </hyperlinks>
  <pageMargins left="0.7" right="0.7" top="0.75" bottom="0.75" header="0.3" footer="0.3"/>
  <drawing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74DF8-C731-4F71-B0A5-502DCCBAC521}">
  <sheetPr codeName="Sheet6"/>
  <dimension ref="C3:BX14"/>
  <sheetViews>
    <sheetView topLeftCell="Z1" workbookViewId="0">
      <selection activeCell="AL4" sqref="AL4"/>
    </sheetView>
  </sheetViews>
  <sheetFormatPr defaultRowHeight="14.4" x14ac:dyDescent="0.3"/>
  <cols>
    <col min="3" max="3" width="5.88671875" bestFit="1" customWidth="1"/>
    <col min="4" max="4" width="9.109375" bestFit="1" customWidth="1"/>
    <col min="5" max="5" width="11.77734375" bestFit="1" customWidth="1"/>
    <col min="6" max="6" width="9.109375" bestFit="1" customWidth="1"/>
    <col min="7" max="7" width="11.109375" bestFit="1" customWidth="1"/>
    <col min="8" max="8" width="8.109375" bestFit="1" customWidth="1"/>
    <col min="10" max="10" width="14.109375" bestFit="1" customWidth="1"/>
    <col min="11" max="11" width="14.5546875" bestFit="1" customWidth="1"/>
    <col min="12" max="12" width="11.88671875" bestFit="1" customWidth="1"/>
    <col min="14" max="14" width="24.109375" bestFit="1" customWidth="1"/>
    <col min="15" max="15" width="11.88671875" bestFit="1" customWidth="1"/>
    <col min="18" max="18" width="21.5546875" bestFit="1" customWidth="1"/>
    <col min="19" max="19" width="11.88671875" bestFit="1" customWidth="1"/>
    <col min="22" max="22" width="12.44140625" bestFit="1" customWidth="1"/>
    <col min="23" max="23" width="14.5546875" bestFit="1" customWidth="1"/>
    <col min="24" max="24" width="11.88671875" bestFit="1" customWidth="1"/>
    <col min="26" max="26" width="15.88671875" bestFit="1" customWidth="1"/>
    <col min="27" max="27" width="15.5546875" bestFit="1" customWidth="1"/>
    <col min="28" max="28" width="5" bestFit="1" customWidth="1"/>
    <col min="29" max="29" width="10.5546875" bestFit="1" customWidth="1"/>
    <col min="30" max="30" width="15.21875" bestFit="1" customWidth="1"/>
    <col min="31" max="31" width="22.44140625" bestFit="1" customWidth="1"/>
    <col min="34" max="34" width="15.88671875" bestFit="1" customWidth="1"/>
    <col min="35" max="35" width="18.33203125" bestFit="1" customWidth="1"/>
    <col min="38" max="38" width="12.44140625" bestFit="1" customWidth="1"/>
    <col min="39" max="39" width="14.21875" bestFit="1" customWidth="1"/>
    <col min="42" max="42" width="15.44140625" bestFit="1" customWidth="1"/>
    <col min="43" max="43" width="12.44140625" bestFit="1" customWidth="1"/>
    <col min="46" max="47" width="12.44140625" bestFit="1" customWidth="1"/>
    <col min="50" max="50" width="12.44140625" bestFit="1" customWidth="1"/>
    <col min="51" max="51" width="13.77734375" bestFit="1" customWidth="1"/>
    <col min="52" max="52" width="15.109375" bestFit="1" customWidth="1"/>
    <col min="53" max="53" width="13.109375" bestFit="1" customWidth="1"/>
    <col min="54" max="54" width="24.33203125" bestFit="1" customWidth="1"/>
    <col min="55" max="55" width="12.21875" bestFit="1" customWidth="1"/>
    <col min="56" max="56" width="23" bestFit="1" customWidth="1"/>
    <col min="60" max="60" width="14.5546875" bestFit="1" customWidth="1"/>
    <col min="61" max="61" width="17.5546875" bestFit="1" customWidth="1"/>
    <col min="62" max="62" width="11.88671875" bestFit="1" customWidth="1"/>
    <col min="63" max="63" width="16.33203125" bestFit="1" customWidth="1"/>
    <col min="64" max="64" width="19.21875" bestFit="1" customWidth="1"/>
    <col min="65" max="65" width="11.21875" bestFit="1" customWidth="1"/>
    <col min="66" max="66" width="26.44140625" bestFit="1" customWidth="1"/>
    <col min="70" max="70" width="14.6640625" bestFit="1" customWidth="1"/>
    <col min="71" max="71" width="22.44140625" bestFit="1" customWidth="1"/>
    <col min="72" max="72" width="22.88671875" bestFit="1" customWidth="1"/>
    <col min="73" max="73" width="19.5546875" bestFit="1" customWidth="1"/>
    <col min="74" max="74" width="22.33203125" bestFit="1" customWidth="1"/>
    <col min="75" max="75" width="20.33203125" bestFit="1" customWidth="1"/>
    <col min="76" max="76" width="14.21875" bestFit="1" customWidth="1"/>
  </cols>
  <sheetData>
    <row r="3" spans="3:76" ht="24" customHeight="1" x14ac:dyDescent="0.3">
      <c r="C3" s="1"/>
      <c r="D3" s="1" t="s">
        <v>8</v>
      </c>
      <c r="E3" s="1" t="s">
        <v>9</v>
      </c>
      <c r="F3" s="1" t="s">
        <v>10</v>
      </c>
      <c r="G3" s="1" t="s">
        <v>11</v>
      </c>
      <c r="H3" s="1" t="s">
        <v>12</v>
      </c>
      <c r="J3" s="39" t="s">
        <v>293</v>
      </c>
      <c r="K3" t="s">
        <v>298</v>
      </c>
      <c r="L3" t="s">
        <v>299</v>
      </c>
      <c r="N3" s="39" t="s">
        <v>293</v>
      </c>
      <c r="O3" t="s">
        <v>299</v>
      </c>
      <c r="R3" s="39" t="s">
        <v>293</v>
      </c>
      <c r="S3" t="s">
        <v>299</v>
      </c>
      <c r="V3" s="39" t="s">
        <v>293</v>
      </c>
      <c r="W3" t="s">
        <v>298</v>
      </c>
      <c r="X3" t="s">
        <v>299</v>
      </c>
      <c r="Z3" s="39" t="s">
        <v>317</v>
      </c>
      <c r="AA3" s="39" t="s">
        <v>316</v>
      </c>
      <c r="AD3" s="39" t="s">
        <v>293</v>
      </c>
      <c r="AE3" t="s">
        <v>321</v>
      </c>
      <c r="AH3" s="39" t="s">
        <v>293</v>
      </c>
      <c r="AI3" t="s">
        <v>322</v>
      </c>
      <c r="AL3" s="39" t="s">
        <v>293</v>
      </c>
      <c r="AM3" t="s">
        <v>323</v>
      </c>
      <c r="AP3" s="39" t="s">
        <v>293</v>
      </c>
      <c r="AQ3" t="s">
        <v>328</v>
      </c>
      <c r="AT3" s="39" t="s">
        <v>293</v>
      </c>
      <c r="AU3" t="s">
        <v>328</v>
      </c>
      <c r="AX3" t="s">
        <v>328</v>
      </c>
      <c r="AY3" t="s">
        <v>329</v>
      </c>
      <c r="AZ3" t="s">
        <v>330</v>
      </c>
      <c r="BA3" t="s">
        <v>9</v>
      </c>
      <c r="BB3" t="s">
        <v>331</v>
      </c>
      <c r="BC3" t="s">
        <v>332</v>
      </c>
      <c r="BD3" t="s">
        <v>333</v>
      </c>
      <c r="BH3" t="s">
        <v>298</v>
      </c>
      <c r="BI3" t="s">
        <v>334</v>
      </c>
      <c r="BJ3" t="s">
        <v>299</v>
      </c>
      <c r="BK3" t="s">
        <v>335</v>
      </c>
      <c r="BL3" t="s">
        <v>336</v>
      </c>
      <c r="BM3" t="s">
        <v>337</v>
      </c>
      <c r="BN3" t="s">
        <v>338</v>
      </c>
      <c r="BR3" t="s">
        <v>317</v>
      </c>
      <c r="BS3" t="s">
        <v>321</v>
      </c>
      <c r="BT3" t="s">
        <v>339</v>
      </c>
      <c r="BU3" t="s">
        <v>340</v>
      </c>
      <c r="BV3" t="s">
        <v>341</v>
      </c>
      <c r="BW3" t="s">
        <v>342</v>
      </c>
      <c r="BX3" t="s">
        <v>323</v>
      </c>
    </row>
    <row r="4" spans="3:76" ht="22.5" customHeight="1" x14ac:dyDescent="0.3">
      <c r="C4" s="1" t="s">
        <v>0</v>
      </c>
      <c r="D4" s="3">
        <v>631</v>
      </c>
      <c r="E4" s="4">
        <v>0.81933438985736928</v>
      </c>
      <c r="F4" s="4">
        <v>0.8936170212765957</v>
      </c>
      <c r="G4" s="5">
        <v>65.330754352030951</v>
      </c>
      <c r="H4" s="2">
        <v>3.3713733075435202</v>
      </c>
      <c r="J4" s="40" t="s">
        <v>294</v>
      </c>
      <c r="K4" s="41">
        <v>3875</v>
      </c>
      <c r="L4" s="42">
        <v>0.42709677419354841</v>
      </c>
      <c r="N4" s="40" t="s">
        <v>300</v>
      </c>
      <c r="O4" s="42">
        <v>0.47438243366880145</v>
      </c>
      <c r="R4" s="40" t="s">
        <v>304</v>
      </c>
      <c r="S4" s="42">
        <v>0.16709844559585493</v>
      </c>
      <c r="V4" s="40" t="s">
        <v>65</v>
      </c>
      <c r="W4" s="41">
        <v>2421</v>
      </c>
      <c r="X4" s="42">
        <v>0.1895910780669145</v>
      </c>
      <c r="Z4" s="39" t="s">
        <v>293</v>
      </c>
      <c r="AA4" t="s">
        <v>69</v>
      </c>
      <c r="AB4" t="s">
        <v>70</v>
      </c>
      <c r="AC4" t="s">
        <v>297</v>
      </c>
      <c r="AD4" s="40" t="s">
        <v>84</v>
      </c>
      <c r="AE4" s="42">
        <v>0.33333333333333331</v>
      </c>
      <c r="AH4" s="40" t="s">
        <v>310</v>
      </c>
      <c r="AI4" s="42">
        <v>0.25</v>
      </c>
      <c r="AL4" s="40" t="s">
        <v>315</v>
      </c>
      <c r="AM4" s="42">
        <v>0.11494252873563218</v>
      </c>
      <c r="AP4" s="40" t="s">
        <v>324</v>
      </c>
      <c r="AQ4" s="34">
        <v>976</v>
      </c>
      <c r="AT4" s="40">
        <v>9</v>
      </c>
      <c r="AU4" s="34">
        <v>547</v>
      </c>
      <c r="AX4" s="34">
        <v>5000</v>
      </c>
      <c r="AY4" s="34">
        <v>4054</v>
      </c>
      <c r="AZ4" s="34">
        <v>946</v>
      </c>
      <c r="BA4" s="43">
        <v>0.81079999999999997</v>
      </c>
      <c r="BB4" s="35">
        <v>67.520720276270353</v>
      </c>
      <c r="BC4" s="35">
        <v>3.4035520473606313</v>
      </c>
      <c r="BD4" s="43">
        <v>0.89935865811544158</v>
      </c>
      <c r="BH4" s="41">
        <v>7043</v>
      </c>
      <c r="BI4" s="41">
        <v>1869</v>
      </c>
      <c r="BJ4" s="42">
        <v>0.26536987079369589</v>
      </c>
      <c r="BK4" s="44">
        <v>64.761692460599178</v>
      </c>
      <c r="BL4" s="44">
        <v>456116.6</v>
      </c>
      <c r="BM4" s="44">
        <v>139130.85</v>
      </c>
      <c r="BN4" s="41">
        <v>0.41956552605423825</v>
      </c>
      <c r="BR4" s="41">
        <v>500</v>
      </c>
      <c r="BS4" s="42">
        <v>0.41</v>
      </c>
      <c r="BT4" s="42">
        <v>0.14285714285714285</v>
      </c>
      <c r="BU4" s="41">
        <v>51</v>
      </c>
      <c r="BV4" s="42">
        <v>0.10199999999999999</v>
      </c>
      <c r="BW4" s="41">
        <v>0.78492239467849223</v>
      </c>
      <c r="BX4" s="42">
        <v>9.4E-2</v>
      </c>
    </row>
    <row r="5" spans="3:76" ht="22.5" customHeight="1" x14ac:dyDescent="0.3">
      <c r="C5" s="1" t="s">
        <v>1</v>
      </c>
      <c r="D5" s="3">
        <v>633</v>
      </c>
      <c r="E5" s="4">
        <v>0.82622432859399686</v>
      </c>
      <c r="F5" s="4">
        <v>0.9005736137667304</v>
      </c>
      <c r="G5" s="5">
        <v>67.282982791587003</v>
      </c>
      <c r="H5" s="2">
        <v>3.4474187380497132</v>
      </c>
      <c r="J5" s="40" t="s">
        <v>295</v>
      </c>
      <c r="K5" s="41">
        <v>1473</v>
      </c>
      <c r="L5" s="42">
        <v>0.11269517990495587</v>
      </c>
      <c r="N5" s="40" t="s">
        <v>301</v>
      </c>
      <c r="O5" s="42">
        <v>0.287109375</v>
      </c>
      <c r="R5" s="40" t="s">
        <v>305</v>
      </c>
      <c r="S5" s="42">
        <v>0.15243101182654403</v>
      </c>
      <c r="V5" s="40" t="s">
        <v>308</v>
      </c>
      <c r="W5" s="41">
        <v>3096</v>
      </c>
      <c r="X5" s="42">
        <v>0.41892764857881137</v>
      </c>
      <c r="Z5" s="40" t="s">
        <v>310</v>
      </c>
      <c r="AA5" s="41">
        <v>4</v>
      </c>
      <c r="AB5" s="41">
        <v>29</v>
      </c>
      <c r="AC5" s="41">
        <v>33</v>
      </c>
      <c r="AD5" s="40" t="s">
        <v>318</v>
      </c>
      <c r="AE5" s="42">
        <v>0.70588235294117652</v>
      </c>
      <c r="AH5" s="40" t="s">
        <v>311</v>
      </c>
      <c r="AI5" s="42">
        <v>0.3</v>
      </c>
      <c r="AL5" s="40">
        <v>2</v>
      </c>
      <c r="AM5" s="42">
        <v>5.8035714285714288E-2</v>
      </c>
      <c r="AP5" s="40" t="s">
        <v>325</v>
      </c>
      <c r="AQ5" s="34">
        <v>976</v>
      </c>
      <c r="AT5" s="40">
        <v>10</v>
      </c>
      <c r="AU5" s="34">
        <v>529</v>
      </c>
    </row>
    <row r="6" spans="3:76" ht="22.5" customHeight="1" x14ac:dyDescent="0.3">
      <c r="C6" s="1" t="s">
        <v>2</v>
      </c>
      <c r="D6" s="3">
        <v>633</v>
      </c>
      <c r="E6" s="4">
        <v>0.79146919431279616</v>
      </c>
      <c r="F6" s="4">
        <v>0.9021956087824351</v>
      </c>
      <c r="G6" s="5">
        <v>66.267465069860279</v>
      </c>
      <c r="H6" s="2">
        <v>3.4051896207584829</v>
      </c>
      <c r="J6" s="40" t="s">
        <v>296</v>
      </c>
      <c r="K6" s="41">
        <v>1695</v>
      </c>
      <c r="L6" s="42">
        <v>2.831858407079646E-2</v>
      </c>
      <c r="N6" s="40" t="s">
        <v>302</v>
      </c>
      <c r="O6" s="42">
        <v>0.20388958594730239</v>
      </c>
      <c r="R6" s="40" t="s">
        <v>306</v>
      </c>
      <c r="S6" s="42">
        <v>0.45285412262156449</v>
      </c>
      <c r="V6" s="40" t="s">
        <v>309</v>
      </c>
      <c r="W6" s="41">
        <v>1526</v>
      </c>
      <c r="X6" s="42">
        <v>7.4049803407601575E-2</v>
      </c>
      <c r="Z6" s="40" t="s">
        <v>311</v>
      </c>
      <c r="AA6" s="41">
        <v>11</v>
      </c>
      <c r="AB6" s="41">
        <v>46</v>
      </c>
      <c r="AC6" s="41">
        <v>57</v>
      </c>
      <c r="AD6" s="40" t="s">
        <v>319</v>
      </c>
      <c r="AE6" s="42">
        <v>0.33333333333333331</v>
      </c>
      <c r="AH6" s="40" t="s">
        <v>312</v>
      </c>
      <c r="AI6" s="42">
        <v>0.13333333333333333</v>
      </c>
      <c r="AL6" s="40">
        <v>3</v>
      </c>
      <c r="AM6" s="42">
        <v>0.13907284768211919</v>
      </c>
      <c r="AP6" s="40" t="s">
        <v>326</v>
      </c>
      <c r="AQ6" s="34">
        <v>1007</v>
      </c>
      <c r="AT6" s="40">
        <v>11</v>
      </c>
      <c r="AU6" s="34">
        <v>590</v>
      </c>
    </row>
    <row r="7" spans="3:76" ht="22.5" customHeight="1" x14ac:dyDescent="0.3">
      <c r="C7" s="1" t="s">
        <v>3</v>
      </c>
      <c r="D7" s="3">
        <v>624</v>
      </c>
      <c r="E7" s="4">
        <v>0.80448717948717952</v>
      </c>
      <c r="F7" s="4">
        <v>0.90637450199203184</v>
      </c>
      <c r="G7" s="5">
        <v>68.444223107569726</v>
      </c>
      <c r="H7" s="2">
        <v>3.404382470119522</v>
      </c>
      <c r="J7" s="40" t="s">
        <v>297</v>
      </c>
      <c r="K7" s="41">
        <v>7043</v>
      </c>
      <c r="L7" s="42">
        <v>0.26536987079369589</v>
      </c>
      <c r="N7" s="40" t="s">
        <v>303</v>
      </c>
      <c r="O7" s="42">
        <v>9.5131755247878522E-2</v>
      </c>
      <c r="R7" s="40" t="s">
        <v>307</v>
      </c>
      <c r="S7" s="42">
        <v>0.19106699751861042</v>
      </c>
      <c r="V7" s="40" t="s">
        <v>297</v>
      </c>
      <c r="W7" s="41">
        <v>7043</v>
      </c>
      <c r="X7" s="42">
        <v>0.26536987079369589</v>
      </c>
      <c r="Z7" s="40" t="s">
        <v>312</v>
      </c>
      <c r="AA7" s="41">
        <v>25</v>
      </c>
      <c r="AB7" s="41">
        <v>54</v>
      </c>
      <c r="AC7" s="41">
        <v>79</v>
      </c>
      <c r="AD7" s="40" t="s">
        <v>80</v>
      </c>
      <c r="AE7" s="42">
        <v>0.49261083743842365</v>
      </c>
      <c r="AH7" s="40" t="s">
        <v>313</v>
      </c>
      <c r="AI7" s="42">
        <v>0.61111111111111116</v>
      </c>
      <c r="AL7" s="40">
        <v>4</v>
      </c>
      <c r="AM7" s="42">
        <v>0.15789473684210525</v>
      </c>
      <c r="AP7" s="40" t="s">
        <v>43</v>
      </c>
      <c r="AQ7" s="34">
        <v>1022</v>
      </c>
      <c r="AT7" s="40">
        <v>12</v>
      </c>
      <c r="AU7" s="34">
        <v>547</v>
      </c>
    </row>
    <row r="8" spans="3:76" ht="22.5" customHeight="1" x14ac:dyDescent="0.3">
      <c r="C8" s="1" t="s">
        <v>4</v>
      </c>
      <c r="D8" s="3">
        <v>666</v>
      </c>
      <c r="E8" s="4">
        <v>0.80480480480480476</v>
      </c>
      <c r="F8" s="4">
        <v>0.90485074626865669</v>
      </c>
      <c r="G8" s="5">
        <v>66.343283582089555</v>
      </c>
      <c r="H8" s="2">
        <v>3.3936567164179103</v>
      </c>
      <c r="N8" s="40" t="s">
        <v>297</v>
      </c>
      <c r="O8" s="42">
        <v>0.26536987079369589</v>
      </c>
      <c r="R8" s="40" t="s">
        <v>297</v>
      </c>
      <c r="S8" s="42">
        <v>0.26536987079369589</v>
      </c>
      <c r="Z8" s="40" t="s">
        <v>313</v>
      </c>
      <c r="AA8" s="41">
        <v>50</v>
      </c>
      <c r="AB8" s="41">
        <v>46</v>
      </c>
      <c r="AC8" s="41">
        <v>96</v>
      </c>
      <c r="AD8" s="40" t="s">
        <v>320</v>
      </c>
      <c r="AE8" s="42">
        <v>0.35119047619047616</v>
      </c>
      <c r="AH8" s="40" t="s">
        <v>315</v>
      </c>
      <c r="AI8" s="42">
        <v>0.25</v>
      </c>
      <c r="AL8" s="40" t="s">
        <v>297</v>
      </c>
      <c r="AM8" s="42">
        <v>9.4E-2</v>
      </c>
      <c r="AP8" s="40" t="s">
        <v>327</v>
      </c>
      <c r="AQ8" s="34">
        <v>1019</v>
      </c>
      <c r="AT8" s="40">
        <v>13</v>
      </c>
      <c r="AU8" s="34">
        <v>594</v>
      </c>
    </row>
    <row r="9" spans="3:76" ht="22.5" customHeight="1" x14ac:dyDescent="0.3">
      <c r="C9" s="1" t="s">
        <v>5</v>
      </c>
      <c r="D9" s="3">
        <v>593</v>
      </c>
      <c r="E9" s="4">
        <v>0.81618887015177066</v>
      </c>
      <c r="F9" s="4">
        <v>0.90082644628099173</v>
      </c>
      <c r="G9" s="5">
        <v>70.987603305785129</v>
      </c>
      <c r="H9" s="2">
        <v>3.330578512396694</v>
      </c>
      <c r="Z9" s="40" t="s">
        <v>314</v>
      </c>
      <c r="AA9" s="41">
        <v>91</v>
      </c>
      <c r="AB9" s="41">
        <v>78</v>
      </c>
      <c r="AC9" s="41">
        <v>169</v>
      </c>
      <c r="AD9" s="40" t="s">
        <v>83</v>
      </c>
      <c r="AE9" s="42">
        <v>0.18181818181818182</v>
      </c>
      <c r="AH9" s="40" t="s">
        <v>297</v>
      </c>
      <c r="AI9" s="42">
        <v>0.35294117647058826</v>
      </c>
      <c r="AP9" s="40" t="s">
        <v>297</v>
      </c>
      <c r="AQ9" s="34">
        <v>5000</v>
      </c>
      <c r="AT9" s="40">
        <v>14</v>
      </c>
      <c r="AU9" s="34">
        <v>499</v>
      </c>
    </row>
    <row r="10" spans="3:76" ht="22.5" customHeight="1" x14ac:dyDescent="0.3">
      <c r="C10" s="1" t="s">
        <v>6</v>
      </c>
      <c r="D10" s="3">
        <v>638</v>
      </c>
      <c r="E10" s="4">
        <v>0.80564263322884011</v>
      </c>
      <c r="F10" s="4">
        <v>0.89688715953307396</v>
      </c>
      <c r="G10" s="5">
        <v>69.488326848249031</v>
      </c>
      <c r="H10" s="2">
        <v>3.4708171206225682</v>
      </c>
      <c r="Z10" s="40" t="s">
        <v>315</v>
      </c>
      <c r="AA10" s="41">
        <v>24</v>
      </c>
      <c r="AB10" s="41">
        <v>42</v>
      </c>
      <c r="AC10" s="41">
        <v>66</v>
      </c>
      <c r="AD10" s="40" t="s">
        <v>297</v>
      </c>
      <c r="AE10" s="42">
        <v>0.41</v>
      </c>
      <c r="AT10" s="40">
        <v>15</v>
      </c>
      <c r="AU10" s="34">
        <v>531</v>
      </c>
    </row>
    <row r="11" spans="3:76" ht="22.5" customHeight="1" x14ac:dyDescent="0.3">
      <c r="C11" s="1" t="s">
        <v>7</v>
      </c>
      <c r="D11" s="3">
        <v>582</v>
      </c>
      <c r="E11" s="4">
        <v>0.81958762886597936</v>
      </c>
      <c r="F11" s="4">
        <v>0.88888888888888884</v>
      </c>
      <c r="G11" s="5">
        <v>66.184486373165612</v>
      </c>
      <c r="H11" s="2">
        <v>3.40041928721174</v>
      </c>
      <c r="Z11" s="40" t="s">
        <v>297</v>
      </c>
      <c r="AA11" s="41">
        <v>205</v>
      </c>
      <c r="AB11" s="41">
        <v>295</v>
      </c>
      <c r="AC11" s="41">
        <v>500</v>
      </c>
      <c r="AT11" s="40">
        <v>16</v>
      </c>
      <c r="AU11" s="34">
        <v>566</v>
      </c>
    </row>
    <row r="12" spans="3:76" x14ac:dyDescent="0.3">
      <c r="AT12" s="40">
        <v>17</v>
      </c>
      <c r="AU12" s="34">
        <v>583</v>
      </c>
    </row>
    <row r="13" spans="3:76" x14ac:dyDescent="0.3">
      <c r="AT13" s="40">
        <v>18</v>
      </c>
      <c r="AU13" s="34">
        <v>14</v>
      </c>
    </row>
    <row r="14" spans="3:76" x14ac:dyDescent="0.3">
      <c r="AT14" s="40" t="s">
        <v>297</v>
      </c>
      <c r="AU14" s="34">
        <v>5000</v>
      </c>
    </row>
  </sheetData>
  <conditionalFormatting pivot="1" sqref="D4:D11">
    <cfRule type="dataBar" priority="10">
      <dataBar>
        <cfvo type="min"/>
        <cfvo type="max"/>
        <color rgb="FF638EC6"/>
      </dataBar>
      <extLst>
        <ext xmlns:x14="http://schemas.microsoft.com/office/spreadsheetml/2009/9/main" uri="{B025F937-C7B1-47D3-B67F-A62EFF666E3E}">
          <x14:id>{186D7E9C-10FC-4D0F-BC21-8F9735118CBA}</x14:id>
        </ext>
      </extLst>
    </cfRule>
  </conditionalFormatting>
  <conditionalFormatting pivot="1" sqref="E4:E11">
    <cfRule type="cellIs" dxfId="7" priority="11" stopIfTrue="1" operator="lessThan">
      <formula>0.8</formula>
    </cfRule>
  </conditionalFormatting>
  <conditionalFormatting pivot="1" sqref="E4:E11">
    <cfRule type="cellIs" dxfId="6" priority="12" stopIfTrue="1" operator="greaterThanOrEqual">
      <formula>0.83</formula>
    </cfRule>
  </conditionalFormatting>
  <conditionalFormatting pivot="1" sqref="F4:F11">
    <cfRule type="cellIs" dxfId="5" priority="13" stopIfTrue="1" operator="lessThan">
      <formula>0.89</formula>
    </cfRule>
  </conditionalFormatting>
  <conditionalFormatting pivot="1" sqref="F4:F11">
    <cfRule type="cellIs" dxfId="4" priority="14" stopIfTrue="1" operator="greaterThanOrEqual">
      <formula>0.91</formula>
    </cfRule>
  </conditionalFormatting>
  <conditionalFormatting pivot="1" sqref="G4:G11">
    <cfRule type="cellIs" dxfId="3" priority="15" stopIfTrue="1" operator="greaterThan">
      <formula>70</formula>
    </cfRule>
  </conditionalFormatting>
  <conditionalFormatting pivot="1" sqref="G4:G11">
    <cfRule type="cellIs" dxfId="2" priority="16" stopIfTrue="1" operator="lessThanOrEqual">
      <formula>66</formula>
    </cfRule>
  </conditionalFormatting>
  <conditionalFormatting pivot="1" sqref="H4:H11">
    <cfRule type="cellIs" dxfId="1" priority="17" stopIfTrue="1" operator="lessThan">
      <formula>3.35</formula>
    </cfRule>
  </conditionalFormatting>
  <conditionalFormatting pivot="1" sqref="H4:H11">
    <cfRule type="cellIs" dxfId="0" priority="18" stopIfTrue="1" operator="greaterThanOrEqual">
      <formula>3.45</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dataBar" id="{186D7E9C-10FC-4D0F-BC21-8F9735118CBA}">
            <x14:dataBar minLength="0" maxLength="100" negativeBarColorSameAsPositive="1" axisPosition="none">
              <x14:cfvo type="autoMin"/>
              <x14:cfvo type="autoMax"/>
            </x14:dataBar>
          </x14:cfRule>
          <xm:sqref>D4:D11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CF861-D630-43FC-B8BE-2E700D190F05}">
  <sheetPr>
    <tabColor rgb="FF0F272A"/>
  </sheetPr>
  <dimension ref="B2:BA14"/>
  <sheetViews>
    <sheetView showGridLines="0" zoomScale="80" zoomScaleNormal="80" workbookViewId="0"/>
  </sheetViews>
  <sheetFormatPr defaultRowHeight="14.4" x14ac:dyDescent="0.3"/>
  <sheetData>
    <row r="2" spans="2:53" x14ac:dyDescent="0.3">
      <c r="B2" t="s">
        <v>13</v>
      </c>
      <c r="C2" t="s">
        <v>14</v>
      </c>
      <c r="D2" t="s">
        <v>15</v>
      </c>
      <c r="E2" t="s">
        <v>16</v>
      </c>
      <c r="F2" t="s">
        <v>17</v>
      </c>
      <c r="G2" t="s">
        <v>18</v>
      </c>
      <c r="H2" t="s">
        <v>19</v>
      </c>
      <c r="J2" t="s">
        <v>20</v>
      </c>
      <c r="K2" t="s">
        <v>14</v>
      </c>
      <c r="N2" t="s">
        <v>19</v>
      </c>
      <c r="O2" t="s">
        <v>21</v>
      </c>
      <c r="R2" t="s">
        <v>22</v>
      </c>
      <c r="S2" t="s">
        <v>21</v>
      </c>
      <c r="V2" t="s">
        <v>23</v>
      </c>
      <c r="W2" t="s">
        <v>24</v>
      </c>
      <c r="Z2" t="s">
        <v>25</v>
      </c>
      <c r="AA2" t="s">
        <v>14</v>
      </c>
      <c r="AC2" t="s">
        <v>46</v>
      </c>
      <c r="AD2" t="s">
        <v>48</v>
      </c>
      <c r="AF2" t="s">
        <v>52</v>
      </c>
      <c r="AG2" t="s">
        <v>48</v>
      </c>
      <c r="AI2" t="s">
        <v>57</v>
      </c>
      <c r="AJ2" t="s">
        <v>48</v>
      </c>
      <c r="AL2" t="s">
        <v>62</v>
      </c>
      <c r="AM2" t="s">
        <v>63</v>
      </c>
      <c r="AO2" t="s">
        <v>68</v>
      </c>
      <c r="AP2" t="s">
        <v>69</v>
      </c>
      <c r="AQ2" t="s">
        <v>70</v>
      </c>
      <c r="AS2" t="s">
        <v>77</v>
      </c>
      <c r="AT2" t="s">
        <v>78</v>
      </c>
      <c r="AU2" t="s">
        <v>79</v>
      </c>
      <c r="AW2" t="s">
        <v>85</v>
      </c>
      <c r="AX2" t="s">
        <v>86</v>
      </c>
      <c r="AZ2" t="s">
        <v>91</v>
      </c>
      <c r="BA2" t="s">
        <v>92</v>
      </c>
    </row>
    <row r="3" spans="2:53" x14ac:dyDescent="0.3">
      <c r="B3" t="s">
        <v>0</v>
      </c>
      <c r="C3">
        <v>638</v>
      </c>
      <c r="D3">
        <v>517</v>
      </c>
      <c r="E3">
        <v>462</v>
      </c>
      <c r="F3">
        <v>65</v>
      </c>
      <c r="G3">
        <v>3.45</v>
      </c>
      <c r="H3" t="s">
        <v>26</v>
      </c>
      <c r="J3" t="s">
        <v>29</v>
      </c>
      <c r="K3">
        <v>380</v>
      </c>
      <c r="N3" t="s">
        <v>16</v>
      </c>
      <c r="O3">
        <v>3646</v>
      </c>
      <c r="R3" t="s">
        <v>43</v>
      </c>
      <c r="S3">
        <v>1022</v>
      </c>
      <c r="Z3" s="6">
        <v>0.375</v>
      </c>
      <c r="AA3">
        <v>380</v>
      </c>
      <c r="AC3" t="s">
        <v>49</v>
      </c>
      <c r="AD3">
        <v>0.42699999999999999</v>
      </c>
      <c r="AF3" t="s">
        <v>53</v>
      </c>
      <c r="AG3">
        <v>0.47499999999999998</v>
      </c>
      <c r="AI3" t="s">
        <v>58</v>
      </c>
      <c r="AJ3">
        <v>0.45300000000000001</v>
      </c>
      <c r="AL3" t="s">
        <v>64</v>
      </c>
      <c r="AM3">
        <v>0.41899999999999998</v>
      </c>
      <c r="AO3" t="s">
        <v>71</v>
      </c>
      <c r="AP3">
        <v>16</v>
      </c>
      <c r="AQ3">
        <v>84</v>
      </c>
      <c r="AS3" t="s">
        <v>80</v>
      </c>
      <c r="AT3">
        <v>44</v>
      </c>
      <c r="AU3">
        <v>56</v>
      </c>
      <c r="AW3" t="s">
        <v>87</v>
      </c>
      <c r="AX3">
        <v>8.8999999999999996E-2</v>
      </c>
      <c r="AZ3" t="s">
        <v>93</v>
      </c>
      <c r="BA3">
        <v>0.98</v>
      </c>
    </row>
    <row r="4" spans="2:53" x14ac:dyDescent="0.3">
      <c r="B4" t="s">
        <v>1</v>
      </c>
      <c r="C4">
        <v>633</v>
      </c>
      <c r="D4">
        <v>523</v>
      </c>
      <c r="E4">
        <v>471</v>
      </c>
      <c r="F4">
        <v>67</v>
      </c>
      <c r="G4">
        <v>3.41</v>
      </c>
      <c r="H4" t="s">
        <v>26</v>
      </c>
      <c r="J4" t="s">
        <v>30</v>
      </c>
      <c r="K4">
        <v>410</v>
      </c>
      <c r="N4" t="s">
        <v>41</v>
      </c>
      <c r="O4">
        <v>408</v>
      </c>
      <c r="R4" t="s">
        <v>44</v>
      </c>
      <c r="S4">
        <v>1019</v>
      </c>
      <c r="Z4" s="6">
        <v>0.41666666666666669</v>
      </c>
      <c r="AA4">
        <v>520</v>
      </c>
      <c r="AC4" t="s">
        <v>50</v>
      </c>
      <c r="AD4">
        <v>0.113</v>
      </c>
      <c r="AF4" t="s">
        <v>54</v>
      </c>
      <c r="AG4">
        <v>0.28699999999999998</v>
      </c>
      <c r="AI4" t="s">
        <v>59</v>
      </c>
      <c r="AJ4">
        <v>0.191</v>
      </c>
      <c r="AL4" t="s">
        <v>65</v>
      </c>
      <c r="AM4">
        <v>0.19</v>
      </c>
      <c r="AO4" t="s">
        <v>72</v>
      </c>
      <c r="AP4">
        <v>21</v>
      </c>
      <c r="AQ4">
        <v>79</v>
      </c>
      <c r="AS4" t="s">
        <v>81</v>
      </c>
      <c r="AT4">
        <v>38</v>
      </c>
      <c r="AU4">
        <v>62</v>
      </c>
      <c r="AW4" t="s">
        <v>88</v>
      </c>
      <c r="AX4">
        <v>0.10199999999999999</v>
      </c>
      <c r="AZ4" t="s">
        <v>94</v>
      </c>
      <c r="BA4">
        <v>0.99</v>
      </c>
    </row>
    <row r="5" spans="2:53" x14ac:dyDescent="0.3">
      <c r="B5" t="s">
        <v>2</v>
      </c>
      <c r="C5">
        <v>633</v>
      </c>
      <c r="D5">
        <v>501</v>
      </c>
      <c r="E5">
        <v>452</v>
      </c>
      <c r="F5">
        <v>66</v>
      </c>
      <c r="G5">
        <v>3.4</v>
      </c>
      <c r="H5" t="s">
        <v>27</v>
      </c>
      <c r="J5" t="s">
        <v>31</v>
      </c>
      <c r="K5">
        <v>395</v>
      </c>
      <c r="N5" t="s">
        <v>42</v>
      </c>
      <c r="O5">
        <v>946</v>
      </c>
      <c r="R5" t="s">
        <v>45</v>
      </c>
      <c r="S5">
        <v>1007</v>
      </c>
      <c r="Z5" s="6">
        <v>0.45833333333333331</v>
      </c>
      <c r="AA5">
        <v>610</v>
      </c>
      <c r="AC5" t="s">
        <v>51</v>
      </c>
      <c r="AD5">
        <v>2.8000000000000001E-2</v>
      </c>
      <c r="AF5" t="s">
        <v>55</v>
      </c>
      <c r="AG5">
        <v>0.14199999999999999</v>
      </c>
      <c r="AI5" t="s">
        <v>60</v>
      </c>
      <c r="AJ5">
        <v>0.16700000000000001</v>
      </c>
      <c r="AL5" t="s">
        <v>66</v>
      </c>
      <c r="AM5">
        <v>7.3999999999999996E-2</v>
      </c>
      <c r="AO5" t="s">
        <v>73</v>
      </c>
      <c r="AP5">
        <v>29</v>
      </c>
      <c r="AQ5">
        <v>71</v>
      </c>
      <c r="AS5" t="s">
        <v>82</v>
      </c>
      <c r="AT5">
        <v>47</v>
      </c>
      <c r="AU5">
        <v>53</v>
      </c>
      <c r="AW5" t="s">
        <v>89</v>
      </c>
      <c r="AX5">
        <v>0.11799999999999999</v>
      </c>
      <c r="AZ5" t="s">
        <v>95</v>
      </c>
      <c r="BA5">
        <v>1.01</v>
      </c>
    </row>
    <row r="6" spans="2:53" x14ac:dyDescent="0.3">
      <c r="B6" t="s">
        <v>3</v>
      </c>
      <c r="C6">
        <v>624</v>
      </c>
      <c r="D6">
        <v>502</v>
      </c>
      <c r="E6">
        <v>449</v>
      </c>
      <c r="F6">
        <v>68</v>
      </c>
      <c r="G6">
        <v>3.39</v>
      </c>
      <c r="H6" t="s">
        <v>27</v>
      </c>
      <c r="J6" t="s">
        <v>32</v>
      </c>
      <c r="K6">
        <v>425</v>
      </c>
      <c r="R6" t="s">
        <v>46</v>
      </c>
      <c r="S6">
        <v>976</v>
      </c>
      <c r="Z6" s="6">
        <v>0.5</v>
      </c>
      <c r="AA6">
        <v>490</v>
      </c>
      <c r="AF6" t="s">
        <v>56</v>
      </c>
      <c r="AG6">
        <v>6.8000000000000005E-2</v>
      </c>
      <c r="AI6" t="s">
        <v>61</v>
      </c>
      <c r="AJ6">
        <v>0.152</v>
      </c>
      <c r="AL6" t="s">
        <v>67</v>
      </c>
      <c r="AM6">
        <v>0.41599999999999998</v>
      </c>
      <c r="AO6" t="s">
        <v>74</v>
      </c>
      <c r="AP6">
        <v>37</v>
      </c>
      <c r="AQ6">
        <v>63</v>
      </c>
      <c r="AS6" t="s">
        <v>83</v>
      </c>
      <c r="AT6">
        <v>32</v>
      </c>
      <c r="AU6">
        <v>68</v>
      </c>
      <c r="AW6" t="s">
        <v>90</v>
      </c>
      <c r="AX6">
        <v>0.14499999999999999</v>
      </c>
      <c r="AZ6" t="s">
        <v>96</v>
      </c>
      <c r="BA6">
        <v>0.97</v>
      </c>
    </row>
    <row r="7" spans="2:53" x14ac:dyDescent="0.3">
      <c r="B7" t="s">
        <v>4</v>
      </c>
      <c r="C7">
        <v>636</v>
      </c>
      <c r="D7">
        <v>536</v>
      </c>
      <c r="E7">
        <v>485</v>
      </c>
      <c r="F7">
        <v>66</v>
      </c>
      <c r="G7">
        <v>3.39</v>
      </c>
      <c r="H7" t="s">
        <v>27</v>
      </c>
      <c r="J7" t="s">
        <v>33</v>
      </c>
      <c r="K7">
        <v>400</v>
      </c>
      <c r="R7" t="s">
        <v>47</v>
      </c>
      <c r="S7">
        <v>976</v>
      </c>
      <c r="Z7" s="6">
        <v>0.54166666666666663</v>
      </c>
      <c r="AA7">
        <v>580</v>
      </c>
      <c r="AO7" t="s">
        <v>75</v>
      </c>
      <c r="AP7">
        <v>43</v>
      </c>
      <c r="AQ7">
        <v>57</v>
      </c>
      <c r="AS7" t="s">
        <v>84</v>
      </c>
      <c r="AT7">
        <v>46</v>
      </c>
      <c r="AU7">
        <v>54</v>
      </c>
    </row>
    <row r="8" spans="2:53" x14ac:dyDescent="0.3">
      <c r="B8" t="s">
        <v>5</v>
      </c>
      <c r="C8">
        <v>633</v>
      </c>
      <c r="D8">
        <v>484</v>
      </c>
      <c r="E8">
        <v>436</v>
      </c>
      <c r="F8">
        <v>70</v>
      </c>
      <c r="G8">
        <v>3.33</v>
      </c>
      <c r="H8" t="s">
        <v>28</v>
      </c>
      <c r="J8" t="s">
        <v>34</v>
      </c>
      <c r="K8">
        <v>430</v>
      </c>
      <c r="Z8" s="6">
        <v>0.58333333333333337</v>
      </c>
      <c r="AA8">
        <v>630</v>
      </c>
      <c r="AO8" t="s">
        <v>76</v>
      </c>
      <c r="AP8">
        <v>48</v>
      </c>
      <c r="AQ8">
        <v>52</v>
      </c>
    </row>
    <row r="9" spans="2:53" x14ac:dyDescent="0.3">
      <c r="B9" t="s">
        <v>6</v>
      </c>
      <c r="C9">
        <v>638</v>
      </c>
      <c r="D9">
        <v>514</v>
      </c>
      <c r="E9">
        <v>461</v>
      </c>
      <c r="F9">
        <v>69</v>
      </c>
      <c r="G9">
        <v>3.47</v>
      </c>
      <c r="H9" t="s">
        <v>26</v>
      </c>
      <c r="J9" t="s">
        <v>35</v>
      </c>
      <c r="K9">
        <v>415</v>
      </c>
      <c r="Z9" s="6">
        <v>0.625</v>
      </c>
      <c r="AA9">
        <v>540</v>
      </c>
    </row>
    <row r="10" spans="2:53" x14ac:dyDescent="0.3">
      <c r="B10" t="s">
        <v>7</v>
      </c>
      <c r="C10">
        <v>628</v>
      </c>
      <c r="D10">
        <v>477</v>
      </c>
      <c r="E10">
        <v>423</v>
      </c>
      <c r="F10">
        <v>71</v>
      </c>
      <c r="G10">
        <v>3.4</v>
      </c>
      <c r="H10" t="s">
        <v>28</v>
      </c>
      <c r="J10" t="s">
        <v>36</v>
      </c>
      <c r="K10">
        <v>440</v>
      </c>
      <c r="Z10" s="6">
        <v>0.66666666666666663</v>
      </c>
      <c r="AA10">
        <v>490</v>
      </c>
    </row>
    <row r="11" spans="2:53" x14ac:dyDescent="0.3">
      <c r="J11" t="s">
        <v>37</v>
      </c>
      <c r="K11">
        <v>420</v>
      </c>
      <c r="Z11" s="6">
        <v>0.70833333333333337</v>
      </c>
      <c r="AA11">
        <v>410</v>
      </c>
    </row>
    <row r="12" spans="2:53" x14ac:dyDescent="0.3">
      <c r="J12" t="s">
        <v>38</v>
      </c>
      <c r="K12">
        <v>450</v>
      </c>
      <c r="Z12" s="6">
        <v>0.75</v>
      </c>
      <c r="AA12">
        <v>350</v>
      </c>
    </row>
    <row r="13" spans="2:53" x14ac:dyDescent="0.3">
      <c r="J13" t="s">
        <v>39</v>
      </c>
      <c r="K13">
        <v>435</v>
      </c>
    </row>
    <row r="14" spans="2:53" x14ac:dyDescent="0.3">
      <c r="J14" t="s">
        <v>40</v>
      </c>
      <c r="K14">
        <v>460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A08D3-CEE6-4839-AEA7-7C2949A92C2D}">
  <sheetPr>
    <tabColor rgb="FFD04A02"/>
  </sheetPr>
  <dimension ref="AA1:AG75"/>
  <sheetViews>
    <sheetView showGridLines="0" showRowColHeaders="0" zoomScale="80" zoomScaleNormal="80" workbookViewId="0"/>
  </sheetViews>
  <sheetFormatPr defaultRowHeight="14.4" x14ac:dyDescent="0.3"/>
  <cols>
    <col min="1" max="1" width="2.77734375" style="33" customWidth="1"/>
    <col min="2" max="26" width="4.33203125" style="33" customWidth="1"/>
    <col min="27" max="33" width="16.77734375" style="33" customWidth="1"/>
    <col min="34" max="60" width="4.33203125" style="33" customWidth="1"/>
    <col min="61" max="16384" width="8.88671875" style="33"/>
  </cols>
  <sheetData>
    <row r="1" ht="10.050000000000001" customHeight="1" x14ac:dyDescent="0.3"/>
    <row r="60" hidden="1" x14ac:dyDescent="0.3"/>
    <row r="61" hidden="1" x14ac:dyDescent="0.3"/>
    <row r="62" hidden="1" x14ac:dyDescent="0.3"/>
    <row r="63" hidden="1" x14ac:dyDescent="0.3"/>
    <row r="64" hidden="1" x14ac:dyDescent="0.3"/>
    <row r="65" spans="27:33" hidden="1" x14ac:dyDescent="0.3">
      <c r="AA65" s="36">
        <f>GETPIVOTDATA("[Measures].[Total Demand]", Staging_Pivots!$AX$3)</f>
        <v>5000</v>
      </c>
      <c r="AB65" s="36">
        <f>GETPIVOTDATA("[Measures].[Answered Calls]", Staging_Pivots!$AX$3)</f>
        <v>4054</v>
      </c>
      <c r="AC65" s="36">
        <f>GETPIVOTDATA("[Measures].[Abandoned Calls]", Staging_Pivots!$AX$3)</f>
        <v>946</v>
      </c>
      <c r="AD65" s="37">
        <f>GETPIVOTDATA("[Measures].[Answer Rate %]", Staging_Pivots!$AX$3)</f>
        <v>0.81079999999999997</v>
      </c>
      <c r="AE65" s="45">
        <f>GETPIVOTDATA("[Measures].[Average Speed of Answer (s)]", Staging_Pivots!$AX$3)</f>
        <v>67.520720276270353</v>
      </c>
      <c r="AF65" s="38">
        <f>GETPIVOTDATA("[Measures].[Average CSAT]", Staging_Pivots!$AX$3)</f>
        <v>3.4035520473606313</v>
      </c>
      <c r="AG65" s="37">
        <f>GETPIVOTDATA("[Measures].[First Contact Resolution %]", Staging_Pivots!$AX$3)</f>
        <v>0.89935865811544158</v>
      </c>
    </row>
    <row r="66" spans="27:33" hidden="1" x14ac:dyDescent="0.3"/>
    <row r="67" spans="27:33" hidden="1" x14ac:dyDescent="0.3"/>
    <row r="68" spans="27:33" hidden="1" x14ac:dyDescent="0.3"/>
    <row r="69" spans="27:33" hidden="1" x14ac:dyDescent="0.3"/>
    <row r="70" spans="27:33" hidden="1" x14ac:dyDescent="0.3"/>
    <row r="71" spans="27:33" hidden="1" x14ac:dyDescent="0.3"/>
    <row r="72" spans="27:33" hidden="1" x14ac:dyDescent="0.3"/>
    <row r="73" spans="27:33" hidden="1" x14ac:dyDescent="0.3"/>
    <row r="74" spans="27:33" hidden="1" x14ac:dyDescent="0.3"/>
    <row r="75" spans="27:33" hidden="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FCAB-376A-4840-940E-A1F0AF0D4184}">
  <sheetPr>
    <tabColor rgb="FFD04A02"/>
  </sheetPr>
  <dimension ref="AA1:AG75"/>
  <sheetViews>
    <sheetView showGridLines="0" showRowColHeaders="0" zoomScale="80" zoomScaleNormal="80" workbookViewId="0"/>
  </sheetViews>
  <sheetFormatPr defaultRowHeight="14.4" x14ac:dyDescent="0.3"/>
  <cols>
    <col min="1" max="1" width="2.77734375" style="33" customWidth="1"/>
    <col min="2" max="26" width="4.33203125" style="33" customWidth="1"/>
    <col min="27" max="33" width="16.77734375" style="33" customWidth="1"/>
    <col min="34" max="60" width="4.33203125" style="33" customWidth="1"/>
    <col min="61" max="16384" width="8.88671875" style="33"/>
  </cols>
  <sheetData>
    <row r="1" ht="10.050000000000001" customHeight="1" x14ac:dyDescent="0.3"/>
    <row r="60" hidden="1" x14ac:dyDescent="0.3"/>
    <row r="61" hidden="1" x14ac:dyDescent="0.3"/>
    <row r="62" hidden="1" x14ac:dyDescent="0.3"/>
    <row r="63" hidden="1" x14ac:dyDescent="0.3"/>
    <row r="64" hidden="1" x14ac:dyDescent="0.3"/>
    <row r="65" spans="27:33" hidden="1" x14ac:dyDescent="0.3">
      <c r="AA65" s="36">
        <f>GETPIVOTDATA("[Measures].[Total Customers]", Staging_Pivots!$BH$3)</f>
        <v>7043</v>
      </c>
      <c r="AB65" s="36">
        <f>GETPIVOTDATA("[Measures].[Churned Customers]", Staging_Pivots!$BH$3)</f>
        <v>1869</v>
      </c>
      <c r="AC65" s="37">
        <f>GETPIVOTDATA("[Measures].[Churn Rate %]", Staging_Pivots!$BH$3)</f>
        <v>0.26536987079369589</v>
      </c>
      <c r="AD65" s="46">
        <f>GETPIVOTDATA("[Measures].[Avg Monthly Ticket]", Staging_Pivots!$BH$3)</f>
        <v>64.761692460599178</v>
      </c>
      <c r="AE65" s="46">
        <f>GETPIVOTDATA("[Measures].[Total Monthly Charges]", Staging_Pivots!$BH$3)</f>
        <v>456116.6</v>
      </c>
      <c r="AF65" s="46">
        <f>GETPIVOTDATA("[Measures].[At-Risk MRR]", Staging_Pivots!$BH$3)</f>
        <v>139130.85</v>
      </c>
      <c r="AG65" s="38">
        <f>GETPIVOTDATA("[Measures].[Avg Tech Tickets per Customer]", Staging_Pivots!$BH$3)</f>
        <v>0.41956552605423825</v>
      </c>
    </row>
    <row r="66" spans="27:33" hidden="1" x14ac:dyDescent="0.3"/>
    <row r="67" spans="27:33" hidden="1" x14ac:dyDescent="0.3"/>
    <row r="68" spans="27:33" hidden="1" x14ac:dyDescent="0.3"/>
    <row r="69" spans="27:33" hidden="1" x14ac:dyDescent="0.3"/>
    <row r="70" spans="27:33" hidden="1" x14ac:dyDescent="0.3"/>
    <row r="71" spans="27:33" hidden="1" x14ac:dyDescent="0.3"/>
    <row r="72" spans="27:33" hidden="1" x14ac:dyDescent="0.3"/>
    <row r="73" spans="27:33" hidden="1" x14ac:dyDescent="0.3"/>
    <row r="74" spans="27:33" hidden="1" x14ac:dyDescent="0.3"/>
    <row r="75" spans="27:33" hidden="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1670D-E3F1-412B-8D31-6D0D5CC98806}">
  <sheetPr>
    <tabColor rgb="FFD04A02"/>
  </sheetPr>
  <dimension ref="AA1:AG75"/>
  <sheetViews>
    <sheetView showGridLines="0" showRowColHeaders="0" zoomScale="80" zoomScaleNormal="80" workbookViewId="0"/>
  </sheetViews>
  <sheetFormatPr defaultRowHeight="14.4" x14ac:dyDescent="0.3"/>
  <cols>
    <col min="1" max="1" width="2.77734375" style="33" customWidth="1"/>
    <col min="2" max="26" width="4.33203125" style="33" customWidth="1"/>
    <col min="27" max="33" width="16.77734375" style="33" customWidth="1"/>
    <col min="34" max="60" width="4.33203125" style="33" customWidth="1"/>
    <col min="61" max="16384" width="8.88671875" style="33"/>
  </cols>
  <sheetData>
    <row r="1" ht="10.050000000000001" customHeight="1" x14ac:dyDescent="0.3"/>
    <row r="60" hidden="1" x14ac:dyDescent="0.3"/>
    <row r="61" hidden="1" x14ac:dyDescent="0.3"/>
    <row r="62" hidden="1" x14ac:dyDescent="0.3"/>
    <row r="63" hidden="1" x14ac:dyDescent="0.3"/>
    <row r="64" hidden="1" x14ac:dyDescent="0.3"/>
    <row r="65" spans="27:33" hidden="1" x14ac:dyDescent="0.3">
      <c r="AA65" s="36">
        <f>GETPIVOTDATA("[Measures].[Total Employees]", Staging_Pivots!$BR$3)</f>
        <v>500</v>
      </c>
      <c r="AB65" s="37">
        <f>GETPIVOTDATA("[Measures].[Female Representation %]", Staging_Pivots!$BR$3)</f>
        <v>0.41</v>
      </c>
      <c r="AC65" s="37">
        <f>GETPIVOTDATA("[Measures].[Executive Female Share %]", Staging_Pivots!$BR$3)</f>
        <v>0.14285714285714285</v>
      </c>
      <c r="AD65" s="36">
        <f>GETPIVOTDATA("[Measures].[Total Promotions FY21]", Staging_Pivots!$BR$3)</f>
        <v>51</v>
      </c>
      <c r="AE65" s="37">
        <f>GETPIVOTDATA("[Measures].[Overall Promotion Rate %]", Staging_Pivots!$BR$3)</f>
        <v>0.10199999999999999</v>
      </c>
      <c r="AF65" s="38">
        <f>GETPIVOTDATA("[Measures].[Promotion Equity Index]", Staging_Pivots!$BR$3)</f>
        <v>0.78492239467849223</v>
      </c>
      <c r="AG65" s="37">
        <f>GETPIVOTDATA("[Measures].[Turnover Rate %]", Staging_Pivots!$BR$3)</f>
        <v>9.4E-2</v>
      </c>
    </row>
    <row r="66" spans="27:33" hidden="1" x14ac:dyDescent="0.3"/>
    <row r="67" spans="27:33" hidden="1" x14ac:dyDescent="0.3"/>
    <row r="68" spans="27:33" hidden="1" x14ac:dyDescent="0.3"/>
    <row r="69" spans="27:33" hidden="1" x14ac:dyDescent="0.3"/>
    <row r="70" spans="27:33" hidden="1" x14ac:dyDescent="0.3"/>
    <row r="71" spans="27:33" hidden="1" x14ac:dyDescent="0.3"/>
    <row r="72" spans="27:33" hidden="1" x14ac:dyDescent="0.3"/>
    <row r="73" spans="27:33" hidden="1" x14ac:dyDescent="0.3"/>
    <row r="74" spans="27:33" hidden="1" x14ac:dyDescent="0.3"/>
    <row r="75" spans="27:33" hidden="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Props1.xml><?xml version="1.0" encoding="utf-8"?>
<ds:datastoreItem xmlns:ds="http://schemas.openxmlformats.org/officeDocument/2006/customXml" ds:itemID="{53B779B8-E26F-4AF8-8666-38A532E038AC}">
  <ds:schemaRefs/>
</ds:datastoreItem>
</file>

<file path=customXml/itemProps2.xml><?xml version="1.0" encoding="utf-8"?>
<ds:datastoreItem xmlns:ds="http://schemas.openxmlformats.org/officeDocument/2006/customXml" ds:itemID="{6BF73E3F-6B3D-48E9-B072-B338150656BD}">
  <ds:schemaRefs/>
</ds:datastoreItem>
</file>

<file path=customXml/itemProps3.xml><?xml version="1.0" encoding="utf-8"?>
<ds:datastoreItem xmlns:ds="http://schemas.openxmlformats.org/officeDocument/2006/customXml" ds:itemID="{B6D79AAA-4982-41F5-AAA0-65C70548F283}">
  <ds:schemaRefs/>
</ds:datastoreItem>
</file>

<file path=customXml/itemProps4.xml><?xml version="1.0" encoding="utf-8"?>
<ds:datastoreItem xmlns:ds="http://schemas.openxmlformats.org/officeDocument/2006/customXml" ds:itemID="{13EC4D08-2820-4B85-BF1C-D5E08627342F}">
  <ds:schemaRefs/>
</ds:datastoreItem>
</file>

<file path=customXml/itemProps5.xml><?xml version="1.0" encoding="utf-8"?>
<ds:datastoreItem xmlns:ds="http://schemas.openxmlformats.org/officeDocument/2006/customXml" ds:itemID="{291034EE-AA25-4CD0-B181-E2704B3FF410}">
  <ds:schemaRefs>
    <ds:schemaRef ds:uri="http://schemas.microsoft.com/DataMashup"/>
  </ds:schemaRefs>
</ds:datastoreItem>
</file>

<file path=customXml/itemProps6.xml><?xml version="1.0" encoding="utf-8"?>
<ds:datastoreItem xmlns:ds="http://schemas.openxmlformats.org/officeDocument/2006/customXml" ds:itemID="{E21E0487-4CBF-4363-A872-0238428F0B96}">
  <ds:schemaRefs/>
</ds:datastoreItem>
</file>

<file path=customXml/itemProps7.xml><?xml version="1.0" encoding="utf-8"?>
<ds:datastoreItem xmlns:ds="http://schemas.openxmlformats.org/officeDocument/2006/customXml" ds:itemID="{9A0F13E9-6EB8-4343-A172-FEB913E4DDE0}">
  <ds:schemaRefs/>
</ds:datastoreItem>
</file>

<file path=customXml/itemProps8.xml><?xml version="1.0" encoding="utf-8"?>
<ds:datastoreItem xmlns:ds="http://schemas.openxmlformats.org/officeDocument/2006/customXml" ds:itemID="{FBB53839-D766-438F-A8C8-9678FB09584F}">
  <ds:schemaRefs/>
</ds:datastoreItem>
</file>

<file path=customXml/itemProps9.xml><?xml version="1.0" encoding="utf-8"?>
<ds:datastoreItem xmlns:ds="http://schemas.openxmlformats.org/officeDocument/2006/customXml" ds:itemID="{2AEAE97A-B576-437C-BC28-18D82AF72648}">
  <ds:schemaRefs/>
</ds:datastoreItem>
</file>

<file path=customXml/itemProps10.xml><?xml version="1.0" encoding="utf-8"?>
<ds:datastoreItem xmlns:ds="http://schemas.openxmlformats.org/officeDocument/2006/customXml" ds:itemID="{CDCFE401-E489-491C-B451-ED7F7819294F}">
  <ds:schemaRefs/>
</ds:datastoreItem>
</file>

<file path=customXml/itemProps11.xml><?xml version="1.0" encoding="utf-8"?>
<ds:datastoreItem xmlns:ds="http://schemas.openxmlformats.org/officeDocument/2006/customXml" ds:itemID="{6AA67E15-B6FF-46C9-8339-53A31FF4BA2A}">
  <ds:schemaRefs/>
</ds:datastoreItem>
</file>

<file path=customXml/itemProps12.xml><?xml version="1.0" encoding="utf-8"?>
<ds:datastoreItem xmlns:ds="http://schemas.openxmlformats.org/officeDocument/2006/customXml" ds:itemID="{E29C6610-9EE1-435A-848C-A5B73040FF4B}">
  <ds:schemaRefs/>
</ds:datastoreItem>
</file>

<file path=customXml/itemProps13.xml><?xml version="1.0" encoding="utf-8"?>
<ds:datastoreItem xmlns:ds="http://schemas.openxmlformats.org/officeDocument/2006/customXml" ds:itemID="{56B5BF4E-BC92-49C7-9CF1-7267F0A018C5}">
  <ds:schemaRefs/>
</ds:datastoreItem>
</file>

<file path=customXml/itemProps14.xml><?xml version="1.0" encoding="utf-8"?>
<ds:datastoreItem xmlns:ds="http://schemas.openxmlformats.org/officeDocument/2006/customXml" ds:itemID="{3A814564-DC57-4B8C-A900-9422F1FDA085}">
  <ds:schemaRefs/>
</ds:datastoreItem>
</file>

<file path=customXml/itemProps15.xml><?xml version="1.0" encoding="utf-8"?>
<ds:datastoreItem xmlns:ds="http://schemas.openxmlformats.org/officeDocument/2006/customXml" ds:itemID="{C35602CA-FBEF-472D-A5A8-54B0705F479C}">
  <ds:schemaRefs/>
</ds:datastoreItem>
</file>

<file path=customXml/itemProps16.xml><?xml version="1.0" encoding="utf-8"?>
<ds:datastoreItem xmlns:ds="http://schemas.openxmlformats.org/officeDocument/2006/customXml" ds:itemID="{FA15CCA3-A765-4CF0-8C26-FF2290AA83AF}">
  <ds:schemaRefs/>
</ds:datastoreItem>
</file>

<file path=customXml/itemProps17.xml><?xml version="1.0" encoding="utf-8"?>
<ds:datastoreItem xmlns:ds="http://schemas.openxmlformats.org/officeDocument/2006/customXml" ds:itemID="{1F3BAE92-0037-4197-8E52-25C63A676FA9}">
  <ds:schemaRefs/>
</ds:datastoreItem>
</file>

<file path=customXml/itemProps18.xml><?xml version="1.0" encoding="utf-8"?>
<ds:datastoreItem xmlns:ds="http://schemas.openxmlformats.org/officeDocument/2006/customXml" ds:itemID="{5CAC7263-3047-4AFB-AFD4-FB916609959B}">
  <ds:schemaRefs/>
</ds:datastoreItem>
</file>

<file path=customXml/itemProps19.xml><?xml version="1.0" encoding="utf-8"?>
<ds:datastoreItem xmlns:ds="http://schemas.openxmlformats.org/officeDocument/2006/customXml" ds:itemID="{EDDEFE9C-8149-4028-A71E-60C26A11F4AF}">
  <ds:schemaRefs/>
</ds:datastoreItem>
</file>

<file path=customXml/itemProps20.xml><?xml version="1.0" encoding="utf-8"?>
<ds:datastoreItem xmlns:ds="http://schemas.openxmlformats.org/officeDocument/2006/customXml" ds:itemID="{951E7DFF-F730-4D02-87B5-3BA42519DA70}">
  <ds:schemaRefs/>
</ds:datastoreItem>
</file>

<file path=customXml/itemProps21.xml><?xml version="1.0" encoding="utf-8"?>
<ds:datastoreItem xmlns:ds="http://schemas.openxmlformats.org/officeDocument/2006/customXml" ds:itemID="{6AEFABD2-B27C-4FBE-8DFB-4958D6E612E2}">
  <ds:schemaRefs/>
</ds:datastoreItem>
</file>

<file path=customXml/itemProps22.xml><?xml version="1.0" encoding="utf-8"?>
<ds:datastoreItem xmlns:ds="http://schemas.openxmlformats.org/officeDocument/2006/customXml" ds:itemID="{3DA1388D-3293-4198-AFF1-58CBE0ED7861}">
  <ds:schemaRefs/>
</ds:datastoreItem>
</file>

<file path=customXml/itemProps23.xml><?xml version="1.0" encoding="utf-8"?>
<ds:datastoreItem xmlns:ds="http://schemas.openxmlformats.org/officeDocument/2006/customXml" ds:itemID="{3FC85839-EF59-4129-9AD2-4E0D9C64D3FD}">
  <ds:schemaRefs/>
</ds:datastoreItem>
</file>

<file path=customXml/itemProps24.xml><?xml version="1.0" encoding="utf-8"?>
<ds:datastoreItem xmlns:ds="http://schemas.openxmlformats.org/officeDocument/2006/customXml" ds:itemID="{83642683-E218-40C0-B063-D95385EDE6B4}">
  <ds:schemaRefs/>
</ds:datastoreItem>
</file>

<file path=customXml/itemProps25.xml><?xml version="1.0" encoding="utf-8"?>
<ds:datastoreItem xmlns:ds="http://schemas.openxmlformats.org/officeDocument/2006/customXml" ds:itemID="{D3B65D87-05E4-4653-B801-27D953FFC23D}">
  <ds:schemaRefs/>
</ds:datastoreItem>
</file>

<file path=customXml/itemProps26.xml><?xml version="1.0" encoding="utf-8"?>
<ds:datastoreItem xmlns:ds="http://schemas.openxmlformats.org/officeDocument/2006/customXml" ds:itemID="{646294D7-21D5-4ECF-8C08-6C04428A38DC}">
  <ds:schemaRefs/>
</ds:datastoreItem>
</file>

<file path=customXml/itemProps27.xml><?xml version="1.0" encoding="utf-8"?>
<ds:datastoreItem xmlns:ds="http://schemas.openxmlformats.org/officeDocument/2006/customXml" ds:itemID="{AC49E672-0223-4153-8B24-672458A2B375}">
  <ds:schemaRefs/>
</ds:datastoreItem>
</file>

<file path=customXml/itemProps28.xml><?xml version="1.0" encoding="utf-8"?>
<ds:datastoreItem xmlns:ds="http://schemas.openxmlformats.org/officeDocument/2006/customXml" ds:itemID="{687D5F8B-0835-41E3-8BF5-307E7970A465}">
  <ds:schemaRefs/>
</ds:datastoreItem>
</file>

<file path=customXml/itemProps29.xml><?xml version="1.0" encoding="utf-8"?>
<ds:datastoreItem xmlns:ds="http://schemas.openxmlformats.org/officeDocument/2006/customXml" ds:itemID="{4A03355A-E079-4206-887D-BBF349249DF1}">
  <ds:schemaRefs/>
</ds:datastoreItem>
</file>

<file path=customXml/itemProps30.xml><?xml version="1.0" encoding="utf-8"?>
<ds:datastoreItem xmlns:ds="http://schemas.openxmlformats.org/officeDocument/2006/customXml" ds:itemID="{CBCDFE4C-E974-4306-BCF8-01B3CA95CD25}">
  <ds:schemaRefs/>
</ds:datastoreItem>
</file>

<file path=customXml/itemProps31.xml><?xml version="1.0" encoding="utf-8"?>
<ds:datastoreItem xmlns:ds="http://schemas.openxmlformats.org/officeDocument/2006/customXml" ds:itemID="{4DDD8671-0868-482B-8BC5-DC4193D54037}">
  <ds:schemaRefs/>
</ds:datastoreItem>
</file>

<file path=customXml/itemProps32.xml><?xml version="1.0" encoding="utf-8"?>
<ds:datastoreItem xmlns:ds="http://schemas.openxmlformats.org/officeDocument/2006/customXml" ds:itemID="{4B3BD561-ECDC-4BEE-9C44-91F1F99A937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00_Home_Portal</vt:lpstr>
      <vt:lpstr>01_Business_Domains</vt:lpstr>
      <vt:lpstr>02_Metadata_&amp;_KPI_Catalog</vt:lpstr>
      <vt:lpstr>Staging_Pivots</vt:lpstr>
      <vt:lpstr>03_Staging_Data</vt:lpstr>
      <vt:lpstr>03_CallCenter_Cockpit</vt:lpstr>
      <vt:lpstr>04_CustomerRetention_Cockpit</vt:lpstr>
      <vt:lpstr>05_DiversityInclusion_Cockpit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Sohila Khaled</dc:creator>
  <cp:lastModifiedBy>Sohila Khaled</cp:lastModifiedBy>
  <cp:lastPrinted>2026-10-03T18:23:22Z</cp:lastPrinted>
  <dcterms:created xsi:type="dcterms:W3CDTF">2026-10-01T16:49:08Z</dcterms:created>
  <dcterms:modified xsi:type="dcterms:W3CDTF">2026-10-04T20:57:36Z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wC_Dashboard_Theme">
    <vt:lpwstr>LIGHT</vt:lpwstr>
  </property>
</Properties>
</file>