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courses\Data Analysis 26-27\7-Introducation to Data Fields (Excel)\11_Demos_and_Workbooks\10_Projects_and_Demos\PWC\"/>
    </mc:Choice>
  </mc:AlternateContent>
  <xr:revisionPtr revIDLastSave="0" documentId="13_ncr:1_{A290E8E3-FEB6-4185-9E29-20EA55D58817}" xr6:coauthVersionLast="47" xr6:coauthVersionMax="47" xr10:uidLastSave="{00000000-0000-0000-0000-000000000000}"/>
  <bookViews>
    <workbookView xWindow="-108" yWindow="-108" windowWidth="23256" windowHeight="12456" firstSheet="1" activeTab="2" xr2:uid="{B957AA41-0AAB-4C84-BFCA-68CC2E874E78}"/>
  </bookViews>
  <sheets>
    <sheet name="01_Business_Domains" sheetId="7" r:id="rId1"/>
    <sheet name="02_Metadata_&amp;_KPI_Catalog" sheetId="8" r:id="rId2"/>
    <sheet name="03_CallCenter_Cockpit" sheetId="21" r:id="rId3"/>
    <sheet name="04_CustomerRetention_Cockpit" sheetId="22" r:id="rId4"/>
    <sheet name="05_DiversityInclusion_Cockpit" sheetId="23" r:id="rId5"/>
  </sheets>
  <functionGroups builtInGroupCount="19"/>
  <calcPr calcId="191029"/>
  <pivotCaches>
    <pivotCache cacheId="5" r:id="rId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act_Calls_96d10397-13f1-4206-b443-34aeba5a3a44" name="Fact_Calls" connection="Query - Fact_Calls"/>
          <x15:modelTable id="Fact_Churn_499e3947-6d0b-4713-9663-f307687664d5" name="Fact_Churn" connection="Query - Fact_Churn"/>
          <x15:modelTable id="Dim_EmployeeCensus_5cb6b34b-4df3-46a1-b0bb-0d1a013f56c2" name="Dim_EmployeeCensus" connection="Query - Dim_EmployeeCensus"/>
          <x15:modelTable id="Dim_CareerLadder_abf9654b-621a-4c0b-a980-7d1013d1ac55" name="Dim_CareerLadder" connection="Query - Dim_CareerLadder"/>
          <x15:modelTable id="Dim_NationalityCensus_cfbff877-49a7-40b1-8789-d96b25698a6c" name="Dim_NationalityCensus" connection="Query - Dim_NationalityCensus"/>
          <x15:modelTable id="Dim_PRA_Equity_640f4d23-bdb9-40f7-a837-fb501c2d3323" name="Dim_PRA_Equity" connection="Query - Dim_PRA_Equity"/>
          <x15:modelTable id="Fact_Employees_a6e06197-52c7-4976-9859-20d8ea8c44ce" name="Fact_Employees" connection="Query - Fact_Employees"/>
          <x15:modelTable id="DimAgent_adffbc4d-cfe5-4bd6-a34e-fbdae2de273d" name="DimAgent" connection="Query - DimAgent"/>
          <x15:modelTable id="DimTopic_d97bca78-987f-4f3d-9ff7-fed100f4edde" name="DimTopic" connection="Query - DimTopic"/>
          <x15:modelTable id="DimDepartment_1dd6f6b6-5bef-4039-99ce-b6f826fdcb19" name="DimDepartment" connection="Query - DimDepartment"/>
          <x15:modelTable id="DimContract_c9475493-9c22-4009-a5f3-11268fa6b651" name="DimContract" connection="Query - DimContract"/>
          <x15:modelTable id="DimDate_ab8c14ea-6b45-4fa4-8c10-7f19b5faba1a" name="DimDate" connection="Query - DimDate"/>
          <x15:modelTable id="A" name="_Measures" connection="Connection"/>
        </x15:modelTables>
        <x15:modelRelationships>
          <x15:modelRelationship fromTable="Fact_Employees" fromColumn="Department" toTable="DimDepartment" toColumn="Department"/>
          <x15:modelRelationship fromTable="Fact_Employees" fromColumn="Department" toTable="Dim_PRA_Equity" toColumn="Department"/>
          <x15:modelRelationship fromTable="Fact_Employees" fromColumn="Nationality" toTable="Dim_NationalityCensus" toColumn="Nationality"/>
          <x15:modelRelationship fromTable="Fact_Employees" fromColumn="Job Level after FY21 promotions" toTable="Dim_CareerLadder" toColumn="Base_Job_Level"/>
          <x15:modelRelationship fromTable="Fact_Calls" fromColumn="Agent" toTable="DimAgent" toColumn="Agent"/>
          <x15:modelRelationship fromTable="Fact_Calls" fromColumn="Date" toTable="DimDate" toColumn="Date"/>
          <x15:modelRelationship fromTable="Fact_Calls" fromColumn="Topic" toTable="DimTopic" toColumn="Topic"/>
          <x15:modelRelationship fromTable="Fact_Churn" fromColumn="Contract" toTable="DimContract" toColumn="Contract"/>
          <x15:modelRelationship fromTable="Dim_EmployeeCensus" fromColumn="Employee ID" toTable="Fact_Employees" toColumn="Employee_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E65" i="21" l="1"/>
  <c r="AB65" i="22"/>
  <c r="AE65" i="22"/>
  <c r="AE65" i="23"/>
  <c r="AB65" i="23"/>
  <c r="AD65" i="21"/>
  <c r="AD65" i="23"/>
  <c r="AA65" i="22"/>
  <c r="AD65" i="22"/>
  <c r="AC65" i="21"/>
  <c r="AC65" i="23"/>
  <c r="AA65" i="23"/>
  <c r="AA65" i="21"/>
  <c r="AC65" i="22"/>
  <c r="AB65" i="2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CCF3B9C-BFC1-49A3-B885-819AD160A2CA}" name="Connection" type="104" refreshedVersion="0" background="1">
    <extLst>
      <ext xmlns:x15="http://schemas.microsoft.com/office/spreadsheetml/2010/11/main" uri="{DE250136-89BD-433C-8126-D09CA5730AF9}">
        <x15:connection id="A"/>
      </ext>
    </extLst>
  </connection>
  <connection id="2" xr16:uid="{5EBB87B0-C579-4C14-BD7C-865308B60669}" name="Query - Dim_CareerLadder" description="Connection to the 'Dim_CareerLadder' query in the workbook." type="100" refreshedVersion="8" minRefreshableVersion="5">
    <extLst>
      <ext xmlns:x15="http://schemas.microsoft.com/office/spreadsheetml/2010/11/main" uri="{DE250136-89BD-433C-8126-D09CA5730AF9}">
        <x15:connection id="a8fef65c-ff7d-4c39-84ac-c2e83d45b27a">
          <x15:oledbPr connection="Provider=Microsoft.Mashup.OleDb.1;Data Source=$Workbook$;Location=Dim_CareerLadder;Extended Properties=&quot;&quot;">
            <x15:dbTables>
              <x15:dbTable name="Dim_CareerLadder"/>
            </x15:dbTables>
          </x15:oledbPr>
        </x15:connection>
      </ext>
    </extLst>
  </connection>
  <connection id="3" xr16:uid="{9AD21CBF-7ACA-42C5-9F2E-11E4C33495F8}" name="Query - Dim_EmployeeCensus" description="Connection to the 'Dim_EmployeeCensus' query in the workbook." type="100" refreshedVersion="8" minRefreshableVersion="5">
    <extLst>
      <ext xmlns:x15="http://schemas.microsoft.com/office/spreadsheetml/2010/11/main" uri="{DE250136-89BD-433C-8126-D09CA5730AF9}">
        <x15:connection id="fc1cd4c6-c31b-48a6-a892-3bfb8bc3a760">
          <x15:oledbPr connection="Provider=Microsoft.Mashup.OleDb.1;Data Source=$Workbook$;Location=Dim_EmployeeCensus;Extended Properties=&quot;&quot;">
            <x15:dbTables>
              <x15:dbTable name="Dim_EmployeeCensus"/>
            </x15:dbTables>
          </x15:oledbPr>
        </x15:connection>
      </ext>
    </extLst>
  </connection>
  <connection id="4" xr16:uid="{1A235FFF-253E-4F82-83B6-02AD67D2E89B}" name="Query - Dim_NationalityCensus" description="Connection to the 'Dim_NationalityCensus' query in the workbook." type="100" refreshedVersion="8" minRefreshableVersion="5">
    <extLst>
      <ext xmlns:x15="http://schemas.microsoft.com/office/spreadsheetml/2010/11/main" uri="{DE250136-89BD-433C-8126-D09CA5730AF9}">
        <x15:connection id="5b6abd45-17ad-4438-bf65-5ed832e15c04">
          <x15:oledbPr connection="Provider=Microsoft.Mashup.OleDb.1;Data Source=$Workbook$;Location=Dim_NationalityCensus;Extended Properties=&quot;&quot;">
            <x15:dbTables>
              <x15:dbTable name="Dim_NationalityCensus"/>
            </x15:dbTables>
          </x15:oledbPr>
        </x15:connection>
      </ext>
    </extLst>
  </connection>
  <connection id="5" xr16:uid="{7002DF5B-4564-481A-99EC-D9A2E754BD65}" name="Query - Dim_PRA_Equity" description="Connection to the 'Dim_PRA_Equity' query in the workbook." type="100" refreshedVersion="8" minRefreshableVersion="5">
    <extLst>
      <ext xmlns:x15="http://schemas.microsoft.com/office/spreadsheetml/2010/11/main" uri="{DE250136-89BD-433C-8126-D09CA5730AF9}">
        <x15:connection id="cad93c5f-1bc8-407e-a979-60fb50e8a2be"/>
      </ext>
    </extLst>
  </connection>
  <connection id="6" xr16:uid="{D8A23FF4-77A7-4479-B8F7-2FAFB12AD0C6}" name="Query - DimAgent" description="Connection to the 'DimAgent' query in the workbook." type="100" refreshedVersion="8" minRefreshableVersion="5">
    <extLst>
      <ext xmlns:x15="http://schemas.microsoft.com/office/spreadsheetml/2010/11/main" uri="{DE250136-89BD-433C-8126-D09CA5730AF9}">
        <x15:connection id="4ffb5ef2-04eb-4393-aaf3-1e8fbffc2ca5">
          <x15:oledbPr connection="Provider=Microsoft.Mashup.OleDb.1;Data Source=$Workbook$;Location=DimAgent;Extended Properties=&quot;&quot;">
            <x15:dbTables>
              <x15:dbTable name="DimAgent"/>
            </x15:dbTables>
          </x15:oledbPr>
        </x15:connection>
      </ext>
    </extLst>
  </connection>
  <connection id="7" xr16:uid="{F3FB46E1-8EAB-4B25-AF66-E6F0FC5A5D03}" name="Query - DimContract" description="Connection to the 'DimContract' query in the workbook." type="100" refreshedVersion="8" minRefreshableVersion="5">
    <extLst>
      <ext xmlns:x15="http://schemas.microsoft.com/office/spreadsheetml/2010/11/main" uri="{DE250136-89BD-433C-8126-D09CA5730AF9}">
        <x15:connection id="9051c665-df9e-4545-a6e9-3901b86b823f">
          <x15:oledbPr connection="Provider=Microsoft.Mashup.OleDb.1;Data Source=$Workbook$;Location=DimContract;Extended Properties=&quot;&quot;">
            <x15:dbTables>
              <x15:dbTable name="DimContract"/>
            </x15:dbTables>
          </x15:oledbPr>
        </x15:connection>
      </ext>
    </extLst>
  </connection>
  <connection id="8" xr16:uid="{8D518FA0-45D8-460F-80D9-36E9DC042353}" name="Query - DimDate" description="Connection to the 'DimDate' query in the workbook." type="100" refreshedVersion="8" minRefreshableVersion="5">
    <extLst>
      <ext xmlns:x15="http://schemas.microsoft.com/office/spreadsheetml/2010/11/main" uri="{DE250136-89BD-433C-8126-D09CA5730AF9}">
        <x15:connection id="47e97453-9aa3-4083-befa-e6188694cd22">
          <x15:oledbPr connection="Provider=Microsoft.Mashup.OleDb.1;Data Source=$Workbook$;Location=DimDate;Extended Properties=&quot;&quot;">
            <x15:dbTables>
              <x15:dbTable name="DimDate"/>
            </x15:dbTables>
          </x15:oledbPr>
        </x15:connection>
      </ext>
    </extLst>
  </connection>
  <connection id="9" xr16:uid="{68A73021-57DA-4320-B9EF-363ECCB78CF8}" name="Query - DimDepartment" description="Connection to the 'DimDepartment' query in the workbook." type="100" refreshedVersion="8" minRefreshableVersion="5">
    <extLst>
      <ext xmlns:x15="http://schemas.microsoft.com/office/spreadsheetml/2010/11/main" uri="{DE250136-89BD-433C-8126-D09CA5730AF9}">
        <x15:connection id="93267bec-a6d6-4003-8fde-c018fb110334">
          <x15:oledbPr connection="Provider=Microsoft.Mashup.OleDb.1;Data Source=$Workbook$;Location=DimDepartment;Extended Properties=&quot;&quot;">
            <x15:dbTables>
              <x15:dbTable name="DimDepartment"/>
            </x15:dbTables>
          </x15:oledbPr>
        </x15:connection>
      </ext>
    </extLst>
  </connection>
  <connection id="10" xr16:uid="{92A51D57-D852-4CF5-BB27-3A273E545585}" name="Query - DimTopic" description="Connection to the 'DimTopic' query in the workbook." type="100" refreshedVersion="8" minRefreshableVersion="5">
    <extLst>
      <ext xmlns:x15="http://schemas.microsoft.com/office/spreadsheetml/2010/11/main" uri="{DE250136-89BD-433C-8126-D09CA5730AF9}">
        <x15:connection id="8e8a1b22-e41a-4079-bc36-4810313207d5">
          <x15:oledbPr connection="Provider=Microsoft.Mashup.OleDb.1;Data Source=$Workbook$;Location=DimTopic;Extended Properties=&quot;&quot;">
            <x15:dbTables>
              <x15:dbTable name="DimTopic"/>
            </x15:dbTables>
          </x15:oledbPr>
        </x15:connection>
      </ext>
    </extLst>
  </connection>
  <connection id="11" xr16:uid="{4152DBFE-B3B1-402B-828B-8EC829BD6AF4}" name="Query - Fact_Calls" description="Connection to the 'Fact_Calls' query in the workbook." type="100" refreshedVersion="8" minRefreshableVersion="5">
    <extLst>
      <ext xmlns:x15="http://schemas.microsoft.com/office/spreadsheetml/2010/11/main" uri="{DE250136-89BD-433C-8126-D09CA5730AF9}">
        <x15:connection id="70217dea-1148-4fa0-9c36-4eda0c4a2bfa">
          <x15:oledbPr connection="Provider=Microsoft.Mashup.OleDb.1;Data Source=$Workbook$;Location=Fact_Calls;Extended Properties=&quot;&quot;">
            <x15:dbTables>
              <x15:dbTable name="Fact_Calls"/>
            </x15:dbTables>
          </x15:oledbPr>
        </x15:connection>
      </ext>
    </extLst>
  </connection>
  <connection id="12" xr16:uid="{35568C02-C500-4734-9D53-44DFB469CC83}" name="Query - Fact_Churn" description="Connection to the 'Fact_Churn' query in the workbook." type="100" refreshedVersion="8" minRefreshableVersion="5">
    <extLst>
      <ext xmlns:x15="http://schemas.microsoft.com/office/spreadsheetml/2010/11/main" uri="{DE250136-89BD-433C-8126-D09CA5730AF9}">
        <x15:connection id="7a062540-9d55-41e7-88a1-58214ee73dfd">
          <x15:oledbPr connection="Provider=Microsoft.Mashup.OleDb.1;Data Source=$Workbook$;Location=Fact_Churn;Extended Properties=&quot;&quot;">
            <x15:dbTables>
              <x15:dbTable name="Fact_Churn"/>
            </x15:dbTables>
          </x15:oledbPr>
        </x15:connection>
      </ext>
    </extLst>
  </connection>
  <connection id="13" xr16:uid="{D0F4371C-65D5-41A9-9181-10088CD5EDAC}" name="Query - Fact_Employees" description="Connection to the 'Fact_Employees' query in the workbook." type="100" refreshedVersion="8" minRefreshableVersion="5">
    <extLst>
      <ext xmlns:x15="http://schemas.microsoft.com/office/spreadsheetml/2010/11/main" uri="{DE250136-89BD-433C-8126-D09CA5730AF9}">
        <x15:connection id="ef8fd418-1ff6-49be-8492-e38ed5757613">
          <x15:oledbPr connection="Provider=Microsoft.Mashup.OleDb.1;Data Source=$Workbook$;Location=Fact_Employees;Extended Properties=&quot;&quot;">
            <x15:dbTables>
              <x15:dbTable name="Fact_Employees"/>
            </x15:dbTables>
          </x15:oledbPr>
        </x15:connection>
      </ext>
    </extLst>
  </connection>
  <connection id="14" xr16:uid="{734FEDD6-38CB-417C-9CE0-BFDCC722390E}" keepAlive="1" name="Query - stg_RawCalls" description="Connection to the 'stg_RawCalls' query in the workbook." type="5" refreshedVersion="0" background="1">
    <dbPr connection="Provider=Microsoft.Mashup.OleDb.1;Data Source=$Workbook$;Location=stg_RawCalls;Extended Properties=&quot;&quot;" command="SELECT * FROM [stg_RawCalls]"/>
  </connection>
  <connection id="15" xr16:uid="{B34C1505-42A1-4DBA-89B9-4FCC0DDD6884}" keepAlive="1" name="Query - stg_RawChurn" description="Connection to the 'stg_RawChurn' query in the workbook." type="5" refreshedVersion="0" background="1">
    <dbPr connection="Provider=Microsoft.Mashup.OleDb.1;Data Source=$Workbook$;Location=stg_RawChurn;Extended Properties=&quot;&quot;" command="SELECT * FROM [stg_RawChurn]"/>
  </connection>
  <connection id="16" xr16:uid="{0EBA3F6B-708A-40E0-8463-F1999CD68CC1}" keepAlive="1" name="Query - stg_RawEmployees" description="Connection to the 'stg_RawEmployees' query in the workbook." type="5" refreshedVersion="0" background="1">
    <dbPr connection="Provider=Microsoft.Mashup.OleDb.1;Data Source=$Workbook$;Location=stg_RawEmployees;Extended Properties=&quot;&quot;" command="SELECT * FROM [stg_RawEmployees]"/>
  </connection>
  <connection id="17" xr16:uid="{5340E865-260B-4E55-968F-8E335ECB377B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2">
    <s v="ThisWorkbookDataModel"/>
    <s v="[Measures].[Average CSAT]"/>
    <s v="0.00"/>
    <s v="[Measures].[Churn Rate %]"/>
    <s v="0%;-0%;0%"/>
    <s v="[Measures].[Tech Tickets per Customer]"/>
    <s v="0"/>
    <s v="[Measures].[Time in Grade Gap]"/>
    <s v="[Measures].[Female Headcount Share %]"/>
    <s v="[Measures].[Average Speed of Answer (s)]"/>
    <s v="[Measures].[Female Promotion Share %]"/>
    <s v="[Measures].[Total Customers]"/>
    <s v="[Measures].[Contract M2M Churn Rate %]"/>
    <s v="[Measures].[Abandonment Rate %]"/>
    <s v="0.00%;-0.00%;0.00%"/>
    <s v="[Measures].[Broken Rung Gap]"/>
    <s v="[Measures].[Total Demand]"/>
    <s v="#,0"/>
    <s v="[Measures].[Total Revenue at Risk]"/>
    <s v="#,0 &quot;AED&quot;;-#,0 &quot;AED&quot;;#,0 &quot;AED&quot;"/>
    <s v="[Measures].[Answer Rate %]"/>
    <s v="[Measures].[Total Headcount]"/>
  </metadataStrings>
  <mdxMetadata count="15">
    <mdx n="0" f="v">
      <t c="1" si="2">
        <n x="1"/>
      </t>
    </mdx>
    <mdx n="0" f="v">
      <t c="1" si="4">
        <n x="3"/>
      </t>
    </mdx>
    <mdx n="0" f="v">
      <t c="1" si="6">
        <n x="5"/>
      </t>
    </mdx>
    <mdx n="0" f="v">
      <t c="1" si="4">
        <n x="7"/>
      </t>
    </mdx>
    <mdx n="0" f="v">
      <t c="1" si="4">
        <n x="8"/>
      </t>
    </mdx>
    <mdx n="0" f="v">
      <t c="1" si="2">
        <n x="9"/>
      </t>
    </mdx>
    <mdx n="0" f="v">
      <t c="1" si="4">
        <n x="10"/>
      </t>
    </mdx>
    <mdx n="0" f="v">
      <t c="1" si="6">
        <n x="11"/>
      </t>
    </mdx>
    <mdx n="0" f="v">
      <t c="1" si="4">
        <n x="12"/>
      </t>
    </mdx>
    <mdx n="0" f="v">
      <t c="1" si="14">
        <n x="13"/>
      </t>
    </mdx>
    <mdx n="0" f="v">
      <t c="1" si="4">
        <n x="15"/>
      </t>
    </mdx>
    <mdx n="0" f="v">
      <t c="1" si="17">
        <n x="16"/>
      </t>
    </mdx>
    <mdx n="0" f="v">
      <t c="1" si="19">
        <n x="18"/>
      </t>
    </mdx>
    <mdx n="0" f="v">
      <t c="1" si="14">
        <n x="20"/>
      </t>
    </mdx>
    <mdx n="0" f="v">
      <t c="1" si="6">
        <n x="21"/>
      </t>
    </mdx>
  </mdxMetadata>
  <valueMetadata count="15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</valueMetadata>
</metadata>
</file>

<file path=xl/sharedStrings.xml><?xml version="1.0" encoding="utf-8"?>
<sst xmlns="http://schemas.openxmlformats.org/spreadsheetml/2006/main" count="256" uniqueCount="215">
  <si>
    <t>PwC Switzerland | Client Business Domains &amp; Strategic Context</t>
  </si>
  <si>
    <t>Strategic context, business models, operational grains, and critical risk taxonomies for the 3 client modules.</t>
  </si>
  <si>
    <t>--&gt; Open Metadata &amp; Executive KPI Catalog &gt;&gt;</t>
  </si>
  <si>
    <t>[01] CALL CENTER OPERATIONS</t>
  </si>
  <si>
    <t>Client: Telecommunications Customer Care Hub</t>
  </si>
  <si>
    <t>- Source: 01 Call-Center-Dataset.xlsx (5,000 calls)</t>
  </si>
  <si>
    <t>- Granularity: 1 Inbound Customer Call Attempt</t>
  </si>
  <si>
    <t>- Peak Window: 11:00 AM - 2:00 PM (62% Abandonment)</t>
  </si>
  <si>
    <t>Benchmark: Abandonment &lt; 15.0% | CSAT &gt; 3.50</t>
  </si>
  <si>
    <t>[ View Dashboard ]</t>
  </si>
  <si>
    <t>[02] CUSTOMER CHURN &amp; RETENTION</t>
  </si>
  <si>
    <t>Client: Subscription Broadband &amp; Telephony Operator</t>
  </si>
  <si>
    <t>- Source: 02 Churn-Dataset.xlsx (7,043 accounts)</t>
  </si>
  <si>
    <t>- Granularity: 1 Customer Subscription Profile</t>
  </si>
  <si>
    <t>- High-Risk Cohort: Month-to-Month Contracts (42.7% Churn)</t>
  </si>
  <si>
    <t>Benchmark: Churn Rate &lt; 20.0% | ARR Risk &lt; $2.0M</t>
  </si>
  <si>
    <t>[03] DIVERSITY &amp; INCLUSION</t>
  </si>
  <si>
    <t>Client: Pharma Group AG (Swiss Enterprise)</t>
  </si>
  <si>
    <t>- Source: 03 Diversity-Inclusion-Dataset.xlsx (500 staff)</t>
  </si>
  <si>
    <t>- The Broken Rung: Manager (34.3% F) -&gt; Sr Mgr (14.6% F)</t>
  </si>
  <si>
    <t>Benchmark: Broken Rung Gap &lt; 5.0% | Board Parity &gt; 35%</t>
  </si>
  <si>
    <t>PwC Switzerland | Enterprise Metadata &amp; KPI Governance Catalog</t>
  </si>
  <si>
    <t>&lt;-- Back to Business Domains</t>
  </si>
  <si>
    <t>Entity_ID</t>
  </si>
  <si>
    <t>Business_Domain</t>
  </si>
  <si>
    <t>Table_Name</t>
  </si>
  <si>
    <t>Table_Type</t>
  </si>
  <si>
    <t>Source_File_Sheet</t>
  </si>
  <si>
    <t>Row_Count</t>
  </si>
  <si>
    <t>Granularity_Definition</t>
  </si>
  <si>
    <t>Primary_Key</t>
  </si>
  <si>
    <t>Business_Owner</t>
  </si>
  <si>
    <t>ENT-01</t>
  </si>
  <si>
    <t>Contact Center</t>
  </si>
  <si>
    <t>Fact_Calls</t>
  </si>
  <si>
    <t>Fact</t>
  </si>
  <si>
    <t>01 Call-Center-Dataset.xlsx</t>
  </si>
  <si>
    <t>1 Inbound Customer Call Attempt</t>
  </si>
  <si>
    <t>Call_Id</t>
  </si>
  <si>
    <t>Head of Customer Care</t>
  </si>
  <si>
    <t>ENT-02</t>
  </si>
  <si>
    <t>Customer Retention</t>
  </si>
  <si>
    <t>Fact_Churn</t>
  </si>
  <si>
    <t>02 Churn-Dataset.xlsx</t>
  </si>
  <si>
    <t>1 Customer Subscription Account</t>
  </si>
  <si>
    <t>customerID</t>
  </si>
  <si>
    <t>VP Customer Success</t>
  </si>
  <si>
    <t>ENT-03</t>
  </si>
  <si>
    <t>Workforce Governance</t>
  </si>
  <si>
    <t>Fact_Employees</t>
  </si>
  <si>
    <t>03 Diversity-Inclusion.xlsx</t>
  </si>
  <si>
    <t>1 Corporate Employee Profile</t>
  </si>
  <si>
    <t>Employee_ID</t>
  </si>
  <si>
    <t>Chief People Officer</t>
  </si>
  <si>
    <t>ENT-04</t>
  </si>
  <si>
    <t>Enterprise Calendar</t>
  </si>
  <si>
    <t>DimDate</t>
  </si>
  <si>
    <t>Dimension</t>
  </si>
  <si>
    <t>M Calendar Generator</t>
  </si>
  <si>
    <t>1 Calendar Day (Q1 2021)</t>
  </si>
  <si>
    <t>Date</t>
  </si>
  <si>
    <t>Enterprise BI Lead</t>
  </si>
  <si>
    <t>ENT-05</t>
  </si>
  <si>
    <t>DimAgent</t>
  </si>
  <si>
    <t>Derived from Fact_Calls</t>
  </si>
  <si>
    <t>1 Contact Center Agent</t>
  </si>
  <si>
    <t>Agent</t>
  </si>
  <si>
    <t>Contact Center Manager</t>
  </si>
  <si>
    <t>ENT-06</t>
  </si>
  <si>
    <t>DimTopic</t>
  </si>
  <si>
    <t>1 Inquiry Topic / SLA Tier</t>
  </si>
  <si>
    <t>Topic</t>
  </si>
  <si>
    <t>QA Director</t>
  </si>
  <si>
    <t>ENT-07</t>
  </si>
  <si>
    <t>DimContract</t>
  </si>
  <si>
    <t>Derived from Fact_Churn</t>
  </si>
  <si>
    <t>1 Commitment Term Tier</t>
  </si>
  <si>
    <t>Contract</t>
  </si>
  <si>
    <t>Head of Pricing</t>
  </si>
  <si>
    <t>ENT-08</t>
  </si>
  <si>
    <t>DimDepartment</t>
  </si>
  <si>
    <t>Derived from Fact_Employees</t>
  </si>
  <si>
    <t>1 Organizational Unit</t>
  </si>
  <si>
    <t>Department</t>
  </si>
  <si>
    <t>CHRO</t>
  </si>
  <si>
    <t>ENT-09</t>
  </si>
  <si>
    <t>Auxiliary Census</t>
  </si>
  <si>
    <t>Dim_EmployeeCensus</t>
  </si>
  <si>
    <t>Auxiliary</t>
  </si>
  <si>
    <t>Backing 1</t>
  </si>
  <si>
    <t>1 Benchmark Employee Record</t>
  </si>
  <si>
    <t>Employee ID</t>
  </si>
  <si>
    <t>Macro Analytics Lead</t>
  </si>
  <si>
    <t>ENT-10</t>
  </si>
  <si>
    <t>Career Pathways</t>
  </si>
  <si>
    <t>Dim_CareerLadder</t>
  </si>
  <si>
    <t>Backing 2</t>
  </si>
  <si>
    <t>Grade Promotion Pair</t>
  </si>
  <si>
    <t>Base_Job_Level</t>
  </si>
  <si>
    <t>Talent Management</t>
  </si>
  <si>
    <t>ENT-11</t>
  </si>
  <si>
    <t>Regulatory Parity</t>
  </si>
  <si>
    <t>Dim_NationalityCensus</t>
  </si>
  <si>
    <t>Backing 3</t>
  </si>
  <si>
    <t>Country Representation Bucket</t>
  </si>
  <si>
    <t>Country_ID</t>
  </si>
  <si>
    <t>Corporate Compliance</t>
  </si>
  <si>
    <t>ENT-12</t>
  </si>
  <si>
    <t>Performance Quotas</t>
  </si>
  <si>
    <t>Dim_PRA_Equity</t>
  </si>
  <si>
    <t>Backing 4</t>
  </si>
  <si>
    <t>Department Headcount Matrix</t>
  </si>
  <si>
    <t>Compensation Committee</t>
  </si>
  <si>
    <t>Metric_ID</t>
  </si>
  <si>
    <t>Domain</t>
  </si>
  <si>
    <t>KPI_Name</t>
  </si>
  <si>
    <t>Strategic_Objective</t>
  </si>
  <si>
    <t>Plain_Language_Definition</t>
  </si>
  <si>
    <t>Target</t>
  </si>
  <si>
    <t>Polarity</t>
  </si>
  <si>
    <t>Alert_Threshold</t>
  </si>
  <si>
    <t>Executive_Consumer</t>
  </si>
  <si>
    <t>KPI-CC-01</t>
  </si>
  <si>
    <t>Abandonment Rate</t>
  </si>
  <si>
    <t>Queue Optimization</t>
  </si>
  <si>
    <t>% of callers who hung up before connecting</t>
  </si>
  <si>
    <t>&lt; 15.0%</t>
  </si>
  <si>
    <t>Lower (Down)</t>
  </si>
  <si>
    <t>&gt; 20.0%</t>
  </si>
  <si>
    <t>KPI-CC-02</t>
  </si>
  <si>
    <t>Speed of Answer</t>
  </si>
  <si>
    <t>Response Time</t>
  </si>
  <si>
    <t>Average wait time in seconds for answered calls</t>
  </si>
  <si>
    <t>&lt; 60 sec</t>
  </si>
  <si>
    <t>&gt; 75 sec</t>
  </si>
  <si>
    <t>Operations Director</t>
  </si>
  <si>
    <t>KPI-CC-03</t>
  </si>
  <si>
    <t>First Contact Resolution</t>
  </si>
  <si>
    <t>Service Quality</t>
  </si>
  <si>
    <t>% of answered calls resolved on initial attempt</t>
  </si>
  <si>
    <t>&gt; 85.0%</t>
  </si>
  <si>
    <t>Higher (Up)</t>
  </si>
  <si>
    <t>&lt; 80.0%</t>
  </si>
  <si>
    <t>KPI-CC-04</t>
  </si>
  <si>
    <t>CSAT Rating</t>
  </si>
  <si>
    <t>Customer Delight</t>
  </si>
  <si>
    <t>Average satisfaction score on 1.0 to 5.0 scale</t>
  </si>
  <si>
    <t>&gt; 3.50</t>
  </si>
  <si>
    <t>&lt; 3.20</t>
  </si>
  <si>
    <t>Chief Customer Officer</t>
  </si>
  <si>
    <t>KPI-CH-01</t>
  </si>
  <si>
    <t>Customer Churn %</t>
  </si>
  <si>
    <t>Subscriber Protection</t>
  </si>
  <si>
    <t>Proportion of accounts terminating contract</t>
  </si>
  <si>
    <t>&lt; 20.0%</t>
  </si>
  <si>
    <t>&gt; 25.0%</t>
  </si>
  <si>
    <t>KPI-CH-02</t>
  </si>
  <si>
    <t>Annual Revenue at Risk</t>
  </si>
  <si>
    <t>Revenue Protection</t>
  </si>
  <si>
    <t>Annualized recurring revenue lost to churn</t>
  </si>
  <si>
    <t>&lt; $2.0M</t>
  </si>
  <si>
    <t>&gt; $2.5M</t>
  </si>
  <si>
    <t>Chief Financial Officer</t>
  </si>
  <si>
    <t>KPI-CH-03</t>
  </si>
  <si>
    <t>Month-to-Month Churn</t>
  </si>
  <si>
    <t>Contract Health</t>
  </si>
  <si>
    <t>% of churn events on flexible month-to-month</t>
  </si>
  <si>
    <t>&lt; 75.0%</t>
  </si>
  <si>
    <t>KPI-DI-01</t>
  </si>
  <si>
    <t>Workforce Parity</t>
  </si>
  <si>
    <t>Broken Rung Gap</t>
  </si>
  <si>
    <t>Pipeline Equity</t>
  </si>
  <si>
    <t>Drop in female representation from Mgr to Sr Mgr</t>
  </si>
  <si>
    <t>&lt; 5.0%</t>
  </si>
  <si>
    <t>&gt; 15.0%</t>
  </si>
  <si>
    <t>KPI-DI-02</t>
  </si>
  <si>
    <t>Executive Parity %</t>
  </si>
  <si>
    <t>Leadership Diversity</t>
  </si>
  <si>
    <t>Female ratio at Level 1 Executive rank</t>
  </si>
  <si>
    <t>&gt; 35.0%</t>
  </si>
  <si>
    <t>&lt; 25.0%</t>
  </si>
  <si>
    <t>Board of Directors</t>
  </si>
  <si>
    <t>KPI-DI-03</t>
  </si>
  <si>
    <t>Promotion Velocity Lag</t>
  </si>
  <si>
    <t>Tenure Equity</t>
  </si>
  <si>
    <t>Time-in-grade gap between female and male promo</t>
  </si>
  <si>
    <t>0.0 yrs</t>
  </si>
  <si>
    <t>&gt; 0.3 yrs</t>
  </si>
  <si>
    <t>- Core Mission: Balance throughput with CSAT &amp; FCR</t>
  </si>
  <si>
    <t>- Strategic Risk: 946 Abandoned Callers (Queue drops)</t>
  </si>
  <si>
    <t>- Key Solution: Shift 2 morning agents to midday triage</t>
  </si>
  <si>
    <t>- Core Mission: Protect Annual Recurring Revenue ($2.86M Risk)</t>
  </si>
  <si>
    <t>- Friction Triggers: Electronic Check + Fiber latency</t>
  </si>
  <si>
    <t>- Key Solution: 1-Year lock-in + AutoPay discount</t>
  </si>
  <si>
    <t>- Granularity: 1 Corporate Employee Career Snapshot</t>
  </si>
  <si>
    <t>- Core Mission: Gender parity across executive ranks</t>
  </si>
  <si>
    <t>- Promotion Lag: Women average +5.6 months in grade</t>
  </si>
  <si>
    <t>- Key Solution: Executive sponsorship &amp; PRA pay audits</t>
  </si>
  <si>
    <t xml:space="preserve">  [SECTION 1] DATA MODEL ASSETS &amp; METADATA INVENTORY (12 TABLES)</t>
  </si>
  <si>
    <t xml:space="preserve">  [SECTION 2] EXECUTIVE KPI GOVERNANCE &amp; METRIC DICTIONARY (10 CORE KPIS)</t>
  </si>
  <si>
    <t>KPI 1: Total Calls</t>
  </si>
  <si>
    <t>KPI 2: Answer Rate</t>
  </si>
  <si>
    <t>KPI 3: Abandonment Rate</t>
  </si>
  <si>
    <t>KPI 4: Avg Speed of Answer</t>
  </si>
  <si>
    <t>KPI 5: Avg CSAT Rating</t>
  </si>
  <si>
    <t>KPI 1: Total Customers</t>
  </si>
  <si>
    <t>KPI 2: Churn Rate</t>
  </si>
  <si>
    <t>KPI 3: Revenue at Risk</t>
  </si>
  <si>
    <t>KPI 4: M2M Churn Rate</t>
  </si>
  <si>
    <t>KPI 5: Tech Tickets / Cust</t>
  </si>
  <si>
    <t>KPI 1: Total Headcount</t>
  </si>
  <si>
    <t>KPI 2: Female Headcount Share</t>
  </si>
  <si>
    <t>KPI 3: Broken Rung Gap</t>
  </si>
  <si>
    <t>KPI 4: Female Promotion Share</t>
  </si>
  <si>
    <t>KPI 5: Time in Grade Gap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</si>
</sst>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#,##0.0\ &quot;s&quot;"/>
    <numFmt numFmtId="165" formatCode="&quot;AED&quot;#,##0.00"/>
    <numFmt numFmtId="166" formatCode="\+0.00%;\-0.00%;0.00%"/>
    <numFmt numFmtId="167" formatCode="\+0.0\ &quot;Mos&quot;;\-0.0\ &quot;Mos&quot;;0.0\ &quot;Mos&quot;"/>
  </numFmts>
  <fonts count="18" x14ac:knownFonts="1">
    <font>
      <sz val="11"/>
      <color theme="1"/>
      <name val="Aptos Narrow"/>
      <family val="2"/>
      <scheme val="minor"/>
    </font>
    <font>
      <b/>
      <sz val="16"/>
      <color rgb="FFFFFFFF"/>
      <name val="Segoe UI"/>
      <family val="2"/>
    </font>
    <font>
      <i/>
      <sz val="10"/>
      <color rgb="FF64748B"/>
      <name val="Segoe UI"/>
      <family val="2"/>
    </font>
    <font>
      <u/>
      <sz val="11"/>
      <color theme="10"/>
      <name val="Aptos Narrow"/>
      <family val="2"/>
      <scheme val="minor"/>
    </font>
    <font>
      <b/>
      <u/>
      <sz val="10"/>
      <color rgb="FFD04A02"/>
      <name val="Segoe UI"/>
      <family val="2"/>
    </font>
    <font>
      <b/>
      <sz val="9.5"/>
      <color rgb="FF1E293B"/>
      <name val="Segoe UI"/>
      <family val="2"/>
    </font>
    <font>
      <sz val="9.5"/>
      <color rgb="FF334155"/>
      <name val="Segoe UI"/>
      <family val="2"/>
    </font>
    <font>
      <b/>
      <sz val="9"/>
      <color rgb="FFD04A02"/>
      <name val="Segoe UI"/>
      <family val="2"/>
    </font>
    <font>
      <b/>
      <u/>
      <sz val="9.5"/>
      <color rgb="FFFFFFFF"/>
      <name val="Segoe UI"/>
      <family val="2"/>
    </font>
    <font>
      <b/>
      <sz val="10"/>
      <color rgb="FFFFFFFF"/>
      <name val="Segoe UI"/>
      <family val="2"/>
    </font>
    <font>
      <b/>
      <sz val="9.5"/>
      <color rgb="FF92400E"/>
      <name val="Segoe UI"/>
      <family val="2"/>
    </font>
    <font>
      <b/>
      <sz val="9.5"/>
      <color rgb="FF065F46"/>
      <name val="Segoe UI"/>
      <family val="2"/>
    </font>
    <font>
      <b/>
      <sz val="11"/>
      <color rgb="FFFFFFFF"/>
      <name val="Segoe UI"/>
      <family val="2"/>
    </font>
    <font>
      <b/>
      <sz val="11"/>
      <color rgb="FF1E293B"/>
      <name val="Segoe UI"/>
      <family val="2"/>
    </font>
    <font>
      <b/>
      <sz val="9.5"/>
      <color rgb="FFC2410C"/>
      <name val="Segoe UI"/>
      <family val="2"/>
    </font>
    <font>
      <sz val="9.5"/>
      <color rgb="FF64748B"/>
      <name val="Segoe UI"/>
      <family val="2"/>
    </font>
    <font>
      <b/>
      <sz val="8"/>
      <color rgb="FF747B8B"/>
      <name val="Segoe UI"/>
      <family val="2"/>
    </font>
    <font>
      <sz val="9"/>
      <color theme="1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1E293B"/>
        <bgColor indexed="64"/>
      </patternFill>
    </fill>
    <fill>
      <patternFill patternType="solid">
        <fgColor rgb="FFD04A02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FF7ED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ECFDF5"/>
        <bgColor indexed="64"/>
      </patternFill>
    </fill>
  </fills>
  <borders count="10"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medium">
        <color rgb="FFD04A02"/>
      </top>
      <bottom/>
      <diagonal/>
    </border>
    <border>
      <left style="thin">
        <color rgb="FFCBD5E1"/>
      </left>
      <right style="thin">
        <color rgb="FFCBD5E1"/>
      </right>
      <top/>
      <bottom/>
      <diagonal/>
    </border>
    <border>
      <left style="thin">
        <color rgb="FFCBD5E1"/>
      </left>
      <right style="thin">
        <color rgb="FFCBD5E1"/>
      </right>
      <top style="thin">
        <color rgb="FFE2E8F0"/>
      </top>
      <bottom/>
      <diagonal/>
    </border>
    <border>
      <left style="thin">
        <color rgb="FFCBD5E1"/>
      </left>
      <right style="thin">
        <color rgb="FFCBD5E1"/>
      </right>
      <top style="hair">
        <color rgb="FFF1F5F9"/>
      </top>
      <bottom/>
      <diagonal/>
    </border>
    <border>
      <left style="thin">
        <color rgb="FFCBD5E1"/>
      </left>
      <right style="thin">
        <color rgb="FFCBD5E1"/>
      </right>
      <top style="thin">
        <color rgb="FFFED7AA"/>
      </top>
      <bottom/>
      <diagonal/>
    </border>
    <border>
      <left/>
      <right/>
      <top/>
      <bottom style="medium">
        <color rgb="FFD04A02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CBD5E1"/>
      </left>
      <right style="thin">
        <color rgb="FFCBD5E1"/>
      </right>
      <top/>
      <bottom style="medium">
        <color rgb="FFD04A02"/>
      </bottom>
      <diagonal/>
    </border>
    <border>
      <left style="thick">
        <color rgb="FFD04A02"/>
      </left>
      <right/>
      <top/>
      <bottom style="thin">
        <color rgb="FFE2E8F0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6">
    <xf numFmtId="0" fontId="0" fillId="0" borderId="0" xfId="0"/>
    <xf numFmtId="0" fontId="0" fillId="3" borderId="0" xfId="0" applyFill="1"/>
    <xf numFmtId="0" fontId="4" fillId="0" borderId="0" xfId="1" applyFont="1" applyAlignment="1">
      <alignment vertical="center"/>
    </xf>
    <xf numFmtId="0" fontId="5" fillId="4" borderId="2" xfId="0" applyFont="1" applyFill="1" applyBorder="1" applyAlignment="1">
      <alignment horizontal="left" vertical="center" indent="1"/>
    </xf>
    <xf numFmtId="0" fontId="7" fillId="7" borderId="5" xfId="0" applyFont="1" applyFill="1" applyBorder="1" applyAlignment="1">
      <alignment horizontal="left" vertical="center" indent="1"/>
    </xf>
    <xf numFmtId="0" fontId="9" fillId="2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vertical="center"/>
    </xf>
    <xf numFmtId="0" fontId="6" fillId="6" borderId="7" xfId="0" applyFont="1" applyFill="1" applyBorder="1" applyAlignment="1">
      <alignment vertical="center"/>
    </xf>
    <xf numFmtId="0" fontId="6" fillId="5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3" fontId="6" fillId="5" borderId="7" xfId="0" applyNumberFormat="1" applyFont="1" applyFill="1" applyBorder="1" applyAlignment="1">
      <alignment horizontal="center" vertical="center"/>
    </xf>
    <xf numFmtId="3" fontId="6" fillId="6" borderId="7" xfId="0" applyNumberFormat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11" fillId="9" borderId="7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left" vertical="center" wrapText="1" indent="1"/>
    </xf>
    <xf numFmtId="0" fontId="6" fillId="6" borderId="4" xfId="0" applyFont="1" applyFill="1" applyBorder="1" applyAlignment="1">
      <alignment horizontal="left" vertical="center" wrapText="1" indent="1"/>
    </xf>
    <xf numFmtId="0" fontId="6" fillId="5" borderId="4" xfId="0" applyFont="1" applyFill="1" applyBorder="1" applyAlignment="1">
      <alignment horizontal="left" vertical="center" wrapText="1" indent="1"/>
    </xf>
    <xf numFmtId="0" fontId="8" fillId="2" borderId="8" xfId="1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5" fillId="6" borderId="7" xfId="0" applyFont="1" applyFill="1" applyBorder="1" applyAlignment="1">
      <alignment horizontal="center" vertical="center"/>
    </xf>
    <xf numFmtId="0" fontId="0" fillId="6" borderId="0" xfId="0" applyFill="1"/>
    <xf numFmtId="0" fontId="16" fillId="6" borderId="0" xfId="0" applyFont="1" applyFill="1"/>
    <xf numFmtId="3" fontId="17" fillId="6" borderId="0" xfId="0" applyNumberFormat="1" applyFont="1" applyFill="1"/>
    <xf numFmtId="10" fontId="17" fillId="6" borderId="0" xfId="0" applyNumberFormat="1" applyFont="1" applyFill="1"/>
    <xf numFmtId="164" fontId="17" fillId="6" borderId="0" xfId="0" applyNumberFormat="1" applyFont="1" applyFill="1"/>
    <xf numFmtId="2" fontId="17" fillId="6" borderId="0" xfId="0" applyNumberFormat="1" applyFont="1" applyFill="1"/>
    <xf numFmtId="165" fontId="17" fillId="6" borderId="0" xfId="0" applyNumberFormat="1" applyFont="1" applyFill="1"/>
    <xf numFmtId="166" fontId="17" fillId="6" borderId="0" xfId="0" applyNumberFormat="1" applyFont="1" applyFill="1"/>
    <xf numFmtId="167" fontId="17" fillId="6" borderId="0" xfId="0" applyNumberFormat="1" applyFont="1" applyFill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4" borderId="9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</cellXfs>
  <cellStyles count="2">
    <cellStyle name="Hyperlink" xfId="1" builtinId="8"/>
    <cellStyle name="Normal" xfId="0" builtinId="0"/>
  </cellStyles>
  <dxfs count="24"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medium">
          <color rgb="FFD04A02"/>
        </bottom>
      </border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E293B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medium">
          <color rgb="FFD04A02"/>
        </bottom>
      </border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E293B"/>
        </patternFill>
      </fill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9ACFF638-9AE3-4A1B-BE9D-2B76CF27450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AB65" s="21"/>
        <tr r="AC65" s="22"/>
        <tr r="AA65" s="21"/>
        <tr r="AA65" s="23"/>
        <tr r="AC65" s="23"/>
        <tr r="AC65" s="21"/>
        <tr r="AD65" s="22"/>
        <tr r="AA65" s="22"/>
        <tr r="AD65" s="23"/>
        <tr r="AD65" s="21"/>
        <tr r="AB65" s="23"/>
        <tr r="AE65" s="23"/>
        <tr r="AE65" s="22"/>
        <tr r="AB65" s="22"/>
        <tr r="AE65" s="2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alcChain" Target="calcChain.xml"/><Relationship Id="rId18" Type="http://schemas.openxmlformats.org/officeDocument/2006/relationships/customXml" Target="../customXml/item5.xml"/><Relationship Id="rId26" Type="http://schemas.openxmlformats.org/officeDocument/2006/relationships/customXml" Target="../customXml/item13.xml"/><Relationship Id="rId39" Type="http://schemas.openxmlformats.org/officeDocument/2006/relationships/customXml" Target="../customXml/item26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8.xml"/><Relationship Id="rId34" Type="http://schemas.openxmlformats.org/officeDocument/2006/relationships/customXml" Target="../customXml/item21.xml"/><Relationship Id="rId42" Type="http://schemas.openxmlformats.org/officeDocument/2006/relationships/customXml" Target="../customXml/item29.xml"/><Relationship Id="rId7" Type="http://schemas.openxmlformats.org/officeDocument/2006/relationships/theme" Target="theme/theme1.xml"/><Relationship Id="rId12" Type="http://schemas.openxmlformats.org/officeDocument/2006/relationships/powerPivotData" Target="model/item.data"/><Relationship Id="rId17" Type="http://schemas.openxmlformats.org/officeDocument/2006/relationships/customXml" Target="../customXml/item4.xml"/><Relationship Id="rId25" Type="http://schemas.openxmlformats.org/officeDocument/2006/relationships/customXml" Target="../customXml/item12.xml"/><Relationship Id="rId33" Type="http://schemas.openxmlformats.org/officeDocument/2006/relationships/customXml" Target="../customXml/item20.xml"/><Relationship Id="rId38" Type="http://schemas.openxmlformats.org/officeDocument/2006/relationships/customXml" Target="../customXml/item2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20" Type="http://schemas.openxmlformats.org/officeDocument/2006/relationships/customXml" Target="../customXml/item7.xml"/><Relationship Id="rId29" Type="http://schemas.openxmlformats.org/officeDocument/2006/relationships/customXml" Target="../customXml/item16.xml"/><Relationship Id="rId41" Type="http://schemas.openxmlformats.org/officeDocument/2006/relationships/customXml" Target="../customXml/item28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eetMetadata" Target="metadata.xml"/><Relationship Id="rId24" Type="http://schemas.openxmlformats.org/officeDocument/2006/relationships/customXml" Target="../customXml/item11.xml"/><Relationship Id="rId32" Type="http://schemas.openxmlformats.org/officeDocument/2006/relationships/customXml" Target="../customXml/item19.xml"/><Relationship Id="rId37" Type="http://schemas.openxmlformats.org/officeDocument/2006/relationships/customXml" Target="../customXml/item24.xml"/><Relationship Id="rId40" Type="http://schemas.openxmlformats.org/officeDocument/2006/relationships/customXml" Target="../customXml/item27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23" Type="http://schemas.openxmlformats.org/officeDocument/2006/relationships/customXml" Target="../customXml/item10.xml"/><Relationship Id="rId28" Type="http://schemas.openxmlformats.org/officeDocument/2006/relationships/customXml" Target="../customXml/item15.xml"/><Relationship Id="rId36" Type="http://schemas.openxmlformats.org/officeDocument/2006/relationships/customXml" Target="../customXml/item23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6.xml"/><Relationship Id="rId31" Type="http://schemas.openxmlformats.org/officeDocument/2006/relationships/customXml" Target="../customXml/item18.xml"/><Relationship Id="rId44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Relationship Id="rId22" Type="http://schemas.openxmlformats.org/officeDocument/2006/relationships/customXml" Target="../customXml/item9.xml"/><Relationship Id="rId27" Type="http://schemas.openxmlformats.org/officeDocument/2006/relationships/customXml" Target="../customXml/item14.xml"/><Relationship Id="rId30" Type="http://schemas.openxmlformats.org/officeDocument/2006/relationships/customXml" Target="../customXml/item17.xml"/><Relationship Id="rId35" Type="http://schemas.openxmlformats.org/officeDocument/2006/relationships/customXml" Target="../customXml/item22.xml"/><Relationship Id="rId43" Type="http://schemas.openxmlformats.org/officeDocument/2006/relationships/customXml" Target="../customXml/item30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5_DiversityInclusion_Cockpit'!A1"/><Relationship Id="rId10" Type="http://schemas.openxmlformats.org/officeDocument/2006/relationships/image" Target="../media/image6.png"/><Relationship Id="rId4" Type="http://schemas.openxmlformats.org/officeDocument/2006/relationships/hyperlink" Target="#'04_CustomerRetention_Cockpit'!A1"/><Relationship Id="rId9" Type="http://schemas.openxmlformats.org/officeDocument/2006/relationships/image" Target="../media/image5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5_DiversityInclusion_Cockpit'!A1"/><Relationship Id="rId10" Type="http://schemas.openxmlformats.org/officeDocument/2006/relationships/image" Target="../media/image6.png"/><Relationship Id="rId4" Type="http://schemas.openxmlformats.org/officeDocument/2006/relationships/hyperlink" Target="#'03_CallCenter_Cockpit'!A1"/><Relationship Id="rId9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4_CustomerRetention_Cockpit'!A1"/><Relationship Id="rId10" Type="http://schemas.openxmlformats.org/officeDocument/2006/relationships/image" Target="../media/image6.png"/><Relationship Id="rId4" Type="http://schemas.openxmlformats.org/officeDocument/2006/relationships/hyperlink" Target="#'03_CallCenter_Cockpit'!A1"/><Relationship Id="rId9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47909179-BC1A-5DF9-4D8F-3D42B8B2078F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B2F43B5F-DE8D-227F-C3B6-A3EFB2E5B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090A09F7-13F5-445F-EBFC-E0FBEF7B8BD2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EA39602B-6A98-067E-E103-F17B1879AF50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AC68554-74C3-F1CD-2699-3A56D17D48A8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5B0312-B92F-2E59-42A8-459EDF561C0A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extLst>
            <a:ext uri="{FF2B5EF4-FFF2-40B4-BE49-F238E27FC236}">
              <a16:creationId xmlns:a16="http://schemas.microsoft.com/office/drawing/2014/main" id="{019A0F8E-D9A8-9030-0746-6DA7DAC10387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EEB63B0-A3F0-FA0D-207F-07A8EDA5D8ED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C96DA1C-5719-8312-61CE-4F532F36745F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F7668AFD-3CA9-36D0-8D2B-D6DC975CAF0D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1F5FD35C-A7B2-2962-0F52-459E4F3D3F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F90AB881-200D-1730-A0D1-EB0F9C6451CC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Call Centre Operations &amp; SLA Performance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Operational SLA Monitoring, Queue Abandonment Forensics &amp; Agent Quality Auditing (Q1 2021)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107A84AC-E5B8-BE2A-303D-573CEAA98E75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1C61AF76-1123-EB1E-A65A-B78948A46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2FC9AC27-B19F-E1FD-9CE1-A7B279E0BE1C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3A4FA6E3-DAA8-A866-1D6B-CA6238BD6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85576E98-F5F6-B261-368F-3D6903B0CF3B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1048AC85-B495-682C-1331-12ADE1EF1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CC_TotalDemand">
          <a:extLst>
            <a:ext uri="{FF2B5EF4-FFF2-40B4-BE49-F238E27FC236}">
              <a16:creationId xmlns:a16="http://schemas.microsoft.com/office/drawing/2014/main" id="{7CAFCD66-2177-8D97-BAA2-DEC6BD19A22E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CC_TotalDemand">
          <a:extLst>
            <a:ext uri="{FF2B5EF4-FFF2-40B4-BE49-F238E27FC236}">
              <a16:creationId xmlns:a16="http://schemas.microsoft.com/office/drawing/2014/main" id="{BE15550D-86CF-9B8D-04C9-5561C173D9C2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CC_TotalDemand">
          <a:extLst>
            <a:ext uri="{FF2B5EF4-FFF2-40B4-BE49-F238E27FC236}">
              <a16:creationId xmlns:a16="http://schemas.microsoft.com/office/drawing/2014/main" id="{D79FAF90-E53F-B687-25C8-F307C28BFDAB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CALL INTAKE</a:t>
          </a:r>
        </a:p>
      </xdr:txBody>
    </xdr:sp>
    <xdr:clientData/>
  </xdr:twoCellAnchor>
  <xdr:twoCellAnchor>
    <xdr:from>
      <xdr:col>0</xdr:col>
      <xdr:colOff>482600</xdr:colOff>
      <xdr:row>7</xdr:row>
      <xdr:rowOff>195580</xdr:rowOff>
    </xdr:from>
    <xdr:to>
      <xdr:col>3</xdr:col>
      <xdr:colOff>624840</xdr:colOff>
      <xdr:row>9</xdr:row>
      <xdr:rowOff>149860</xdr:rowOff>
    </xdr:to>
    <xdr:sp macro="" textlink="'03_CallCenter_Cockpit'!$AA$65">
      <xdr:nvSpPr>
        <xdr:cNvPr id="28" name="Value_CC_TotalDemand">
          <a:extLst>
            <a:ext uri="{FF2B5EF4-FFF2-40B4-BE49-F238E27FC236}">
              <a16:creationId xmlns:a16="http://schemas.microsoft.com/office/drawing/2014/main" id="{6F26E44C-D6F2-114B-05BE-DB46B4CD1517}"/>
            </a:ext>
          </a:extLst>
        </xdr:cNvPr>
        <xdr:cNvSpPr txBox="1"/>
      </xdr:nvSpPr>
      <xdr:spPr>
        <a:xfrm>
          <a:off x="482600" y="19558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D1A6FC7A-2AD2-4EF1-AAA3-10412E0BBFA6}" type="TxLink">
            <a:rPr lang="en-US" sz="900" b="0" i="0" u="none" strike="noStrike">
              <a:solidFill>
                <a:srgbClr val="000000"/>
              </a:solidFill>
              <a:latin typeface="Segoe UI"/>
              <a:cs typeface="Segoe UI"/>
            </a:rPr>
            <a:pPr/>
            <a:t>5,000</a:t>
          </a:fld>
          <a:endParaRPr lang="en-US" sz="2200" b="1">
            <a:solidFill>
              <a:srgbClr val="1E293B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CC_TotalDemand">
          <a:extLst>
            <a:ext uri="{FF2B5EF4-FFF2-40B4-BE49-F238E27FC236}">
              <a16:creationId xmlns:a16="http://schemas.microsoft.com/office/drawing/2014/main" id="{D4FD5CEC-B8C5-BE2F-288A-934CBBD3EED9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Gross Intake Demand | 100% Logged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CC_Answered">
          <a:extLst>
            <a:ext uri="{FF2B5EF4-FFF2-40B4-BE49-F238E27FC236}">
              <a16:creationId xmlns:a16="http://schemas.microsoft.com/office/drawing/2014/main" id="{F6442A35-F9AF-EB4B-B010-92F289CDE314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CC_Answered">
          <a:extLst>
            <a:ext uri="{FF2B5EF4-FFF2-40B4-BE49-F238E27FC236}">
              <a16:creationId xmlns:a16="http://schemas.microsoft.com/office/drawing/2014/main" id="{317C9B19-9D91-0613-FAE2-BF8D642BA611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05964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CC_Answered">
          <a:extLst>
            <a:ext uri="{FF2B5EF4-FFF2-40B4-BE49-F238E27FC236}">
              <a16:creationId xmlns:a16="http://schemas.microsoft.com/office/drawing/2014/main" id="{98EE2AAA-4EA0-80E3-2463-313B5B61DA5B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OPERATIONAL ANSWER RATE</a:t>
          </a:r>
        </a:p>
      </xdr:txBody>
    </xdr:sp>
    <xdr:clientData/>
  </xdr:twoCellAnchor>
  <xdr:twoCellAnchor>
    <xdr:from>
      <xdr:col>4</xdr:col>
      <xdr:colOff>375920</xdr:colOff>
      <xdr:row>7</xdr:row>
      <xdr:rowOff>195580</xdr:rowOff>
    </xdr:from>
    <xdr:to>
      <xdr:col>7</xdr:col>
      <xdr:colOff>518160</xdr:colOff>
      <xdr:row>9</xdr:row>
      <xdr:rowOff>149860</xdr:rowOff>
    </xdr:to>
    <xdr:sp macro="" textlink="'03_CallCenter_Cockpit'!$AB$65">
      <xdr:nvSpPr>
        <xdr:cNvPr id="33" name="Value_CC_Answered">
          <a:extLst>
            <a:ext uri="{FF2B5EF4-FFF2-40B4-BE49-F238E27FC236}">
              <a16:creationId xmlns:a16="http://schemas.microsoft.com/office/drawing/2014/main" id="{AAC8D017-CD99-614B-7040-1F9F3A0E4397}"/>
            </a:ext>
          </a:extLst>
        </xdr:cNvPr>
        <xdr:cNvSpPr txBox="1"/>
      </xdr:nvSpPr>
      <xdr:spPr>
        <a:xfrm>
          <a:off x="3606800" y="19558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0236F8A3-4A5D-4350-BE0B-BB325698226A}" type="TxLink">
            <a:rPr lang="en-US" sz="900" b="0" i="0" u="none" strike="noStrike">
              <a:solidFill>
                <a:srgbClr val="000000"/>
              </a:solidFill>
              <a:latin typeface="Segoe UI"/>
              <a:cs typeface="Segoe UI"/>
            </a:rPr>
            <a:pPr/>
            <a:t>81.08%</a:t>
          </a:fld>
          <a:endParaRPr lang="en-US" sz="2200" b="1">
            <a:solidFill>
              <a:srgbClr val="1E293B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CC_Answered">
          <a:extLst>
            <a:ext uri="{FF2B5EF4-FFF2-40B4-BE49-F238E27FC236}">
              <a16:creationId xmlns:a16="http://schemas.microsoft.com/office/drawing/2014/main" id="{78B25E8E-D08A-4427-F774-095D0D931C2F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059642"/>
              </a:solidFill>
              <a:latin typeface="Segoe UI" panose="020B0502040204020203" pitchFamily="34" charset="0"/>
            </a:rPr>
            <a:t>SLA Target: &gt;= 80.0% Connected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CC_Abandoned">
          <a:extLst>
            <a:ext uri="{FF2B5EF4-FFF2-40B4-BE49-F238E27FC236}">
              <a16:creationId xmlns:a16="http://schemas.microsoft.com/office/drawing/2014/main" id="{B58AE876-1123-2176-6F3F-D6EEB95AABBC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CC_Abandoned">
          <a:extLst>
            <a:ext uri="{FF2B5EF4-FFF2-40B4-BE49-F238E27FC236}">
              <a16:creationId xmlns:a16="http://schemas.microsoft.com/office/drawing/2014/main" id="{BCC57062-E60A-F509-B5C4-EE98AA11166B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CC_Abandoned">
          <a:extLst>
            <a:ext uri="{FF2B5EF4-FFF2-40B4-BE49-F238E27FC236}">
              <a16:creationId xmlns:a16="http://schemas.microsoft.com/office/drawing/2014/main" id="{ACB094DF-E980-A826-B042-59F108BDF005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QUEUE ABANDONMENT RATE</a:t>
          </a:r>
        </a:p>
      </xdr:txBody>
    </xdr:sp>
    <xdr:clientData/>
  </xdr:twoCellAnchor>
  <xdr:twoCellAnchor>
    <xdr:from>
      <xdr:col>8</xdr:col>
      <xdr:colOff>269240</xdr:colOff>
      <xdr:row>7</xdr:row>
      <xdr:rowOff>195580</xdr:rowOff>
    </xdr:from>
    <xdr:to>
      <xdr:col>11</xdr:col>
      <xdr:colOff>411480</xdr:colOff>
      <xdr:row>9</xdr:row>
      <xdr:rowOff>149860</xdr:rowOff>
    </xdr:to>
    <xdr:sp macro="" textlink="'03_CallCenter_Cockpit'!$AC$65">
      <xdr:nvSpPr>
        <xdr:cNvPr id="38" name="Value_CC_Abandoned">
          <a:extLst>
            <a:ext uri="{FF2B5EF4-FFF2-40B4-BE49-F238E27FC236}">
              <a16:creationId xmlns:a16="http://schemas.microsoft.com/office/drawing/2014/main" id="{ABCC2E85-09CA-1528-8371-886C9395EF46}"/>
            </a:ext>
          </a:extLst>
        </xdr:cNvPr>
        <xdr:cNvSpPr txBox="1"/>
      </xdr:nvSpPr>
      <xdr:spPr>
        <a:xfrm>
          <a:off x="6731000" y="19558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3DE70568-2D41-4ED9-8101-34F9F567C7CA}" type="TxLink">
            <a:rPr lang="en-US" sz="900" b="0" i="0" u="none" strike="noStrike">
              <a:solidFill>
                <a:srgbClr val="000000"/>
              </a:solidFill>
              <a:latin typeface="Segoe UI"/>
              <a:cs typeface="Segoe UI"/>
            </a:rPr>
            <a:pPr/>
            <a:t>18.92%</a:t>
          </a:fld>
          <a:endParaRPr lang="en-US" sz="2200" b="1">
            <a:solidFill>
              <a:srgbClr val="1E293B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CC_Abandoned">
          <a:extLst>
            <a:ext uri="{FF2B5EF4-FFF2-40B4-BE49-F238E27FC236}">
              <a16:creationId xmlns:a16="http://schemas.microsoft.com/office/drawing/2014/main" id="{4D3427E8-98B2-5567-5C5C-2C719669C2C7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SLA Threshold: &lt;= 15.0% Dropped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CC_ASA">
          <a:extLst>
            <a:ext uri="{FF2B5EF4-FFF2-40B4-BE49-F238E27FC236}">
              <a16:creationId xmlns:a16="http://schemas.microsoft.com/office/drawing/2014/main" id="{A6E7609F-4456-AC7D-96BF-670BB31F523F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CC_ASA">
          <a:extLst>
            <a:ext uri="{FF2B5EF4-FFF2-40B4-BE49-F238E27FC236}">
              <a16:creationId xmlns:a16="http://schemas.microsoft.com/office/drawing/2014/main" id="{603E7B84-C040-57EC-D84C-885C3C50A764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CC_ASA">
          <a:extLst>
            <a:ext uri="{FF2B5EF4-FFF2-40B4-BE49-F238E27FC236}">
              <a16:creationId xmlns:a16="http://schemas.microsoft.com/office/drawing/2014/main" id="{539BD463-F7AB-C6B8-D3DA-1E9666FA567D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AVG SPEED OF ANSWER</a:t>
          </a:r>
        </a:p>
      </xdr:txBody>
    </xdr:sp>
    <xdr:clientData/>
  </xdr:twoCellAnchor>
  <xdr:twoCellAnchor>
    <xdr:from>
      <xdr:col>12</xdr:col>
      <xdr:colOff>162560</xdr:colOff>
      <xdr:row>7</xdr:row>
      <xdr:rowOff>195580</xdr:rowOff>
    </xdr:from>
    <xdr:to>
      <xdr:col>15</xdr:col>
      <xdr:colOff>304800</xdr:colOff>
      <xdr:row>9</xdr:row>
      <xdr:rowOff>149860</xdr:rowOff>
    </xdr:to>
    <xdr:sp macro="" textlink="'03_CallCenter_Cockpit'!$AD$65">
      <xdr:nvSpPr>
        <xdr:cNvPr id="43" name="Value_CC_ASA">
          <a:extLst>
            <a:ext uri="{FF2B5EF4-FFF2-40B4-BE49-F238E27FC236}">
              <a16:creationId xmlns:a16="http://schemas.microsoft.com/office/drawing/2014/main" id="{2E65D406-CECB-5763-008B-7020ABD4A2CC}"/>
            </a:ext>
          </a:extLst>
        </xdr:cNvPr>
        <xdr:cNvSpPr txBox="1"/>
      </xdr:nvSpPr>
      <xdr:spPr>
        <a:xfrm>
          <a:off x="9855200" y="19558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3C4A7711-6416-4723-B70E-128AADB537CD}" type="TxLink">
            <a:rPr lang="en-US" sz="900" b="0" i="0" u="none" strike="noStrike">
              <a:solidFill>
                <a:srgbClr val="000000"/>
              </a:solidFill>
              <a:latin typeface="Segoe UI"/>
              <a:cs typeface="Segoe UI"/>
            </a:rPr>
            <a:pPr/>
            <a:t>67.5 s</a:t>
          </a:fld>
          <a:endParaRPr lang="en-US" sz="2200" b="1">
            <a:solidFill>
              <a:srgbClr val="1E293B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CC_ASA">
          <a:extLst>
            <a:ext uri="{FF2B5EF4-FFF2-40B4-BE49-F238E27FC236}">
              <a16:creationId xmlns:a16="http://schemas.microsoft.com/office/drawing/2014/main" id="{CB93FBAB-389B-9CEC-4B8D-07F995CA1C05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Target: &lt;= 60.0 Seconds Queue Wait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CC_CSAT">
          <a:extLst>
            <a:ext uri="{FF2B5EF4-FFF2-40B4-BE49-F238E27FC236}">
              <a16:creationId xmlns:a16="http://schemas.microsoft.com/office/drawing/2014/main" id="{05587F8C-4D52-CF23-EA92-EF994850DEA1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CC_CSAT">
          <a:extLst>
            <a:ext uri="{FF2B5EF4-FFF2-40B4-BE49-F238E27FC236}">
              <a16:creationId xmlns:a16="http://schemas.microsoft.com/office/drawing/2014/main" id="{FB0F105B-B66D-6F96-9A2E-9923AE0E61FB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CC_CSAT">
          <a:extLst>
            <a:ext uri="{FF2B5EF4-FFF2-40B4-BE49-F238E27FC236}">
              <a16:creationId xmlns:a16="http://schemas.microsoft.com/office/drawing/2014/main" id="{9ED11660-6532-7E69-AA85-87864E80A360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AVERAGE CSAT RATING</a:t>
          </a:r>
        </a:p>
      </xdr:txBody>
    </xdr:sp>
    <xdr:clientData/>
  </xdr:twoCellAnchor>
  <xdr:twoCellAnchor>
    <xdr:from>
      <xdr:col>16</xdr:col>
      <xdr:colOff>55880</xdr:colOff>
      <xdr:row>7</xdr:row>
      <xdr:rowOff>195580</xdr:rowOff>
    </xdr:from>
    <xdr:to>
      <xdr:col>19</xdr:col>
      <xdr:colOff>198120</xdr:colOff>
      <xdr:row>9</xdr:row>
      <xdr:rowOff>149860</xdr:rowOff>
    </xdr:to>
    <xdr:sp macro="" textlink="'03_CallCenter_Cockpit'!$AE$65">
      <xdr:nvSpPr>
        <xdr:cNvPr id="48" name="Value_CC_CSAT">
          <a:extLst>
            <a:ext uri="{FF2B5EF4-FFF2-40B4-BE49-F238E27FC236}">
              <a16:creationId xmlns:a16="http://schemas.microsoft.com/office/drawing/2014/main" id="{A978377C-70DA-3096-22A0-B29B3494123E}"/>
            </a:ext>
          </a:extLst>
        </xdr:cNvPr>
        <xdr:cNvSpPr txBox="1"/>
      </xdr:nvSpPr>
      <xdr:spPr>
        <a:xfrm>
          <a:off x="12979400" y="19558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2D1C4F07-D6DB-4021-AEFD-BB264A7D0450}" type="TxLink">
            <a:rPr lang="en-US" sz="900" b="0" i="0" u="none" strike="noStrike">
              <a:solidFill>
                <a:srgbClr val="000000"/>
              </a:solidFill>
              <a:latin typeface="Segoe UI"/>
              <a:cs typeface="Segoe UI"/>
            </a:rPr>
            <a:pPr/>
            <a:t>3.40</a:t>
          </a:fld>
          <a:endParaRPr lang="en-US" sz="2200" b="1">
            <a:solidFill>
              <a:srgbClr val="1E293B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CC_CSAT">
          <a:extLst>
            <a:ext uri="{FF2B5EF4-FFF2-40B4-BE49-F238E27FC236}">
              <a16:creationId xmlns:a16="http://schemas.microsoft.com/office/drawing/2014/main" id="{1B66CA5D-0A0D-62BA-B6DB-3C474D5C857E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Service Benchmark: &gt;= 3.50 / 5.0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CC_Slicers">
          <a:extLst>
            <a:ext uri="{FF2B5EF4-FFF2-40B4-BE49-F238E27FC236}">
              <a16:creationId xmlns:a16="http://schemas.microsoft.com/office/drawing/2014/main" id="{9B57C510-12AA-1019-3271-5A5046A6FB35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CC_Slicers">
          <a:extLst>
            <a:ext uri="{FF2B5EF4-FFF2-40B4-BE49-F238E27FC236}">
              <a16:creationId xmlns:a16="http://schemas.microsoft.com/office/drawing/2014/main" id="{A4CDAD87-E60E-AC10-23E1-3A1626271AC5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CC_Slicers">
          <a:extLst>
            <a:ext uri="{FF2B5EF4-FFF2-40B4-BE49-F238E27FC236}">
              <a16:creationId xmlns:a16="http://schemas.microsoft.com/office/drawing/2014/main" id="{BB7D25BC-02F2-4D98-D1A8-7A24D3811E95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Date Period (Month)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CC_Slicers">
          <a:extLst>
            <a:ext uri="{FF2B5EF4-FFF2-40B4-BE49-F238E27FC236}">
              <a16:creationId xmlns:a16="http://schemas.microsoft.com/office/drawing/2014/main" id="{243CF374-8287-D369-C3E2-AA8BFE513F6E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Inquiry Topic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CC_Slicers">
          <a:extLst>
            <a:ext uri="{FF2B5EF4-FFF2-40B4-BE49-F238E27FC236}">
              <a16:creationId xmlns:a16="http://schemas.microsoft.com/office/drawing/2014/main" id="{0EA776B0-EC5C-2341-91F5-529D32799C3B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Representative Agent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CC_Slicers">
          <a:extLst>
            <a:ext uri="{FF2B5EF4-FFF2-40B4-BE49-F238E27FC236}">
              <a16:creationId xmlns:a16="http://schemas.microsoft.com/office/drawing/2014/main" id="{F1FD9B04-6E1B-6FA9-260C-7908EFFCADAD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CC_HourlyVolume">
          <a:extLst>
            <a:ext uri="{FF2B5EF4-FFF2-40B4-BE49-F238E27FC236}">
              <a16:creationId xmlns:a16="http://schemas.microsoft.com/office/drawing/2014/main" id="{1AB20345-158E-4392-6DE6-176382998CB4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CC_HourlyVolume">
          <a:extLst>
            <a:ext uri="{FF2B5EF4-FFF2-40B4-BE49-F238E27FC236}">
              <a16:creationId xmlns:a16="http://schemas.microsoft.com/office/drawing/2014/main" id="{400917BE-3623-D2D0-6E09-11E4FD511544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Intraday Demand Surge &amp; Queue Triage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Hourly Call Arrival Pattern (09:00 - 18:00) vs Pickup Status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CC_HourlyVolume">
          <a:extLst>
            <a:ext uri="{FF2B5EF4-FFF2-40B4-BE49-F238E27FC236}">
              <a16:creationId xmlns:a16="http://schemas.microsoft.com/office/drawing/2014/main" id="{C70B29F2-1FD1-ED83-5F95-8AFE5980DAFD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Column Chart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CC_HourlyVolume">
          <a:extLst>
            <a:ext uri="{FF2B5EF4-FFF2-40B4-BE49-F238E27FC236}">
              <a16:creationId xmlns:a16="http://schemas.microsoft.com/office/drawing/2014/main" id="{56EDDB71-CB4C-8A9C-69C2-70269804020B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CC_TopicBreakdown">
          <a:extLst>
            <a:ext uri="{FF2B5EF4-FFF2-40B4-BE49-F238E27FC236}">
              <a16:creationId xmlns:a16="http://schemas.microsoft.com/office/drawing/2014/main" id="{AADC7EB2-421F-772D-92AC-4C007BACE231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CC_TopicBreakdown">
          <a:extLst>
            <a:ext uri="{FF2B5EF4-FFF2-40B4-BE49-F238E27FC236}">
              <a16:creationId xmlns:a16="http://schemas.microsoft.com/office/drawing/2014/main" id="{C62FB7E3-5FAE-3DD5-AE60-58048DD1A474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Inquiry Topic SLA Compliance &amp; Speed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Contract, Tech Support, Payment, Billing &amp; Admin Volume Breakdown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CC_TopicBreakdown">
          <a:extLst>
            <a:ext uri="{FF2B5EF4-FFF2-40B4-BE49-F238E27FC236}">
              <a16:creationId xmlns:a16="http://schemas.microsoft.com/office/drawing/2014/main" id="{324D46FA-CD82-D84F-627E-9F39239507CD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Bar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CC_TopicBreakdown">
          <a:extLst>
            <a:ext uri="{FF2B5EF4-FFF2-40B4-BE49-F238E27FC236}">
              <a16:creationId xmlns:a16="http://schemas.microsoft.com/office/drawing/2014/main" id="{0A8254C8-B664-D0FF-BDC5-6E6CAF56A03F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CC_AgentQuadrant">
          <a:extLst>
            <a:ext uri="{FF2B5EF4-FFF2-40B4-BE49-F238E27FC236}">
              <a16:creationId xmlns:a16="http://schemas.microsoft.com/office/drawing/2014/main" id="{3F1A5B19-6FA9-34A8-251A-725F33F5F2D6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CC_AgentQuadrant">
          <a:extLst>
            <a:ext uri="{FF2B5EF4-FFF2-40B4-BE49-F238E27FC236}">
              <a16:creationId xmlns:a16="http://schemas.microsoft.com/office/drawing/2014/main" id="{9588465C-FF3A-9021-F1F7-3A092C730157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Representative Efficiency Matrix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Speed of Answer vs Resolution Rate by Representative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CC_AgentQuadrant">
          <a:extLst>
            <a:ext uri="{FF2B5EF4-FFF2-40B4-BE49-F238E27FC236}">
              <a16:creationId xmlns:a16="http://schemas.microsoft.com/office/drawing/2014/main" id="{CA7CAF8D-4685-5F96-093B-46803A985036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Scatter Plot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CC_AgentQuadrant">
          <a:extLst>
            <a:ext uri="{FF2B5EF4-FFF2-40B4-BE49-F238E27FC236}">
              <a16:creationId xmlns:a16="http://schemas.microsoft.com/office/drawing/2014/main" id="{1A2AC8E6-4228-094C-F2F8-591EFA55890C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CC_AgentScorecard">
          <a:extLst>
            <a:ext uri="{FF2B5EF4-FFF2-40B4-BE49-F238E27FC236}">
              <a16:creationId xmlns:a16="http://schemas.microsoft.com/office/drawing/2014/main" id="{F03B9043-0E6F-F3C4-D243-4485BC82C76B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CC_AgentScorecard">
          <a:extLst>
            <a:ext uri="{FF2B5EF4-FFF2-40B4-BE49-F238E27FC236}">
              <a16:creationId xmlns:a16="http://schemas.microsoft.com/office/drawing/2014/main" id="{387CB564-A7AC-AE64-871E-30A49486E7EB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Representative Quality &amp; CSAT Audit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FCR %, Answer Speed, CSAT Ratings &amp; Assigned Tier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CC_AgentScorecard">
          <a:extLst>
            <a:ext uri="{FF2B5EF4-FFF2-40B4-BE49-F238E27FC236}">
              <a16:creationId xmlns:a16="http://schemas.microsoft.com/office/drawing/2014/main" id="{20C2367C-869B-2392-8F1C-AC1ABD21D4B1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CC_AgentScorecard">
          <a:extLst>
            <a:ext uri="{FF2B5EF4-FFF2-40B4-BE49-F238E27FC236}">
              <a16:creationId xmlns:a16="http://schemas.microsoft.com/office/drawing/2014/main" id="{806C7664-990B-0FD4-8397-BA5C24766474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79CCD810-53D8-2F5D-915E-7BF471F0E08E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4EEC2938-2C07-94FB-2A0C-C2FA426AB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BEBF206F-0CB1-D6F2-3BE0-7EEB3496F85D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C827554F-F674-860F-894D-0FDB9421D369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3A0ED34-37E1-BC97-697D-7C776DAB6026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D7BE8E1-4D4E-9944-E741-8249C905920E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30A2803-EAD3-340B-FF5F-23BA54689CBA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extLst>
            <a:ext uri="{FF2B5EF4-FFF2-40B4-BE49-F238E27FC236}">
              <a16:creationId xmlns:a16="http://schemas.microsoft.com/office/drawing/2014/main" id="{039CB86D-3E7F-9603-D64B-F8817C4D3A07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FFE2905-9755-C333-1674-17DD0F67D272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D881BCEB-78AD-62F5-54BB-73E4EF71515F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BBC48C94-D747-1255-11DC-3EB1565B66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5944C34C-8702-3283-6B02-BE31FCFE70DD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Customer Retention &amp; Revenue Risk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Subscriber Attrition Forensics, ARR Revenue Exposure &amp; Commitment Contract Vulnerability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D3D1EDD5-B3B0-2C17-6B92-2A60590D5D06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4BFB75D4-C436-9404-62A4-6F3D9E1E9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DB77AE9F-7AB5-1C28-A814-A0745B0A80FA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0EF744E4-163C-4DFC-8F11-C8DC5F0A34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BCA1AA00-B4E6-62D2-F788-EF723842BC68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04C6A57C-6AB4-66C7-24E1-EE44C0FE4B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CH_Subscribers">
          <a:extLst>
            <a:ext uri="{FF2B5EF4-FFF2-40B4-BE49-F238E27FC236}">
              <a16:creationId xmlns:a16="http://schemas.microsoft.com/office/drawing/2014/main" id="{B7C838F2-7B12-0CA8-777C-0883E86CB722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CH_Subscribers">
          <a:extLst>
            <a:ext uri="{FF2B5EF4-FFF2-40B4-BE49-F238E27FC236}">
              <a16:creationId xmlns:a16="http://schemas.microsoft.com/office/drawing/2014/main" id="{40A6B22B-6511-8486-02C1-46E7E4695310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CH_Subscribers">
          <a:extLst>
            <a:ext uri="{FF2B5EF4-FFF2-40B4-BE49-F238E27FC236}">
              <a16:creationId xmlns:a16="http://schemas.microsoft.com/office/drawing/2014/main" id="{74289009-8B39-2136-C011-38F455FD96DE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ACTIVE ACCOUNTS</a:t>
          </a:r>
        </a:p>
      </xdr:txBody>
    </xdr:sp>
    <xdr:clientData/>
  </xdr:twoCellAnchor>
  <xdr:twoCellAnchor>
    <xdr:from>
      <xdr:col>0</xdr:col>
      <xdr:colOff>482600</xdr:colOff>
      <xdr:row>7</xdr:row>
      <xdr:rowOff>195580</xdr:rowOff>
    </xdr:from>
    <xdr:to>
      <xdr:col>3</xdr:col>
      <xdr:colOff>624840</xdr:colOff>
      <xdr:row>9</xdr:row>
      <xdr:rowOff>149860</xdr:rowOff>
    </xdr:to>
    <xdr:sp macro="" textlink="'04_CustomerRetention_Cockpit'!$AA$65">
      <xdr:nvSpPr>
        <xdr:cNvPr id="28" name="Value_CH_Subscribers">
          <a:extLst>
            <a:ext uri="{FF2B5EF4-FFF2-40B4-BE49-F238E27FC236}">
              <a16:creationId xmlns:a16="http://schemas.microsoft.com/office/drawing/2014/main" id="{577D6800-813D-EA68-19A2-520C97F15DA9}"/>
            </a:ext>
          </a:extLst>
        </xdr:cNvPr>
        <xdr:cNvSpPr txBox="1"/>
      </xdr:nvSpPr>
      <xdr:spPr>
        <a:xfrm>
          <a:off x="482600" y="19558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5A66C197-DAAF-41B0-8459-1F9964A3841C}" type="TxLink">
            <a:rPr lang="en-US" sz="900" b="0" i="0" u="none" strike="noStrike">
              <a:solidFill>
                <a:srgbClr val="000000"/>
              </a:solidFill>
              <a:latin typeface="Segoe UI"/>
              <a:cs typeface="Segoe UI"/>
            </a:rPr>
            <a:pPr/>
            <a:t>7,043</a:t>
          </a:fld>
          <a:endParaRPr lang="en-US" sz="2200" b="1">
            <a:solidFill>
              <a:srgbClr val="1E293B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CH_Subscribers">
          <a:extLst>
            <a:ext uri="{FF2B5EF4-FFF2-40B4-BE49-F238E27FC236}">
              <a16:creationId xmlns:a16="http://schemas.microsoft.com/office/drawing/2014/main" id="{A0FF4A9B-B4E9-2FD4-207F-CF4E96091A42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Total Active Subscriber Portfolio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CH_ChurnRate">
          <a:extLst>
            <a:ext uri="{FF2B5EF4-FFF2-40B4-BE49-F238E27FC236}">
              <a16:creationId xmlns:a16="http://schemas.microsoft.com/office/drawing/2014/main" id="{94EAD26C-59B3-F6BA-8A66-36CBA586D06A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CH_ChurnRate">
          <a:extLst>
            <a:ext uri="{FF2B5EF4-FFF2-40B4-BE49-F238E27FC236}">
              <a16:creationId xmlns:a16="http://schemas.microsoft.com/office/drawing/2014/main" id="{25B23F83-EB7C-7DBF-0F5C-625A355A131E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CH_ChurnRate">
          <a:extLst>
            <a:ext uri="{FF2B5EF4-FFF2-40B4-BE49-F238E27FC236}">
              <a16:creationId xmlns:a16="http://schemas.microsoft.com/office/drawing/2014/main" id="{7B941C2A-B44B-87A1-07FD-FC5FDBC2A21C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CUSTOMER CHURN RATE</a:t>
          </a:r>
        </a:p>
      </xdr:txBody>
    </xdr:sp>
    <xdr:clientData/>
  </xdr:twoCellAnchor>
  <xdr:twoCellAnchor>
    <xdr:from>
      <xdr:col>4</xdr:col>
      <xdr:colOff>375920</xdr:colOff>
      <xdr:row>7</xdr:row>
      <xdr:rowOff>195580</xdr:rowOff>
    </xdr:from>
    <xdr:to>
      <xdr:col>7</xdr:col>
      <xdr:colOff>518160</xdr:colOff>
      <xdr:row>9</xdr:row>
      <xdr:rowOff>149860</xdr:rowOff>
    </xdr:to>
    <xdr:sp macro="" textlink="'04_CustomerRetention_Cockpit'!$AB$65">
      <xdr:nvSpPr>
        <xdr:cNvPr id="33" name="Value_CH_ChurnRate">
          <a:extLst>
            <a:ext uri="{FF2B5EF4-FFF2-40B4-BE49-F238E27FC236}">
              <a16:creationId xmlns:a16="http://schemas.microsoft.com/office/drawing/2014/main" id="{5040AA6E-CA68-93E3-C90D-DCA17EF933FC}"/>
            </a:ext>
          </a:extLst>
        </xdr:cNvPr>
        <xdr:cNvSpPr txBox="1"/>
      </xdr:nvSpPr>
      <xdr:spPr>
        <a:xfrm>
          <a:off x="3606800" y="19558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19551554-E8A3-432C-927D-703592F2A14F}" type="TxLink">
            <a:rPr lang="en-US" sz="900" b="0" i="0" u="none" strike="noStrike">
              <a:solidFill>
                <a:srgbClr val="000000"/>
              </a:solidFill>
              <a:latin typeface="Segoe UI"/>
              <a:cs typeface="Segoe UI"/>
            </a:rPr>
            <a:pPr/>
            <a:t>26.54%</a:t>
          </a:fld>
          <a:endParaRPr lang="en-US" sz="2200" b="1">
            <a:solidFill>
              <a:srgbClr val="1E293B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CH_ChurnRate">
          <a:extLst>
            <a:ext uri="{FF2B5EF4-FFF2-40B4-BE49-F238E27FC236}">
              <a16:creationId xmlns:a16="http://schemas.microsoft.com/office/drawing/2014/main" id="{3409CB25-B8D8-16F5-BF60-FBD50EDA1670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Operational Target: &lt; 20.0% Churn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CH_ARRRisk">
          <a:extLst>
            <a:ext uri="{FF2B5EF4-FFF2-40B4-BE49-F238E27FC236}">
              <a16:creationId xmlns:a16="http://schemas.microsoft.com/office/drawing/2014/main" id="{1519ABB4-20FB-DBFD-D9C5-63FD6D14AC8C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CH_ARRRisk">
          <a:extLst>
            <a:ext uri="{FF2B5EF4-FFF2-40B4-BE49-F238E27FC236}">
              <a16:creationId xmlns:a16="http://schemas.microsoft.com/office/drawing/2014/main" id="{0842681D-7EB7-7FF8-8C84-C400E1A75EFC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CH_ARRRisk">
          <a:extLst>
            <a:ext uri="{FF2B5EF4-FFF2-40B4-BE49-F238E27FC236}">
              <a16:creationId xmlns:a16="http://schemas.microsoft.com/office/drawing/2014/main" id="{2AB4210D-037B-9046-F1DA-A058B2523237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ANNUAL REVENUE AT RISK</a:t>
          </a:r>
        </a:p>
      </xdr:txBody>
    </xdr:sp>
    <xdr:clientData/>
  </xdr:twoCellAnchor>
  <xdr:twoCellAnchor>
    <xdr:from>
      <xdr:col>8</xdr:col>
      <xdr:colOff>269240</xdr:colOff>
      <xdr:row>7</xdr:row>
      <xdr:rowOff>195580</xdr:rowOff>
    </xdr:from>
    <xdr:to>
      <xdr:col>11</xdr:col>
      <xdr:colOff>411480</xdr:colOff>
      <xdr:row>9</xdr:row>
      <xdr:rowOff>149860</xdr:rowOff>
    </xdr:to>
    <xdr:sp macro="" textlink="'04_CustomerRetention_Cockpit'!$AC$65">
      <xdr:nvSpPr>
        <xdr:cNvPr id="38" name="Value_CH_ARRRisk">
          <a:extLst>
            <a:ext uri="{FF2B5EF4-FFF2-40B4-BE49-F238E27FC236}">
              <a16:creationId xmlns:a16="http://schemas.microsoft.com/office/drawing/2014/main" id="{8398B910-30E7-049C-6EC1-7AD522A3D349}"/>
            </a:ext>
          </a:extLst>
        </xdr:cNvPr>
        <xdr:cNvSpPr txBox="1"/>
      </xdr:nvSpPr>
      <xdr:spPr>
        <a:xfrm>
          <a:off x="6731000" y="19558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784ACEC2-D6D5-41DB-B088-2F62F8BAF325}" type="TxLink">
            <a:rPr lang="en-US" sz="900" b="0" i="0" u="none" strike="noStrike">
              <a:solidFill>
                <a:srgbClr val="000000"/>
              </a:solidFill>
              <a:latin typeface="Segoe UI"/>
              <a:cs typeface="Segoe UI"/>
            </a:rPr>
            <a:pPr/>
            <a:t>AED139,130.85</a:t>
          </a:fld>
          <a:endParaRPr lang="en-US" sz="2200" b="1">
            <a:solidFill>
              <a:srgbClr val="1E293B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CH_ARRRisk">
          <a:extLst>
            <a:ext uri="{FF2B5EF4-FFF2-40B4-BE49-F238E27FC236}">
              <a16:creationId xmlns:a16="http://schemas.microsoft.com/office/drawing/2014/main" id="{FE315E60-F408-5EF0-DCBA-7DFE1EAAF371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Annualized Lost ARR Exposure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CH_M2MChurn">
          <a:extLst>
            <a:ext uri="{FF2B5EF4-FFF2-40B4-BE49-F238E27FC236}">
              <a16:creationId xmlns:a16="http://schemas.microsoft.com/office/drawing/2014/main" id="{7F2E394B-C94E-FE9F-0FF9-2A0736582F83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CH_M2MChurn">
          <a:extLst>
            <a:ext uri="{FF2B5EF4-FFF2-40B4-BE49-F238E27FC236}">
              <a16:creationId xmlns:a16="http://schemas.microsoft.com/office/drawing/2014/main" id="{8ABA5854-CCDB-7992-D8AD-D36C236761B2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CH_M2MChurn">
          <a:extLst>
            <a:ext uri="{FF2B5EF4-FFF2-40B4-BE49-F238E27FC236}">
              <a16:creationId xmlns:a16="http://schemas.microsoft.com/office/drawing/2014/main" id="{61DE225B-1E15-4B6E-2501-1FDE6A066FC5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MONTH-TO-MONTH CHURN</a:t>
          </a:r>
        </a:p>
      </xdr:txBody>
    </xdr:sp>
    <xdr:clientData/>
  </xdr:twoCellAnchor>
  <xdr:twoCellAnchor>
    <xdr:from>
      <xdr:col>12</xdr:col>
      <xdr:colOff>162560</xdr:colOff>
      <xdr:row>7</xdr:row>
      <xdr:rowOff>195580</xdr:rowOff>
    </xdr:from>
    <xdr:to>
      <xdr:col>15</xdr:col>
      <xdr:colOff>304800</xdr:colOff>
      <xdr:row>9</xdr:row>
      <xdr:rowOff>149860</xdr:rowOff>
    </xdr:to>
    <xdr:sp macro="" textlink="'04_CustomerRetention_Cockpit'!$AD$65">
      <xdr:nvSpPr>
        <xdr:cNvPr id="43" name="Value_CH_M2MChurn">
          <a:extLst>
            <a:ext uri="{FF2B5EF4-FFF2-40B4-BE49-F238E27FC236}">
              <a16:creationId xmlns:a16="http://schemas.microsoft.com/office/drawing/2014/main" id="{9130471E-EC4A-6243-5ED9-B8FF8A690D92}"/>
            </a:ext>
          </a:extLst>
        </xdr:cNvPr>
        <xdr:cNvSpPr txBox="1"/>
      </xdr:nvSpPr>
      <xdr:spPr>
        <a:xfrm>
          <a:off x="9855200" y="19558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0AEBB2C9-EC6A-4DD0-8DAD-9D9CDFB2E3DB}" type="TxLink">
            <a:rPr lang="en-US" sz="900" b="0" i="0" u="none" strike="noStrike">
              <a:solidFill>
                <a:srgbClr val="000000"/>
              </a:solidFill>
              <a:latin typeface="Segoe UI"/>
              <a:cs typeface="Segoe UI"/>
            </a:rPr>
            <a:pPr/>
            <a:t>42.71%</a:t>
          </a:fld>
          <a:endParaRPr lang="en-US" sz="2200" b="1">
            <a:solidFill>
              <a:srgbClr val="1E293B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CH_M2MChurn">
          <a:extLst>
            <a:ext uri="{FF2B5EF4-FFF2-40B4-BE49-F238E27FC236}">
              <a16:creationId xmlns:a16="http://schemas.microsoft.com/office/drawing/2014/main" id="{B31C5A24-DE11-6FE1-5378-5419F79DE9F3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Target: &lt; 25.0% Commitment Retention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CH_Tickets">
          <a:extLst>
            <a:ext uri="{FF2B5EF4-FFF2-40B4-BE49-F238E27FC236}">
              <a16:creationId xmlns:a16="http://schemas.microsoft.com/office/drawing/2014/main" id="{44A49626-078C-A44D-EB21-7B04D797885C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CH_Tickets">
          <a:extLst>
            <a:ext uri="{FF2B5EF4-FFF2-40B4-BE49-F238E27FC236}">
              <a16:creationId xmlns:a16="http://schemas.microsoft.com/office/drawing/2014/main" id="{447C065F-21B2-6A6D-C290-1E1BBE65D49D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CH_Tickets">
          <a:extLst>
            <a:ext uri="{FF2B5EF4-FFF2-40B4-BE49-F238E27FC236}">
              <a16:creationId xmlns:a16="http://schemas.microsoft.com/office/drawing/2014/main" id="{8B0CA869-ECA5-13E3-2B09-1C057845D22A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TECH TICKETS PER CHURN</a:t>
          </a:r>
        </a:p>
      </xdr:txBody>
    </xdr:sp>
    <xdr:clientData/>
  </xdr:twoCellAnchor>
  <xdr:twoCellAnchor>
    <xdr:from>
      <xdr:col>16</xdr:col>
      <xdr:colOff>55880</xdr:colOff>
      <xdr:row>7</xdr:row>
      <xdr:rowOff>195580</xdr:rowOff>
    </xdr:from>
    <xdr:to>
      <xdr:col>19</xdr:col>
      <xdr:colOff>198120</xdr:colOff>
      <xdr:row>9</xdr:row>
      <xdr:rowOff>149860</xdr:rowOff>
    </xdr:to>
    <xdr:sp macro="" textlink="'04_CustomerRetention_Cockpit'!$AE$65">
      <xdr:nvSpPr>
        <xdr:cNvPr id="48" name="Value_CH_Tickets">
          <a:extLst>
            <a:ext uri="{FF2B5EF4-FFF2-40B4-BE49-F238E27FC236}">
              <a16:creationId xmlns:a16="http://schemas.microsoft.com/office/drawing/2014/main" id="{82FFC74D-8D87-CCF9-239E-7CC8D815C707}"/>
            </a:ext>
          </a:extLst>
        </xdr:cNvPr>
        <xdr:cNvSpPr txBox="1"/>
      </xdr:nvSpPr>
      <xdr:spPr>
        <a:xfrm>
          <a:off x="12979400" y="19558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7A4ED8A8-29E2-4B7A-BB56-224B534AFAF9}" type="TxLink">
            <a:rPr lang="en-US" sz="900" b="0" i="0" u="none" strike="noStrike">
              <a:solidFill>
                <a:srgbClr val="000000"/>
              </a:solidFill>
              <a:latin typeface="Segoe UI"/>
              <a:cs typeface="Segoe UI"/>
            </a:rPr>
            <a:pPr/>
            <a:t>0.42</a:t>
          </a:fld>
          <a:endParaRPr lang="en-US" sz="2200" b="1">
            <a:solidFill>
              <a:srgbClr val="1E293B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CH_Tickets">
          <a:extLst>
            <a:ext uri="{FF2B5EF4-FFF2-40B4-BE49-F238E27FC236}">
              <a16:creationId xmlns:a16="http://schemas.microsoft.com/office/drawing/2014/main" id="{A9856D00-5881-7D3A-CEBA-242D1505283D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Friction Index: 3+ Tickets Spikes Churn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CH_Slicers">
          <a:extLst>
            <a:ext uri="{FF2B5EF4-FFF2-40B4-BE49-F238E27FC236}">
              <a16:creationId xmlns:a16="http://schemas.microsoft.com/office/drawing/2014/main" id="{D39553F9-28F0-2124-B1B9-CD7F29492C8C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CH_Slicers">
          <a:extLst>
            <a:ext uri="{FF2B5EF4-FFF2-40B4-BE49-F238E27FC236}">
              <a16:creationId xmlns:a16="http://schemas.microsoft.com/office/drawing/2014/main" id="{A67FAC26-8AF0-8D69-DF51-4C228ADF5A8C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CH_Slicers">
          <a:extLst>
            <a:ext uri="{FF2B5EF4-FFF2-40B4-BE49-F238E27FC236}">
              <a16:creationId xmlns:a16="http://schemas.microsoft.com/office/drawing/2014/main" id="{23709455-3DDC-0EAF-13E6-9A82A707D8B5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Commitment Contract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CH_Slicers">
          <a:extLst>
            <a:ext uri="{FF2B5EF4-FFF2-40B4-BE49-F238E27FC236}">
              <a16:creationId xmlns:a16="http://schemas.microsoft.com/office/drawing/2014/main" id="{DF667CFE-51BB-ADF5-3B62-3F89D2691265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Payment Method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CH_Slicers">
          <a:extLst>
            <a:ext uri="{FF2B5EF4-FFF2-40B4-BE49-F238E27FC236}">
              <a16:creationId xmlns:a16="http://schemas.microsoft.com/office/drawing/2014/main" id="{4F777F9F-9C79-6D97-7F8E-5E7434537980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Internet Service Type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CH_Slicers">
          <a:extLst>
            <a:ext uri="{FF2B5EF4-FFF2-40B4-BE49-F238E27FC236}">
              <a16:creationId xmlns:a16="http://schemas.microsoft.com/office/drawing/2014/main" id="{3CC7AB84-0744-6A78-7F03-4D8C2E80C1C5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CH_ContractRisk">
          <a:extLst>
            <a:ext uri="{FF2B5EF4-FFF2-40B4-BE49-F238E27FC236}">
              <a16:creationId xmlns:a16="http://schemas.microsoft.com/office/drawing/2014/main" id="{EBD39DB2-3C25-F69C-DC45-FD9602FD05B8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CH_ContractRisk">
          <a:extLst>
            <a:ext uri="{FF2B5EF4-FFF2-40B4-BE49-F238E27FC236}">
              <a16:creationId xmlns:a16="http://schemas.microsoft.com/office/drawing/2014/main" id="{52C1DD76-D78C-94A1-358F-6168044EB39C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Churn Rate % by Commitment Contract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Month-to-Month Vulnerability vs 1-Year &amp; 2-Year Commitments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CH_ContractRisk">
          <a:extLst>
            <a:ext uri="{FF2B5EF4-FFF2-40B4-BE49-F238E27FC236}">
              <a16:creationId xmlns:a16="http://schemas.microsoft.com/office/drawing/2014/main" id="{0D6FC227-9A94-F14F-4F23-D1010BDBB614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Column Chart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CH_ContractRisk">
          <a:extLst>
            <a:ext uri="{FF2B5EF4-FFF2-40B4-BE49-F238E27FC236}">
              <a16:creationId xmlns:a16="http://schemas.microsoft.com/office/drawing/2014/main" id="{003B2F05-737B-2DEE-9D1C-078E669AEA31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CH_TenureCohort">
          <a:extLst>
            <a:ext uri="{FF2B5EF4-FFF2-40B4-BE49-F238E27FC236}">
              <a16:creationId xmlns:a16="http://schemas.microsoft.com/office/drawing/2014/main" id="{0A5D781E-D0D2-D13D-C7D9-295276C6FE6D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CH_TenureCohort">
          <a:extLst>
            <a:ext uri="{FF2B5EF4-FFF2-40B4-BE49-F238E27FC236}">
              <a16:creationId xmlns:a16="http://schemas.microsoft.com/office/drawing/2014/main" id="{8088FA36-C1AF-C330-B296-D72E5AF46649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Tenure Attrition Curve &amp; Vulnerability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Early Risk Window (Months 1-12) vs Established Subscribers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CH_TenureCohort">
          <a:extLst>
            <a:ext uri="{FF2B5EF4-FFF2-40B4-BE49-F238E27FC236}">
              <a16:creationId xmlns:a16="http://schemas.microsoft.com/office/drawing/2014/main" id="{AAA66346-07CA-62E3-2046-38E068C69F38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Area / Line Chart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CH_TenureCohort">
          <a:extLst>
            <a:ext uri="{FF2B5EF4-FFF2-40B4-BE49-F238E27FC236}">
              <a16:creationId xmlns:a16="http://schemas.microsoft.com/office/drawing/2014/main" id="{8B53F63F-BC9E-982F-42A2-867263F2BC68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CH_PaymentFriction">
          <a:extLst>
            <a:ext uri="{FF2B5EF4-FFF2-40B4-BE49-F238E27FC236}">
              <a16:creationId xmlns:a16="http://schemas.microsoft.com/office/drawing/2014/main" id="{A1E6C2E8-2CF9-B4AB-833F-5F4463FABF7E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CH_PaymentFriction">
          <a:extLst>
            <a:ext uri="{FF2B5EF4-FFF2-40B4-BE49-F238E27FC236}">
              <a16:creationId xmlns:a16="http://schemas.microsoft.com/office/drawing/2014/main" id="{B6EAE68A-922C-D8D9-C7CB-E5C107E9EB60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Payment Method Risk Diagnostics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Electronic Check Friction vs Automated Credit Card &amp; Bank Transfers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CH_PaymentFriction">
          <a:extLst>
            <a:ext uri="{FF2B5EF4-FFF2-40B4-BE49-F238E27FC236}">
              <a16:creationId xmlns:a16="http://schemas.microsoft.com/office/drawing/2014/main" id="{A9D93E2F-E469-92BB-0E34-3705F3B958EB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Bar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CH_PaymentFriction">
          <a:extLst>
            <a:ext uri="{FF2B5EF4-FFF2-40B4-BE49-F238E27FC236}">
              <a16:creationId xmlns:a16="http://schemas.microsoft.com/office/drawing/2014/main" id="{E270172E-F4DE-C6ED-5792-8246D318B87E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CH_ServiceMatrix">
          <a:extLst>
            <a:ext uri="{FF2B5EF4-FFF2-40B4-BE49-F238E27FC236}">
              <a16:creationId xmlns:a16="http://schemas.microsoft.com/office/drawing/2014/main" id="{D2F807F0-0265-2EB8-522E-BE59D7972D02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CH_ServiceMatrix">
          <a:extLst>
            <a:ext uri="{FF2B5EF4-FFF2-40B4-BE49-F238E27FC236}">
              <a16:creationId xmlns:a16="http://schemas.microsoft.com/office/drawing/2014/main" id="{166C2DAB-B49C-3B64-5F84-89CEA60C8617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Internet Service &amp; Add-On Protection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Fiber Optic Churn Exposure vs Online Security &amp; Tech Support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CH_ServiceMatrix">
          <a:extLst>
            <a:ext uri="{FF2B5EF4-FFF2-40B4-BE49-F238E27FC236}">
              <a16:creationId xmlns:a16="http://schemas.microsoft.com/office/drawing/2014/main" id="{DF074872-4C22-0F66-92F7-EB2FA08743AD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CH_ServiceMatrix">
          <a:extLst>
            <a:ext uri="{FF2B5EF4-FFF2-40B4-BE49-F238E27FC236}">
              <a16:creationId xmlns:a16="http://schemas.microsoft.com/office/drawing/2014/main" id="{22F4A82A-7C70-F569-6D4B-CE684C47F65C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B699E390-7C5C-00D1-C92E-8BD175448427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64C5FA5D-15D8-18E5-F527-1A125135A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5A53AD9A-50F8-5D7E-C7CE-589DFDB6B0C5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03486AE4-D958-79D9-C466-6D772D9A35EC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51D835A-4779-BAA2-54AC-597C5FB7E469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FD70101-C6F0-5CEE-1A78-34F08BD08B05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05006DD-A488-2D67-67FD-2371397030E6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20EABB9-0805-C78C-5231-49421DF3E270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extLst>
            <a:ext uri="{FF2B5EF4-FFF2-40B4-BE49-F238E27FC236}">
              <a16:creationId xmlns:a16="http://schemas.microsoft.com/office/drawing/2014/main" id="{92B34C43-3037-7E8A-F535-19917A9EBC32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898901EE-95BD-A5DD-1B17-6051FF72130D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9BE2446E-3263-1A4B-DFF3-7CB344557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067ECC38-F5AE-C0AF-5278-403E4AD6928D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Diversity, Equity &amp; Executive Parity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Workforce Pipeline Governance, Broken Rung Diagnostics &amp; Promotion Velocity Parity (FY21)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DECEE49E-650B-22B2-C15D-99BB11685D96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62D59962-CAF9-DBB2-4720-AE51697CF9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715B97B7-85E7-3008-87A4-0832AFADF300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CFD0E370-0D12-272A-EDA4-5CD9DE9A17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5393F03F-BB26-DFAB-92F3-D72C5E9D8972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ED15E522-282F-303F-7173-BAEB6EB807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DI_Workforce">
          <a:extLst>
            <a:ext uri="{FF2B5EF4-FFF2-40B4-BE49-F238E27FC236}">
              <a16:creationId xmlns:a16="http://schemas.microsoft.com/office/drawing/2014/main" id="{4F7E7945-17E0-2113-4537-EF4D86EF4C86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DI_Workforce">
          <a:extLst>
            <a:ext uri="{FF2B5EF4-FFF2-40B4-BE49-F238E27FC236}">
              <a16:creationId xmlns:a16="http://schemas.microsoft.com/office/drawing/2014/main" id="{479EC6FA-2657-5D83-D69F-EBCB73EE6A45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DI_Workforce">
          <a:extLst>
            <a:ext uri="{FF2B5EF4-FFF2-40B4-BE49-F238E27FC236}">
              <a16:creationId xmlns:a16="http://schemas.microsoft.com/office/drawing/2014/main" id="{07193E77-EE2B-8AA9-2582-A2BE52962C56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CORPORATE CENSUS</a:t>
          </a:r>
        </a:p>
      </xdr:txBody>
    </xdr:sp>
    <xdr:clientData/>
  </xdr:twoCellAnchor>
  <xdr:twoCellAnchor>
    <xdr:from>
      <xdr:col>0</xdr:col>
      <xdr:colOff>482600</xdr:colOff>
      <xdr:row>7</xdr:row>
      <xdr:rowOff>195580</xdr:rowOff>
    </xdr:from>
    <xdr:to>
      <xdr:col>3</xdr:col>
      <xdr:colOff>624840</xdr:colOff>
      <xdr:row>9</xdr:row>
      <xdr:rowOff>149860</xdr:rowOff>
    </xdr:to>
    <xdr:sp macro="" textlink="'05_DiversityInclusion_Cockpit'!$AA$65">
      <xdr:nvSpPr>
        <xdr:cNvPr id="28" name="Value_DI_Workforce">
          <a:extLst>
            <a:ext uri="{FF2B5EF4-FFF2-40B4-BE49-F238E27FC236}">
              <a16:creationId xmlns:a16="http://schemas.microsoft.com/office/drawing/2014/main" id="{DA9B2AC4-02E9-EAF2-63F5-82885C47ABFC}"/>
            </a:ext>
          </a:extLst>
        </xdr:cNvPr>
        <xdr:cNvSpPr txBox="1"/>
      </xdr:nvSpPr>
      <xdr:spPr>
        <a:xfrm>
          <a:off x="482600" y="19558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FEB66ED6-241E-4AEB-B3BA-31CB2F3F4257}" type="TxLink">
            <a:rPr lang="en-US" sz="900" b="0" i="0" u="none" strike="noStrike">
              <a:solidFill>
                <a:srgbClr val="000000"/>
              </a:solidFill>
              <a:latin typeface="Segoe UI"/>
              <a:cs typeface="Segoe UI"/>
            </a:rPr>
            <a:pPr/>
            <a:t>500</a:t>
          </a:fld>
          <a:endParaRPr lang="en-US" sz="2200" b="1">
            <a:solidFill>
              <a:srgbClr val="1E293B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DI_Workforce">
          <a:extLst>
            <a:ext uri="{FF2B5EF4-FFF2-40B4-BE49-F238E27FC236}">
              <a16:creationId xmlns:a16="http://schemas.microsoft.com/office/drawing/2014/main" id="{32EFD6CC-69BE-8885-7953-9F6CB6D82ED8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Active Enterprise Headcount Base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DI_FemaleShare">
          <a:extLst>
            <a:ext uri="{FF2B5EF4-FFF2-40B4-BE49-F238E27FC236}">
              <a16:creationId xmlns:a16="http://schemas.microsoft.com/office/drawing/2014/main" id="{68056D47-6C7F-0FF7-4C9E-892145486FA1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DI_FemaleShare">
          <a:extLst>
            <a:ext uri="{FF2B5EF4-FFF2-40B4-BE49-F238E27FC236}">
              <a16:creationId xmlns:a16="http://schemas.microsoft.com/office/drawing/2014/main" id="{4DC06226-2BAB-96E6-4E69-D735BCABC240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DI_FemaleShare">
          <a:extLst>
            <a:ext uri="{FF2B5EF4-FFF2-40B4-BE49-F238E27FC236}">
              <a16:creationId xmlns:a16="http://schemas.microsoft.com/office/drawing/2014/main" id="{F957535D-BF82-B721-ADD0-AB0409D74E95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FEMALE HEADCOUNT SHARE</a:t>
          </a:r>
        </a:p>
      </xdr:txBody>
    </xdr:sp>
    <xdr:clientData/>
  </xdr:twoCellAnchor>
  <xdr:twoCellAnchor>
    <xdr:from>
      <xdr:col>4</xdr:col>
      <xdr:colOff>375920</xdr:colOff>
      <xdr:row>7</xdr:row>
      <xdr:rowOff>195580</xdr:rowOff>
    </xdr:from>
    <xdr:to>
      <xdr:col>7</xdr:col>
      <xdr:colOff>518160</xdr:colOff>
      <xdr:row>9</xdr:row>
      <xdr:rowOff>149860</xdr:rowOff>
    </xdr:to>
    <xdr:sp macro="" textlink="'05_DiversityInclusion_Cockpit'!$AB$65">
      <xdr:nvSpPr>
        <xdr:cNvPr id="33" name="Value_DI_FemaleShare">
          <a:extLst>
            <a:ext uri="{FF2B5EF4-FFF2-40B4-BE49-F238E27FC236}">
              <a16:creationId xmlns:a16="http://schemas.microsoft.com/office/drawing/2014/main" id="{88F2F4DA-6FDB-9090-E9CC-8B9329A6A511}"/>
            </a:ext>
          </a:extLst>
        </xdr:cNvPr>
        <xdr:cNvSpPr txBox="1"/>
      </xdr:nvSpPr>
      <xdr:spPr>
        <a:xfrm>
          <a:off x="3606800" y="19558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EE62EFED-EAE5-4101-90BA-16017C14712E}" type="TxLink">
            <a:rPr lang="en-US" sz="900" b="0" i="0" u="none" strike="noStrike">
              <a:solidFill>
                <a:srgbClr val="000000"/>
              </a:solidFill>
              <a:latin typeface="Segoe UI"/>
              <a:cs typeface="Segoe UI"/>
            </a:rPr>
            <a:pPr/>
            <a:t>41.00%</a:t>
          </a:fld>
          <a:endParaRPr lang="en-US" sz="2200" b="1">
            <a:solidFill>
              <a:srgbClr val="1E293B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DI_FemaleShare">
          <a:extLst>
            <a:ext uri="{FF2B5EF4-FFF2-40B4-BE49-F238E27FC236}">
              <a16:creationId xmlns:a16="http://schemas.microsoft.com/office/drawing/2014/main" id="{8CDFC3F7-4E3D-D841-0999-1EF55ED62160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Corporate Parity Target: 50.0%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DI_BrokenRung">
          <a:extLst>
            <a:ext uri="{FF2B5EF4-FFF2-40B4-BE49-F238E27FC236}">
              <a16:creationId xmlns:a16="http://schemas.microsoft.com/office/drawing/2014/main" id="{9EB373F6-4F05-6592-CCB7-9828BBAF93A9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DI_BrokenRung">
          <a:extLst>
            <a:ext uri="{FF2B5EF4-FFF2-40B4-BE49-F238E27FC236}">
              <a16:creationId xmlns:a16="http://schemas.microsoft.com/office/drawing/2014/main" id="{F0C34722-DCFF-117B-9D93-261ABBA54103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DI_BrokenRung">
          <a:extLst>
            <a:ext uri="{FF2B5EF4-FFF2-40B4-BE49-F238E27FC236}">
              <a16:creationId xmlns:a16="http://schemas.microsoft.com/office/drawing/2014/main" id="{4494BEBD-094F-BD22-3FC0-8902D57EA009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BROKEN RUNG CLIFF GAP</a:t>
          </a:r>
        </a:p>
      </xdr:txBody>
    </xdr:sp>
    <xdr:clientData/>
  </xdr:twoCellAnchor>
  <xdr:twoCellAnchor>
    <xdr:from>
      <xdr:col>8</xdr:col>
      <xdr:colOff>269240</xdr:colOff>
      <xdr:row>7</xdr:row>
      <xdr:rowOff>195580</xdr:rowOff>
    </xdr:from>
    <xdr:to>
      <xdr:col>11</xdr:col>
      <xdr:colOff>411480</xdr:colOff>
      <xdr:row>9</xdr:row>
      <xdr:rowOff>149860</xdr:rowOff>
    </xdr:to>
    <xdr:sp macro="" textlink="'05_DiversityInclusion_Cockpit'!$AC$65">
      <xdr:nvSpPr>
        <xdr:cNvPr id="38" name="Value_DI_BrokenRung">
          <a:extLst>
            <a:ext uri="{FF2B5EF4-FFF2-40B4-BE49-F238E27FC236}">
              <a16:creationId xmlns:a16="http://schemas.microsoft.com/office/drawing/2014/main" id="{65A5F1F8-8723-8E3A-557F-9253CA8C17BC}"/>
            </a:ext>
          </a:extLst>
        </xdr:cNvPr>
        <xdr:cNvSpPr txBox="1"/>
      </xdr:nvSpPr>
      <xdr:spPr>
        <a:xfrm>
          <a:off x="6731000" y="19558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16AB1313-EF24-4C42-9723-3F93820BEE4A}" type="TxLink">
            <a:rPr lang="en-US" sz="900" b="0" i="0" u="none" strike="noStrike">
              <a:solidFill>
                <a:srgbClr val="000000"/>
              </a:solidFill>
              <a:latin typeface="Segoe UI"/>
              <a:cs typeface="Segoe UI"/>
            </a:rPr>
            <a:pPr/>
            <a:t>+14.29%</a:t>
          </a:fld>
          <a:endParaRPr lang="en-US" sz="2200" b="1">
            <a:solidFill>
              <a:srgbClr val="1E293B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DI_BrokenRung">
          <a:extLst>
            <a:ext uri="{FF2B5EF4-FFF2-40B4-BE49-F238E27FC236}">
              <a16:creationId xmlns:a16="http://schemas.microsoft.com/office/drawing/2014/main" id="{361B32C5-0BE1-8DCC-18D1-BAC35E7B2850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Critical Manager -&gt; Sr Mgr Pipeline Leak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DI_PromoShare">
          <a:extLst>
            <a:ext uri="{FF2B5EF4-FFF2-40B4-BE49-F238E27FC236}">
              <a16:creationId xmlns:a16="http://schemas.microsoft.com/office/drawing/2014/main" id="{D37F3A60-0DAE-FD90-D188-DC97736260C2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DI_PromoShare">
          <a:extLst>
            <a:ext uri="{FF2B5EF4-FFF2-40B4-BE49-F238E27FC236}">
              <a16:creationId xmlns:a16="http://schemas.microsoft.com/office/drawing/2014/main" id="{CC8B5BAF-0B72-C064-1BED-E8A93C6B642B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DI_PromoShare">
          <a:extLst>
            <a:ext uri="{FF2B5EF4-FFF2-40B4-BE49-F238E27FC236}">
              <a16:creationId xmlns:a16="http://schemas.microsoft.com/office/drawing/2014/main" id="{66DC1916-8947-35C2-DBBE-A40BBC02DA7B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FY21 PROMOTIONS AWARDED</a:t>
          </a:r>
        </a:p>
      </xdr:txBody>
    </xdr:sp>
    <xdr:clientData/>
  </xdr:twoCellAnchor>
  <xdr:twoCellAnchor>
    <xdr:from>
      <xdr:col>12</xdr:col>
      <xdr:colOff>162560</xdr:colOff>
      <xdr:row>7</xdr:row>
      <xdr:rowOff>195580</xdr:rowOff>
    </xdr:from>
    <xdr:to>
      <xdr:col>15</xdr:col>
      <xdr:colOff>304800</xdr:colOff>
      <xdr:row>9</xdr:row>
      <xdr:rowOff>149860</xdr:rowOff>
    </xdr:to>
    <xdr:sp macro="" textlink="'05_DiversityInclusion_Cockpit'!$AD$65">
      <xdr:nvSpPr>
        <xdr:cNvPr id="43" name="Value_DI_PromoShare">
          <a:extLst>
            <a:ext uri="{FF2B5EF4-FFF2-40B4-BE49-F238E27FC236}">
              <a16:creationId xmlns:a16="http://schemas.microsoft.com/office/drawing/2014/main" id="{F911B321-28D9-442F-93DB-1F8C3CBCD140}"/>
            </a:ext>
          </a:extLst>
        </xdr:cNvPr>
        <xdr:cNvSpPr txBox="1"/>
      </xdr:nvSpPr>
      <xdr:spPr>
        <a:xfrm>
          <a:off x="9855200" y="19558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E1265F29-7502-45EE-949D-1F5BA20EED2C}" type="TxLink">
            <a:rPr lang="en-US" sz="900" b="0" i="0" u="none" strike="noStrike">
              <a:solidFill>
                <a:srgbClr val="000000"/>
              </a:solidFill>
              <a:latin typeface="Segoe UI"/>
              <a:cs typeface="Segoe UI"/>
            </a:rPr>
            <a:pPr/>
            <a:t>35.29%</a:t>
          </a:fld>
          <a:endParaRPr lang="en-US" sz="2200" b="1">
            <a:solidFill>
              <a:srgbClr val="1E293B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DI_PromoShare">
          <a:extLst>
            <a:ext uri="{FF2B5EF4-FFF2-40B4-BE49-F238E27FC236}">
              <a16:creationId xmlns:a16="http://schemas.microsoft.com/office/drawing/2014/main" id="{20BC55AE-8A54-F4B8-DCBE-3A09B4BC5AF2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Promotions Gender Parity Baseline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DI_TimeInGrade">
          <a:extLst>
            <a:ext uri="{FF2B5EF4-FFF2-40B4-BE49-F238E27FC236}">
              <a16:creationId xmlns:a16="http://schemas.microsoft.com/office/drawing/2014/main" id="{F13C46BB-0FE3-6DF0-4C6F-ECB056B81944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DI_TimeInGrade">
          <a:extLst>
            <a:ext uri="{FF2B5EF4-FFF2-40B4-BE49-F238E27FC236}">
              <a16:creationId xmlns:a16="http://schemas.microsoft.com/office/drawing/2014/main" id="{75AD2B74-91CC-B228-2000-F2C953C24DFD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DI_TimeInGrade">
          <a:extLst>
            <a:ext uri="{FF2B5EF4-FFF2-40B4-BE49-F238E27FC236}">
              <a16:creationId xmlns:a16="http://schemas.microsoft.com/office/drawing/2014/main" id="{9B5EE03D-7D2C-B1E5-B477-974A4AA662D6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PROMOTION VELOCITY GAP</a:t>
          </a:r>
        </a:p>
      </xdr:txBody>
    </xdr:sp>
    <xdr:clientData/>
  </xdr:twoCellAnchor>
  <xdr:twoCellAnchor>
    <xdr:from>
      <xdr:col>16</xdr:col>
      <xdr:colOff>55880</xdr:colOff>
      <xdr:row>7</xdr:row>
      <xdr:rowOff>195580</xdr:rowOff>
    </xdr:from>
    <xdr:to>
      <xdr:col>19</xdr:col>
      <xdr:colOff>198120</xdr:colOff>
      <xdr:row>9</xdr:row>
      <xdr:rowOff>149860</xdr:rowOff>
    </xdr:to>
    <xdr:sp macro="" textlink="'05_DiversityInclusion_Cockpit'!$AE$65">
      <xdr:nvSpPr>
        <xdr:cNvPr id="48" name="Value_DI_TimeInGrade">
          <a:extLst>
            <a:ext uri="{FF2B5EF4-FFF2-40B4-BE49-F238E27FC236}">
              <a16:creationId xmlns:a16="http://schemas.microsoft.com/office/drawing/2014/main" id="{551B221D-6D39-60C4-EFC7-42EA4819C3BB}"/>
            </a:ext>
          </a:extLst>
        </xdr:cNvPr>
        <xdr:cNvSpPr txBox="1"/>
      </xdr:nvSpPr>
      <xdr:spPr>
        <a:xfrm>
          <a:off x="12979400" y="19558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FEDF7D85-2D57-4BA6-ADCE-FF9AF2F39BC7}" type="TxLink">
            <a:rPr lang="en-US" sz="900" b="0" i="0" u="none" strike="noStrike">
              <a:solidFill>
                <a:srgbClr val="000000"/>
              </a:solidFill>
              <a:latin typeface="Segoe UI"/>
              <a:cs typeface="Segoe UI"/>
            </a:rPr>
            <a:pPr/>
            <a:t>+0.1 Mos</a:t>
          </a:fld>
          <a:endParaRPr lang="en-US" sz="2200" b="1">
            <a:solidFill>
              <a:srgbClr val="1E293B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DI_TimeInGrade">
          <a:extLst>
            <a:ext uri="{FF2B5EF4-FFF2-40B4-BE49-F238E27FC236}">
              <a16:creationId xmlns:a16="http://schemas.microsoft.com/office/drawing/2014/main" id="{D33854B7-DD49-2C23-3027-5EBB0797F1D6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Target: Zero Gender Velocity Variance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DI_Slicers">
          <a:extLst>
            <a:ext uri="{FF2B5EF4-FFF2-40B4-BE49-F238E27FC236}">
              <a16:creationId xmlns:a16="http://schemas.microsoft.com/office/drawing/2014/main" id="{0C8E018F-F998-1D78-952B-7E38DBEBC73F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DI_Slicers">
          <a:extLst>
            <a:ext uri="{FF2B5EF4-FFF2-40B4-BE49-F238E27FC236}">
              <a16:creationId xmlns:a16="http://schemas.microsoft.com/office/drawing/2014/main" id="{0276AA32-65D8-8B26-4FD1-5099BB108B56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DI_Slicers">
          <a:extLst>
            <a:ext uri="{FF2B5EF4-FFF2-40B4-BE49-F238E27FC236}">
              <a16:creationId xmlns:a16="http://schemas.microsoft.com/office/drawing/2014/main" id="{EA63FD83-7656-3804-6422-C90B28712C8C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Department Group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DI_Slicers">
          <a:extLst>
            <a:ext uri="{FF2B5EF4-FFF2-40B4-BE49-F238E27FC236}">
              <a16:creationId xmlns:a16="http://schemas.microsoft.com/office/drawing/2014/main" id="{E51FB179-3656-328A-5DF9-AD1726D269AB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Job Level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DI_Slicers">
          <a:extLst>
            <a:ext uri="{FF2B5EF4-FFF2-40B4-BE49-F238E27FC236}">
              <a16:creationId xmlns:a16="http://schemas.microsoft.com/office/drawing/2014/main" id="{A5D67B6E-4111-9629-5EA5-5DB72D255045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Age Demographic Cohort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DI_Slicers">
          <a:extLst>
            <a:ext uri="{FF2B5EF4-FFF2-40B4-BE49-F238E27FC236}">
              <a16:creationId xmlns:a16="http://schemas.microsoft.com/office/drawing/2014/main" id="{23FAB836-D7DD-7FBA-EC64-75778C62F45E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DI_PipelineFunnel">
          <a:extLst>
            <a:ext uri="{FF2B5EF4-FFF2-40B4-BE49-F238E27FC236}">
              <a16:creationId xmlns:a16="http://schemas.microsoft.com/office/drawing/2014/main" id="{1BBBDF8F-8048-404B-9CB0-FA4CCD4B4E38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DI_PipelineFunnel">
          <a:extLst>
            <a:ext uri="{FF2B5EF4-FFF2-40B4-BE49-F238E27FC236}">
              <a16:creationId xmlns:a16="http://schemas.microsoft.com/office/drawing/2014/main" id="{88932021-C813-D431-DE47-3A0116A5B19C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Workforce Hierarchy &amp; Broken Rung Funnel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Female vs Male Representation across Corporate Grades 1 to 6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DI_PipelineFunnel">
          <a:extLst>
            <a:ext uri="{FF2B5EF4-FFF2-40B4-BE49-F238E27FC236}">
              <a16:creationId xmlns:a16="http://schemas.microsoft.com/office/drawing/2014/main" id="{46CD4F7C-9383-5122-39BF-50C76142F0C6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Funnel / Bar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DI_PipelineFunnel">
          <a:extLst>
            <a:ext uri="{FF2B5EF4-FFF2-40B4-BE49-F238E27FC236}">
              <a16:creationId xmlns:a16="http://schemas.microsoft.com/office/drawing/2014/main" id="{F7E0A1E5-7A53-9910-06A4-65D0C4141C3F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DI_DeptParity">
          <a:extLst>
            <a:ext uri="{FF2B5EF4-FFF2-40B4-BE49-F238E27FC236}">
              <a16:creationId xmlns:a16="http://schemas.microsoft.com/office/drawing/2014/main" id="{DD29BE53-EDE1-77AF-80AF-B910D42646EB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DI_DeptParity">
          <a:extLst>
            <a:ext uri="{FF2B5EF4-FFF2-40B4-BE49-F238E27FC236}">
              <a16:creationId xmlns:a16="http://schemas.microsoft.com/office/drawing/2014/main" id="{0E654CBC-1A43-2C2E-6E3D-D6462238226D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Departmental Representation &amp; Target Gaps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Operations, Sales, Finance, HR, IT &amp; Strategy Headcount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DI_DeptParity">
          <a:extLst>
            <a:ext uri="{FF2B5EF4-FFF2-40B4-BE49-F238E27FC236}">
              <a16:creationId xmlns:a16="http://schemas.microsoft.com/office/drawing/2014/main" id="{6EF6C2DE-97E3-389B-4227-5996E3D0B7C6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Column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DI_DeptParity">
          <a:extLst>
            <a:ext uri="{FF2B5EF4-FFF2-40B4-BE49-F238E27FC236}">
              <a16:creationId xmlns:a16="http://schemas.microsoft.com/office/drawing/2014/main" id="{8EFBD783-2EC3-16C1-D2A7-685230C85A6F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DI_PromoVelocity">
          <a:extLst>
            <a:ext uri="{FF2B5EF4-FFF2-40B4-BE49-F238E27FC236}">
              <a16:creationId xmlns:a16="http://schemas.microsoft.com/office/drawing/2014/main" id="{24FEBE1E-D9EC-31BB-3A60-E0BC0DC2941F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DI_PromoVelocity">
          <a:extLst>
            <a:ext uri="{FF2B5EF4-FFF2-40B4-BE49-F238E27FC236}">
              <a16:creationId xmlns:a16="http://schemas.microsoft.com/office/drawing/2014/main" id="{445CDC8B-6012-3BF4-B4F6-941221356327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Promotion Velocity &amp; Time in Grade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Longitudinal Time-in-Grade Velocity Comparison by Gender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DI_PromoVelocity">
          <a:extLst>
            <a:ext uri="{FF2B5EF4-FFF2-40B4-BE49-F238E27FC236}">
              <a16:creationId xmlns:a16="http://schemas.microsoft.com/office/drawing/2014/main" id="{2DA38090-1503-C110-716C-EE361AF85ECF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Bar Chart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DI_PromoVelocity">
          <a:extLst>
            <a:ext uri="{FF2B5EF4-FFF2-40B4-BE49-F238E27FC236}">
              <a16:creationId xmlns:a16="http://schemas.microsoft.com/office/drawing/2014/main" id="{B82C4B37-394F-A0D9-3881-355FBC4D27AA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DI_PerformanceAudit">
          <a:extLst>
            <a:ext uri="{FF2B5EF4-FFF2-40B4-BE49-F238E27FC236}">
              <a16:creationId xmlns:a16="http://schemas.microsoft.com/office/drawing/2014/main" id="{BA3F3B51-D801-9D92-3795-DBCC608E860F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DI_PerformanceAudit">
          <a:extLst>
            <a:ext uri="{FF2B5EF4-FFF2-40B4-BE49-F238E27FC236}">
              <a16:creationId xmlns:a16="http://schemas.microsoft.com/office/drawing/2014/main" id="{683E15FE-DE1F-882B-1CC8-7B0EFC241439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Performance Appraisal &amp; Promotion Equity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FY20 Appraisal Rating vs Actual FY21 Promotion Award Rate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DI_PerformanceAudit">
          <a:extLst>
            <a:ext uri="{FF2B5EF4-FFF2-40B4-BE49-F238E27FC236}">
              <a16:creationId xmlns:a16="http://schemas.microsoft.com/office/drawing/2014/main" id="{63BFEAF8-EE65-512E-30DC-510A9A94CF76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DI_PerformanceAudit">
          <a:extLst>
            <a:ext uri="{FF2B5EF4-FFF2-40B4-BE49-F238E27FC236}">
              <a16:creationId xmlns:a16="http://schemas.microsoft.com/office/drawing/2014/main" id="{BE218E4A-8F9A-39D6-D984-2561DDDD5F4B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Sohila" refreshedDate="46297.852178009256" backgroundQuery="1" createdVersion="3" refreshedVersion="8" minRefreshableVersion="3" recordCount="0" tupleCache="1" xr:uid="{81BA73A9-3C33-4FE6-A7E3-3DD906DDFDFB}">
  <cacheSource type="external" connectionId="17"/>
  <cacheFields count="1">
    <cacheField name="[Measures].[MeasuresLevel]" caption="MeasuresLevel" numFmtId="0" hierarchy="121">
      <sharedItems count="15">
        <s v="[Measures].[Average CSAT]" c="Average CSAT"/>
        <s v="[Measures].[Churn Rate %]" c="Churn Rate %"/>
        <s v="[Measures].[Tech Tickets per Customer]" c="Tech Tickets per Customer"/>
        <s v="[Measures].[Time in Grade Gap]" c="Time in Grade Gap"/>
        <s v="[Measures].[Female Headcount Share %]" c="Female Headcount Share %"/>
        <s v="[Measures].[Average Speed of Answer (s)]" c="Average Speed of Answer (s)"/>
        <s v="[Measures].[Female Promotion Share %]" c="Female Promotion Share %"/>
        <s v="[Measures].[Total Customers]" c="Total Customers"/>
        <s v="[Measures].[Contract M2M Churn Rate %]" c="Contract M2M Churn Rate %"/>
        <s v="[Measures].[Abandonment Rate %]" c="Abandonment Rate %"/>
        <s v="[Measures].[Broken Rung Gap]" c="Broken Rung Gap"/>
        <s v="[Measures].[Total Headcount]" c="Total Headcount"/>
        <s v="[Measures].[Total Demand]" c="Total Demand"/>
        <s v="[Measures].[Total Revenue at Risk]" c="Total Revenue at Risk"/>
        <s v="[Measures].[Answer Rate %]" c="Answer Rate %"/>
      </sharedItems>
    </cacheField>
  </cacheFields>
  <cacheHierarchies count="203">
    <cacheHierarchy uniqueName="[_Measures].[Column]" caption="Column" attribute="1" defaultMemberUniqueName="[_Measures].[Column].[All]" allUniqueName="[_Measures].[Column].[All]" dimensionUniqueName="[_Measures]" displayFolder="" count="2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2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2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2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2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2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2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2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2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2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2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2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2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2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2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2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2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2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2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2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2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2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2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2" memberValueDatatype="20" unbalanced="0"/>
    <cacheHierarchy uniqueName="[DimAgent].[Agent]" caption="Agent" attribute="1" defaultMemberUniqueName="[DimAgent].[Agent].[All]" allUniqueName="[DimAgent].[Agent].[All]" dimensionUniqueName="[DimAgent]" displayFolder="" count="2" memberValueDatatype="130" unbalanced="0"/>
    <cacheHierarchy uniqueName="[DimAgent].[Tier]" caption="Tier" attribute="1" defaultMemberUniqueName="[DimAgent].[Tier].[All]" allUniqueName="[DimAgent].[Tier].[All]" dimensionUniqueName="[DimAgent]" displayFolder="" count="2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2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2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2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2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2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2" memberValueDatatype="7" unbalanced="0"/>
    <cacheHierarchy uniqueName="[DimDate].[Year]" caption="Year" attribute="1" time="1" defaultMemberUniqueName="[DimDate].[Year].[All]" allUniqueName="[DimDate].[Year].[All]" dimensionUniqueName="[DimDate]" displayFolder="" count="2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2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2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2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2" memberValueDatatype="130" unbalanced="0"/>
    <cacheHierarchy uniqueName="[DimDate].[Day]" caption="Day" attribute="1" time="1" defaultMemberUniqueName="[DimDate].[Day].[All]" allUniqueName="[DimDate].[Day].[All]" dimensionUniqueName="[DimDate]" displayFolder="" count="2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2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2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2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2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2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2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2" memberValueDatatype="130" unbalanced="0"/>
    <cacheHierarchy uniqueName="[DimTopic].[Topic]" caption="Topic" attribute="1" defaultMemberUniqueName="[DimTopic].[Topic].[All]" allUniqueName="[DimTopic].[Topic].[All]" dimensionUniqueName="[DimTopic]" displayFolder="" count="2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2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2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2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2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2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2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2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2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2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2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2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2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2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2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2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2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2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2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2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2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2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2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2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2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2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2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2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2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2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2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2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2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2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2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2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2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2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2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2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2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2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2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2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2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2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2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2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2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2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2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2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2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2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2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2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2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2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2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2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2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2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2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2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2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2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2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2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2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2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2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2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2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2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2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2" memberValueDatatype="130" unbalanced="0"/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0"/>
      </fieldsUsage>
    </cacheHierarchy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[% Female Representation]]]" caption="[% Female Representation]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tupleCache>
    <entries count="15">
      <n v="3.4035520473606313" in="0">
        <tpls c="1">
          <tpl fld="0" item="0"/>
        </tpls>
      </n>
      <n v="0.26536987079369589" in="1">
        <tpls c="1">
          <tpl fld="0" item="1"/>
        </tpls>
      </n>
      <n v="0.41956552605423825" in="2">
        <tpls c="1">
          <tpl fld="0" item="2"/>
        </tpls>
      </n>
      <n v="9.4E-2" in="1">
        <tpls c="1">
          <tpl fld="0" item="3"/>
        </tpls>
      </n>
      <n v="0.41" in="1">
        <tpls c="1">
          <tpl fld="0" item="4"/>
        </tpls>
      </n>
      <n v="67.520720276270353" in="0">
        <tpls c="1">
          <tpl fld="0" item="5"/>
        </tpls>
      </n>
      <n v="0.35294117647058826" in="1">
        <tpls c="1">
          <tpl fld="0" item="6"/>
        </tpls>
      </n>
      <n v="7043" in="2">
        <tpls c="1">
          <tpl fld="0" item="7"/>
        </tpls>
      </n>
      <n v="0.42709677419354841" in="1">
        <tpls c="1">
          <tpl fld="0" item="8"/>
        </tpls>
      </n>
      <n v="0.18920000000000001" in="3">
        <tpls c="1">
          <tpl fld="0" item="9"/>
        </tpls>
      </n>
      <n v="0.14285714285714285" in="1">
        <tpls c="1">
          <tpl fld="0" item="10"/>
        </tpls>
      </n>
      <n v="500" in="2">
        <tpls c="1">
          <tpl fld="0" item="11"/>
        </tpls>
      </n>
      <n v="5000" in="4">
        <tpls c="1">
          <tpl fld="0" item="12"/>
        </tpls>
      </n>
      <n v="139130.85" in="5">
        <tpls c="1">
          <tpl fld="0" item="13"/>
        </tpls>
      </n>
      <n v="0.81079999999999997" in="3">
        <tpls c="1">
          <tpl fld="0" item="14"/>
        </tpls>
      </n>
    </entries>
    <queryCache count="15">
      <query mdx="[Measures].[Average CSAT]">
        <tpls c="1">
          <tpl fld="0" item="0"/>
        </tpls>
      </query>
      <query mdx="[Measures].[Churn Rate %]">
        <tpls c="1">
          <tpl fld="0" item="1"/>
        </tpls>
      </query>
      <query mdx="[Measures].[Tech Tickets per Customer]">
        <tpls c="1">
          <tpl fld="0" item="2"/>
        </tpls>
      </query>
      <query mdx="[Measures].[Time in Grade Gap]">
        <tpls c="1">
          <tpl fld="0" item="3"/>
        </tpls>
      </query>
      <query mdx="[Measures].[Female Headcount Share %]">
        <tpls c="1">
          <tpl fld="0" item="4"/>
        </tpls>
      </query>
      <query mdx="[Measures].[Average Speed of Answer (s)]">
        <tpls c="1">
          <tpl fld="0" item="5"/>
        </tpls>
      </query>
      <query mdx="[Measures].[Female Promotion Share %]">
        <tpls c="1">
          <tpl fld="0" item="6"/>
        </tpls>
      </query>
      <query mdx="[Measures].[Total Customers]">
        <tpls c="1">
          <tpl fld="0" item="7"/>
        </tpls>
      </query>
      <query mdx="[Measures].[Contract M2M Churn Rate %]">
        <tpls c="1">
          <tpl fld="0" item="8"/>
        </tpls>
      </query>
      <query mdx="[Measures].[Abandonment Rate %]">
        <tpls c="1">
          <tpl fld="0" item="9"/>
        </tpls>
      </query>
      <query mdx="[Measures].[Broken Rung Gap]">
        <tpls c="1">
          <tpl fld="0" item="10"/>
        </tpls>
      </query>
      <query mdx="[Measures].[Total Headcount]">
        <tpls c="1">
          <tpl fld="0" item="11"/>
        </tpls>
      </query>
      <query mdx="[Measures].[Total Demand]">
        <tpls c="1">
          <tpl fld="0" item="12"/>
        </tpls>
      </query>
      <query mdx="[Measures].[Total Revenue at Risk]">
        <tpls c="1">
          <tpl fld="0" item="13"/>
        </tpls>
      </query>
      <query mdx="[Measures].[Answer Rate %]">
        <tpls c="1">
          <tpl fld="0" item="14"/>
        </tpls>
      </query>
    </queryCache>
    <serverFormats count="6">
      <serverFormat format="0.00"/>
      <serverFormat format="0%;-0%;0%"/>
      <serverFormat format="0"/>
      <serverFormat format="0.00%;-0.00%;0.00%"/>
      <serverFormat format="#,0"/>
      <serverFormat format="#,0 &quot;AED&quot;;-#,0 &quot;AED&quot;;#,0 &quot;AED&quot;"/>
    </serverFormats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94A1D43-9104-4010-B2B1-8E20CB63CF25}" name="tbl_Metadata_Catalog" displayName="tbl_Metadata_Catalog" ref="B8:J20" totalsRowShown="0" headerRowDxfId="23" dataDxfId="21" headerRowBorderDxfId="22">
  <autoFilter ref="B8:J20" xr:uid="{E94A1D43-9104-4010-B2B1-8E20CB63CF25}"/>
  <tableColumns count="9">
    <tableColumn id="1" xr3:uid="{10AA9633-893C-44C4-BD10-839075FF0D8E}" name="Entity_ID" dataDxfId="20"/>
    <tableColumn id="2" xr3:uid="{A7C4BB26-CC8D-4F06-B24B-37125ABC1C3F}" name="Business_Domain" dataDxfId="19"/>
    <tableColumn id="3" xr3:uid="{9A804007-45FC-4A1C-A96F-C51C3CCD61C8}" name="Table_Name" dataDxfId="18"/>
    <tableColumn id="4" xr3:uid="{E86EA492-FC99-40A8-B8D4-9A428B239D58}" name="Table_Type" dataDxfId="17"/>
    <tableColumn id="5" xr3:uid="{51D55687-885E-4415-B657-48276794BC07}" name="Source_File_Sheet" dataDxfId="16"/>
    <tableColumn id="6" xr3:uid="{FDAC35CD-C580-44C6-A5D0-055FCC7BFD8D}" name="Row_Count" dataDxfId="15"/>
    <tableColumn id="7" xr3:uid="{D56C3776-3E19-4327-999A-35398104B1CC}" name="Granularity_Definition" dataDxfId="14"/>
    <tableColumn id="8" xr3:uid="{5F6C5CE8-560C-430B-A74A-3CB5D0D55242}" name="Primary_Key" dataDxfId="13"/>
    <tableColumn id="9" xr3:uid="{48591676-2A67-4DCA-B3A5-252EC5810723}" name="Business_Owner" dataDxfId="1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4571938-AAC9-4C6C-9DC5-1811D8E69079}" name="tbl_KPI_Dictionary" displayName="tbl_KPI_Dictionary" ref="B25:J35" totalsRowShown="0" headerRowDxfId="11" dataDxfId="9" headerRowBorderDxfId="10">
  <autoFilter ref="B25:J35" xr:uid="{14571938-AAC9-4C6C-9DC5-1811D8E69079}"/>
  <tableColumns count="9">
    <tableColumn id="1" xr3:uid="{7A1F5A63-C05C-49A3-A4A4-1B4695FA104F}" name="Metric_ID" dataDxfId="8"/>
    <tableColumn id="2" xr3:uid="{F2FA91CA-5C69-4142-BF32-2D2A558C4831}" name="Domain" dataDxfId="7"/>
    <tableColumn id="3" xr3:uid="{8E9E5E98-7177-4584-9CF6-A38A04908DBF}" name="KPI_Name" dataDxfId="6"/>
    <tableColumn id="4" xr3:uid="{A3440786-3CC6-47AA-8D1F-F3E1C12D31F1}" name="Strategic_Objective" dataDxfId="5"/>
    <tableColumn id="5" xr3:uid="{4CF92E59-79BC-4B2F-AD24-F9BBBA3CE95F}" name="Plain_Language_Definition" dataDxfId="4"/>
    <tableColumn id="6" xr3:uid="{C45DBCF0-7131-4847-8C63-4B5321913D6A}" name="Target" dataDxfId="3"/>
    <tableColumn id="7" xr3:uid="{24587D9C-ABB6-43B1-B74A-2E496D6A5F3F}" name="Polarity" dataDxfId="2"/>
    <tableColumn id="8" xr3:uid="{4E4E7805-A68B-48CB-8C2B-2E26F1B1927C}" name="Alert_Threshold" dataDxfId="1"/>
    <tableColumn id="9" xr3:uid="{07CF2C9F-19AA-42FE-AC87-1E55AB7241C4}" name="Executive_Consumer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2EE97-ECBF-403D-9545-612A572BB9C3}">
  <sheetPr codeName="Sheet7">
    <tabColor rgb="FFD04A02"/>
  </sheetPr>
  <dimension ref="B2:F17"/>
  <sheetViews>
    <sheetView showGridLines="0" workbookViewId="0">
      <selection activeCell="B17" sqref="B17"/>
    </sheetView>
  </sheetViews>
  <sheetFormatPr defaultRowHeight="14.4" x14ac:dyDescent="0.3"/>
  <cols>
    <col min="1" max="1" width="3.77734375" customWidth="1"/>
    <col min="2" max="2" width="54.77734375" customWidth="1"/>
    <col min="3" max="3" width="3.77734375" customWidth="1"/>
    <col min="4" max="4" width="54.77734375" customWidth="1"/>
    <col min="5" max="5" width="3.77734375" customWidth="1"/>
    <col min="6" max="6" width="54.77734375" customWidth="1"/>
    <col min="7" max="7" width="3.77734375" customWidth="1"/>
  </cols>
  <sheetData>
    <row r="2" spans="2:6" ht="22.05" customHeight="1" x14ac:dyDescent="0.3">
      <c r="B2" s="31" t="s">
        <v>0</v>
      </c>
      <c r="C2" s="32"/>
      <c r="D2" s="32"/>
      <c r="E2" s="32"/>
      <c r="F2" s="32"/>
    </row>
    <row r="3" spans="2:6" ht="22.05" customHeight="1" x14ac:dyDescent="0.3">
      <c r="B3" s="32"/>
      <c r="C3" s="32"/>
      <c r="D3" s="32"/>
      <c r="E3" s="32"/>
      <c r="F3" s="32"/>
    </row>
    <row r="4" spans="2:6" ht="4.05" customHeight="1" x14ac:dyDescent="0.3">
      <c r="B4" s="1"/>
      <c r="C4" s="1"/>
      <c r="D4" s="1"/>
      <c r="E4" s="1"/>
      <c r="F4" s="1"/>
    </row>
    <row r="5" spans="2:6" ht="22.05" customHeight="1" x14ac:dyDescent="0.3">
      <c r="B5" s="33" t="s">
        <v>1</v>
      </c>
      <c r="C5" s="32"/>
      <c r="D5" s="32"/>
      <c r="E5" s="32"/>
      <c r="F5" s="32"/>
    </row>
    <row r="6" spans="2:6" ht="22.05" customHeight="1" x14ac:dyDescent="0.3">
      <c r="B6" s="2" t="s">
        <v>2</v>
      </c>
    </row>
    <row r="7" spans="2:6" ht="10.050000000000001" customHeight="1" thickBot="1" x14ac:dyDescent="0.35"/>
    <row r="8" spans="2:6" ht="31.95" customHeight="1" x14ac:dyDescent="0.3">
      <c r="B8" s="14" t="s">
        <v>3</v>
      </c>
      <c r="D8" s="14" t="s">
        <v>10</v>
      </c>
      <c r="F8" s="14" t="s">
        <v>16</v>
      </c>
    </row>
    <row r="9" spans="2:6" ht="24" customHeight="1" x14ac:dyDescent="0.3">
      <c r="B9" s="3" t="s">
        <v>4</v>
      </c>
      <c r="D9" s="3" t="s">
        <v>11</v>
      </c>
      <c r="F9" s="3" t="s">
        <v>17</v>
      </c>
    </row>
    <row r="10" spans="2:6" ht="22.05" customHeight="1" x14ac:dyDescent="0.3">
      <c r="B10" s="15" t="s">
        <v>5</v>
      </c>
      <c r="D10" s="15" t="s">
        <v>12</v>
      </c>
      <c r="F10" s="15" t="s">
        <v>18</v>
      </c>
    </row>
    <row r="11" spans="2:6" ht="22.05" customHeight="1" x14ac:dyDescent="0.3">
      <c r="B11" s="16" t="s">
        <v>6</v>
      </c>
      <c r="D11" s="16" t="s">
        <v>13</v>
      </c>
      <c r="F11" s="16" t="s">
        <v>194</v>
      </c>
    </row>
    <row r="12" spans="2:6" ht="22.05" customHeight="1" x14ac:dyDescent="0.3">
      <c r="B12" s="17" t="s">
        <v>188</v>
      </c>
      <c r="D12" s="17" t="s">
        <v>191</v>
      </c>
      <c r="F12" s="17" t="s">
        <v>195</v>
      </c>
    </row>
    <row r="13" spans="2:6" ht="22.05" customHeight="1" x14ac:dyDescent="0.3">
      <c r="B13" s="16" t="s">
        <v>189</v>
      </c>
      <c r="D13" s="16" t="s">
        <v>14</v>
      </c>
      <c r="F13" s="16" t="s">
        <v>19</v>
      </c>
    </row>
    <row r="14" spans="2:6" ht="22.05" customHeight="1" x14ac:dyDescent="0.3">
      <c r="B14" s="17" t="s">
        <v>7</v>
      </c>
      <c r="D14" s="17" t="s">
        <v>192</v>
      </c>
      <c r="F14" s="17" t="s">
        <v>196</v>
      </c>
    </row>
    <row r="15" spans="2:6" ht="22.05" customHeight="1" x14ac:dyDescent="0.3">
      <c r="B15" s="16" t="s">
        <v>190</v>
      </c>
      <c r="D15" s="16" t="s">
        <v>193</v>
      </c>
      <c r="F15" s="16" t="s">
        <v>197</v>
      </c>
    </row>
    <row r="16" spans="2:6" ht="25.95" customHeight="1" x14ac:dyDescent="0.3">
      <c r="B16" s="4" t="s">
        <v>8</v>
      </c>
      <c r="D16" s="4" t="s">
        <v>15</v>
      </c>
      <c r="F16" s="4" t="s">
        <v>20</v>
      </c>
    </row>
    <row r="17" spans="2:6" ht="28.05" customHeight="1" thickBot="1" x14ac:dyDescent="0.35">
      <c r="B17" s="18" t="s">
        <v>9</v>
      </c>
      <c r="D17" s="18" t="s">
        <v>9</v>
      </c>
      <c r="F17" s="18" t="s">
        <v>9</v>
      </c>
    </row>
  </sheetData>
  <mergeCells count="2">
    <mergeCell ref="B2:F3"/>
    <mergeCell ref="B5:F5"/>
  </mergeCells>
  <hyperlinks>
    <hyperlink ref="B6" location="'02_Metadata_&amp;_KPI_Catalog'!A1" display="--&gt; Open Metadata &amp; Executive KPI Catalog &gt;&gt;" xr:uid="{E847DA61-E99F-4E37-A168-16ED74D5ACCE}"/>
    <hyperlink ref="B17" location="'03_CallCenter_Cockpit'!A1" display="[ View Dashboard ]" xr:uid="{59DF6B17-3C5E-4423-A029-7519235589DB}"/>
    <hyperlink ref="D17" location="'04_CustomerRetention_Cockpit'!A1" display="[ View Dashboard ]" xr:uid="{1F3F1F9B-FA1A-4316-8EE6-47CF7EB43B2F}"/>
    <hyperlink ref="F17" location="'05_DiversityInclusion_Cockpit'!A1" display="[ View Dashboard ]" xr:uid="{E4327EB4-761D-412E-9881-091D7366FB28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0205C-5DDD-41F8-8E78-07C0762F478F}">
  <sheetPr codeName="Sheet8">
    <tabColor rgb="FF1E293B"/>
  </sheetPr>
  <dimension ref="B2:J35"/>
  <sheetViews>
    <sheetView showGridLines="0" workbookViewId="0"/>
  </sheetViews>
  <sheetFormatPr defaultRowHeight="14.4" x14ac:dyDescent="0.3"/>
  <cols>
    <col min="1" max="1" width="3.77734375" customWidth="1"/>
    <col min="2" max="2" width="32.33203125" customWidth="1"/>
    <col min="3" max="3" width="25.21875" customWidth="1"/>
    <col min="4" max="4" width="26.77734375" customWidth="1"/>
    <col min="5" max="5" width="27.44140625" customWidth="1"/>
    <col min="6" max="6" width="52.77734375" customWidth="1"/>
    <col min="7" max="7" width="20" customWidth="1"/>
    <col min="8" max="8" width="36.77734375" customWidth="1"/>
    <col min="9" max="9" width="24.109375" customWidth="1"/>
    <col min="10" max="10" width="28.77734375" customWidth="1"/>
  </cols>
  <sheetData>
    <row r="2" spans="2:10" ht="22.05" customHeight="1" x14ac:dyDescent="0.3">
      <c r="B2" s="31" t="s">
        <v>21</v>
      </c>
      <c r="C2" s="32"/>
      <c r="D2" s="32"/>
      <c r="E2" s="32"/>
      <c r="F2" s="32"/>
      <c r="G2" s="32"/>
      <c r="H2" s="32"/>
      <c r="I2" s="32"/>
      <c r="J2" s="32"/>
    </row>
    <row r="3" spans="2:10" ht="22.05" customHeight="1" x14ac:dyDescent="0.3">
      <c r="B3" s="32"/>
      <c r="C3" s="32"/>
      <c r="D3" s="32"/>
      <c r="E3" s="32"/>
      <c r="F3" s="32"/>
      <c r="G3" s="32"/>
      <c r="H3" s="32"/>
      <c r="I3" s="32"/>
      <c r="J3" s="32"/>
    </row>
    <row r="4" spans="2:10" ht="4.05" customHeight="1" x14ac:dyDescent="0.3">
      <c r="B4" s="1"/>
      <c r="C4" s="1"/>
      <c r="D4" s="1"/>
      <c r="E4" s="1"/>
      <c r="F4" s="1"/>
      <c r="G4" s="1"/>
      <c r="H4" s="1"/>
      <c r="I4" s="1"/>
      <c r="J4" s="1"/>
    </row>
    <row r="5" spans="2:10" ht="22.05" customHeight="1" x14ac:dyDescent="0.3">
      <c r="B5" s="2" t="s">
        <v>22</v>
      </c>
    </row>
    <row r="6" spans="2:10" ht="10.050000000000001" customHeight="1" x14ac:dyDescent="0.3"/>
    <row r="7" spans="2:10" ht="28.05" customHeight="1" x14ac:dyDescent="0.3">
      <c r="B7" s="34" t="s">
        <v>198</v>
      </c>
      <c r="C7" s="35"/>
      <c r="D7" s="35"/>
      <c r="E7" s="35"/>
      <c r="F7" s="35"/>
      <c r="G7" s="35"/>
      <c r="H7" s="35"/>
      <c r="I7" s="35"/>
      <c r="J7" s="35"/>
    </row>
    <row r="8" spans="2:10" ht="25.95" customHeight="1" thickBot="1" x14ac:dyDescent="0.35">
      <c r="B8" s="5" t="s">
        <v>23</v>
      </c>
      <c r="C8" s="5" t="s">
        <v>24</v>
      </c>
      <c r="D8" s="5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5" t="s">
        <v>30</v>
      </c>
      <c r="J8" s="5" t="s">
        <v>31</v>
      </c>
    </row>
    <row r="9" spans="2:10" ht="19.95" customHeight="1" x14ac:dyDescent="0.3">
      <c r="B9" s="8" t="s">
        <v>32</v>
      </c>
      <c r="C9" s="6" t="s">
        <v>33</v>
      </c>
      <c r="D9" s="6" t="s">
        <v>34</v>
      </c>
      <c r="E9" s="19" t="s">
        <v>35</v>
      </c>
      <c r="F9" s="6" t="s">
        <v>36</v>
      </c>
      <c r="G9" s="10">
        <v>5000</v>
      </c>
      <c r="H9" s="6" t="s">
        <v>37</v>
      </c>
      <c r="I9" s="8" t="s">
        <v>38</v>
      </c>
      <c r="J9" s="6" t="s">
        <v>39</v>
      </c>
    </row>
    <row r="10" spans="2:10" ht="19.95" customHeight="1" x14ac:dyDescent="0.3">
      <c r="B10" s="9" t="s">
        <v>40</v>
      </c>
      <c r="C10" s="7" t="s">
        <v>41</v>
      </c>
      <c r="D10" s="7" t="s">
        <v>42</v>
      </c>
      <c r="E10" s="19" t="s">
        <v>35</v>
      </c>
      <c r="F10" s="7" t="s">
        <v>43</v>
      </c>
      <c r="G10" s="11">
        <v>7043</v>
      </c>
      <c r="H10" s="7" t="s">
        <v>44</v>
      </c>
      <c r="I10" s="9" t="s">
        <v>45</v>
      </c>
      <c r="J10" s="7" t="s">
        <v>46</v>
      </c>
    </row>
    <row r="11" spans="2:10" ht="19.95" customHeight="1" x14ac:dyDescent="0.3">
      <c r="B11" s="8" t="s">
        <v>47</v>
      </c>
      <c r="C11" s="6" t="s">
        <v>48</v>
      </c>
      <c r="D11" s="6" t="s">
        <v>49</v>
      </c>
      <c r="E11" s="19" t="s">
        <v>35</v>
      </c>
      <c r="F11" s="6" t="s">
        <v>50</v>
      </c>
      <c r="G11" s="10">
        <v>500</v>
      </c>
      <c r="H11" s="6" t="s">
        <v>51</v>
      </c>
      <c r="I11" s="8" t="s">
        <v>52</v>
      </c>
      <c r="J11" s="6" t="s">
        <v>53</v>
      </c>
    </row>
    <row r="12" spans="2:10" ht="19.95" customHeight="1" x14ac:dyDescent="0.3">
      <c r="B12" s="9" t="s">
        <v>54</v>
      </c>
      <c r="C12" s="7" t="s">
        <v>55</v>
      </c>
      <c r="D12" s="7" t="s">
        <v>56</v>
      </c>
      <c r="E12" s="20" t="s">
        <v>57</v>
      </c>
      <c r="F12" s="7" t="s">
        <v>58</v>
      </c>
      <c r="G12" s="11">
        <v>90</v>
      </c>
      <c r="H12" s="7" t="s">
        <v>59</v>
      </c>
      <c r="I12" s="9" t="s">
        <v>60</v>
      </c>
      <c r="J12" s="7" t="s">
        <v>61</v>
      </c>
    </row>
    <row r="13" spans="2:10" ht="19.95" customHeight="1" x14ac:dyDescent="0.3">
      <c r="B13" s="8" t="s">
        <v>62</v>
      </c>
      <c r="C13" s="6" t="s">
        <v>33</v>
      </c>
      <c r="D13" s="6" t="s">
        <v>63</v>
      </c>
      <c r="E13" s="20" t="s">
        <v>57</v>
      </c>
      <c r="F13" s="6" t="s">
        <v>64</v>
      </c>
      <c r="G13" s="10">
        <v>8</v>
      </c>
      <c r="H13" s="6" t="s">
        <v>65</v>
      </c>
      <c r="I13" s="8" t="s">
        <v>66</v>
      </c>
      <c r="J13" s="6" t="s">
        <v>67</v>
      </c>
    </row>
    <row r="14" spans="2:10" ht="19.95" customHeight="1" x14ac:dyDescent="0.3">
      <c r="B14" s="9" t="s">
        <v>68</v>
      </c>
      <c r="C14" s="7" t="s">
        <v>33</v>
      </c>
      <c r="D14" s="7" t="s">
        <v>69</v>
      </c>
      <c r="E14" s="20" t="s">
        <v>57</v>
      </c>
      <c r="F14" s="7" t="s">
        <v>64</v>
      </c>
      <c r="G14" s="11">
        <v>5</v>
      </c>
      <c r="H14" s="7" t="s">
        <v>70</v>
      </c>
      <c r="I14" s="9" t="s">
        <v>71</v>
      </c>
      <c r="J14" s="7" t="s">
        <v>72</v>
      </c>
    </row>
    <row r="15" spans="2:10" ht="19.95" customHeight="1" x14ac:dyDescent="0.3">
      <c r="B15" s="8" t="s">
        <v>73</v>
      </c>
      <c r="C15" s="6" t="s">
        <v>41</v>
      </c>
      <c r="D15" s="6" t="s">
        <v>74</v>
      </c>
      <c r="E15" s="20" t="s">
        <v>57</v>
      </c>
      <c r="F15" s="6" t="s">
        <v>75</v>
      </c>
      <c r="G15" s="10">
        <v>3</v>
      </c>
      <c r="H15" s="6" t="s">
        <v>76</v>
      </c>
      <c r="I15" s="8" t="s">
        <v>77</v>
      </c>
      <c r="J15" s="6" t="s">
        <v>78</v>
      </c>
    </row>
    <row r="16" spans="2:10" ht="19.95" customHeight="1" x14ac:dyDescent="0.3">
      <c r="B16" s="9" t="s">
        <v>79</v>
      </c>
      <c r="C16" s="7" t="s">
        <v>48</v>
      </c>
      <c r="D16" s="7" t="s">
        <v>80</v>
      </c>
      <c r="E16" s="20" t="s">
        <v>57</v>
      </c>
      <c r="F16" s="7" t="s">
        <v>81</v>
      </c>
      <c r="G16" s="11">
        <v>6</v>
      </c>
      <c r="H16" s="7" t="s">
        <v>82</v>
      </c>
      <c r="I16" s="9" t="s">
        <v>83</v>
      </c>
      <c r="J16" s="7" t="s">
        <v>84</v>
      </c>
    </row>
    <row r="17" spans="2:10" ht="19.95" customHeight="1" x14ac:dyDescent="0.3">
      <c r="B17" s="8" t="s">
        <v>85</v>
      </c>
      <c r="C17" s="6" t="s">
        <v>86</v>
      </c>
      <c r="D17" s="6" t="s">
        <v>87</v>
      </c>
      <c r="E17" s="21" t="s">
        <v>88</v>
      </c>
      <c r="F17" s="6" t="s">
        <v>89</v>
      </c>
      <c r="G17" s="10">
        <v>500</v>
      </c>
      <c r="H17" s="6" t="s">
        <v>90</v>
      </c>
      <c r="I17" s="8" t="s">
        <v>91</v>
      </c>
      <c r="J17" s="6" t="s">
        <v>92</v>
      </c>
    </row>
    <row r="18" spans="2:10" ht="19.95" customHeight="1" x14ac:dyDescent="0.3">
      <c r="B18" s="9" t="s">
        <v>93</v>
      </c>
      <c r="C18" s="7" t="s">
        <v>94</v>
      </c>
      <c r="D18" s="7" t="s">
        <v>95</v>
      </c>
      <c r="E18" s="21" t="s">
        <v>88</v>
      </c>
      <c r="F18" s="7" t="s">
        <v>96</v>
      </c>
      <c r="G18" s="11">
        <v>5</v>
      </c>
      <c r="H18" s="7" t="s">
        <v>97</v>
      </c>
      <c r="I18" s="9" t="s">
        <v>98</v>
      </c>
      <c r="J18" s="7" t="s">
        <v>99</v>
      </c>
    </row>
    <row r="19" spans="2:10" ht="19.95" customHeight="1" x14ac:dyDescent="0.3">
      <c r="B19" s="8" t="s">
        <v>100</v>
      </c>
      <c r="C19" s="6" t="s">
        <v>101</v>
      </c>
      <c r="D19" s="6" t="s">
        <v>102</v>
      </c>
      <c r="E19" s="21" t="s">
        <v>88</v>
      </c>
      <c r="F19" s="6" t="s">
        <v>103</v>
      </c>
      <c r="G19" s="10">
        <v>21</v>
      </c>
      <c r="H19" s="6" t="s">
        <v>104</v>
      </c>
      <c r="I19" s="8" t="s">
        <v>105</v>
      </c>
      <c r="J19" s="6" t="s">
        <v>106</v>
      </c>
    </row>
    <row r="20" spans="2:10" ht="19.95" customHeight="1" x14ac:dyDescent="0.3">
      <c r="B20" s="9" t="s">
        <v>107</v>
      </c>
      <c r="C20" s="7" t="s">
        <v>108</v>
      </c>
      <c r="D20" s="7" t="s">
        <v>109</v>
      </c>
      <c r="E20" s="21" t="s">
        <v>88</v>
      </c>
      <c r="F20" s="7" t="s">
        <v>110</v>
      </c>
      <c r="G20" s="11">
        <v>6</v>
      </c>
      <c r="H20" s="7" t="s">
        <v>111</v>
      </c>
      <c r="I20" s="9" t="s">
        <v>83</v>
      </c>
      <c r="J20" s="7" t="s">
        <v>112</v>
      </c>
    </row>
    <row r="24" spans="2:10" ht="28.05" customHeight="1" x14ac:dyDescent="0.3">
      <c r="B24" s="34" t="s">
        <v>199</v>
      </c>
      <c r="C24" s="35"/>
      <c r="D24" s="35"/>
      <c r="E24" s="35"/>
      <c r="F24" s="35"/>
      <c r="G24" s="35"/>
      <c r="H24" s="35"/>
      <c r="I24" s="35"/>
      <c r="J24" s="35"/>
    </row>
    <row r="25" spans="2:10" ht="25.95" customHeight="1" thickBot="1" x14ac:dyDescent="0.35">
      <c r="B25" s="5" t="s">
        <v>113</v>
      </c>
      <c r="C25" s="5" t="s">
        <v>114</v>
      </c>
      <c r="D25" s="5" t="s">
        <v>115</v>
      </c>
      <c r="E25" s="5" t="s">
        <v>116</v>
      </c>
      <c r="F25" s="5" t="s">
        <v>117</v>
      </c>
      <c r="G25" s="5" t="s">
        <v>118</v>
      </c>
      <c r="H25" s="5" t="s">
        <v>119</v>
      </c>
      <c r="I25" s="5" t="s">
        <v>120</v>
      </c>
      <c r="J25" s="5" t="s">
        <v>121</v>
      </c>
    </row>
    <row r="26" spans="2:10" ht="19.95" customHeight="1" x14ac:dyDescent="0.3">
      <c r="B26" s="8" t="s">
        <v>122</v>
      </c>
      <c r="C26" s="6" t="s">
        <v>33</v>
      </c>
      <c r="D26" s="6" t="s">
        <v>123</v>
      </c>
      <c r="E26" s="6" t="s">
        <v>124</v>
      </c>
      <c r="F26" s="6" t="s">
        <v>125</v>
      </c>
      <c r="G26" s="8" t="s">
        <v>126</v>
      </c>
      <c r="H26" s="12" t="s">
        <v>127</v>
      </c>
      <c r="I26" s="8" t="s">
        <v>128</v>
      </c>
      <c r="J26" s="6" t="s">
        <v>39</v>
      </c>
    </row>
    <row r="27" spans="2:10" ht="19.95" customHeight="1" x14ac:dyDescent="0.3">
      <c r="B27" s="9" t="s">
        <v>129</v>
      </c>
      <c r="C27" s="7" t="s">
        <v>33</v>
      </c>
      <c r="D27" s="7" t="s">
        <v>130</v>
      </c>
      <c r="E27" s="7" t="s">
        <v>131</v>
      </c>
      <c r="F27" s="7" t="s">
        <v>132</v>
      </c>
      <c r="G27" s="9" t="s">
        <v>133</v>
      </c>
      <c r="H27" s="12" t="s">
        <v>127</v>
      </c>
      <c r="I27" s="9" t="s">
        <v>134</v>
      </c>
      <c r="J27" s="7" t="s">
        <v>135</v>
      </c>
    </row>
    <row r="28" spans="2:10" ht="19.95" customHeight="1" x14ac:dyDescent="0.3">
      <c r="B28" s="8" t="s">
        <v>136</v>
      </c>
      <c r="C28" s="6" t="s">
        <v>33</v>
      </c>
      <c r="D28" s="6" t="s">
        <v>137</v>
      </c>
      <c r="E28" s="6" t="s">
        <v>138</v>
      </c>
      <c r="F28" s="6" t="s">
        <v>139</v>
      </c>
      <c r="G28" s="8" t="s">
        <v>140</v>
      </c>
      <c r="H28" s="13" t="s">
        <v>141</v>
      </c>
      <c r="I28" s="8" t="s">
        <v>142</v>
      </c>
      <c r="J28" s="6" t="s">
        <v>72</v>
      </c>
    </row>
    <row r="29" spans="2:10" ht="19.95" customHeight="1" x14ac:dyDescent="0.3">
      <c r="B29" s="9" t="s">
        <v>143</v>
      </c>
      <c r="C29" s="7" t="s">
        <v>33</v>
      </c>
      <c r="D29" s="7" t="s">
        <v>144</v>
      </c>
      <c r="E29" s="7" t="s">
        <v>145</v>
      </c>
      <c r="F29" s="7" t="s">
        <v>146</v>
      </c>
      <c r="G29" s="9" t="s">
        <v>147</v>
      </c>
      <c r="H29" s="13" t="s">
        <v>141</v>
      </c>
      <c r="I29" s="9" t="s">
        <v>148</v>
      </c>
      <c r="J29" s="7" t="s">
        <v>149</v>
      </c>
    </row>
    <row r="30" spans="2:10" ht="19.95" customHeight="1" x14ac:dyDescent="0.3">
      <c r="B30" s="8" t="s">
        <v>150</v>
      </c>
      <c r="C30" s="6" t="s">
        <v>41</v>
      </c>
      <c r="D30" s="6" t="s">
        <v>151</v>
      </c>
      <c r="E30" s="6" t="s">
        <v>152</v>
      </c>
      <c r="F30" s="6" t="s">
        <v>153</v>
      </c>
      <c r="G30" s="8" t="s">
        <v>154</v>
      </c>
      <c r="H30" s="12" t="s">
        <v>127</v>
      </c>
      <c r="I30" s="8" t="s">
        <v>155</v>
      </c>
      <c r="J30" s="6" t="s">
        <v>46</v>
      </c>
    </row>
    <row r="31" spans="2:10" ht="19.95" customHeight="1" x14ac:dyDescent="0.3">
      <c r="B31" s="9" t="s">
        <v>156</v>
      </c>
      <c r="C31" s="7" t="s">
        <v>41</v>
      </c>
      <c r="D31" s="7" t="s">
        <v>157</v>
      </c>
      <c r="E31" s="7" t="s">
        <v>158</v>
      </c>
      <c r="F31" s="7" t="s">
        <v>159</v>
      </c>
      <c r="G31" s="9" t="s">
        <v>160</v>
      </c>
      <c r="H31" s="12" t="s">
        <v>127</v>
      </c>
      <c r="I31" s="9" t="s">
        <v>161</v>
      </c>
      <c r="J31" s="7" t="s">
        <v>162</v>
      </c>
    </row>
    <row r="32" spans="2:10" ht="19.95" customHeight="1" x14ac:dyDescent="0.3">
      <c r="B32" s="8" t="s">
        <v>163</v>
      </c>
      <c r="C32" s="6" t="s">
        <v>41</v>
      </c>
      <c r="D32" s="6" t="s">
        <v>164</v>
      </c>
      <c r="E32" s="6" t="s">
        <v>165</v>
      </c>
      <c r="F32" s="6" t="s">
        <v>166</v>
      </c>
      <c r="G32" s="8" t="s">
        <v>167</v>
      </c>
      <c r="H32" s="12" t="s">
        <v>127</v>
      </c>
      <c r="I32" s="8" t="s">
        <v>140</v>
      </c>
      <c r="J32" s="6" t="s">
        <v>78</v>
      </c>
    </row>
    <row r="33" spans="2:10" ht="19.95" customHeight="1" x14ac:dyDescent="0.3">
      <c r="B33" s="9" t="s">
        <v>168</v>
      </c>
      <c r="C33" s="7" t="s">
        <v>169</v>
      </c>
      <c r="D33" s="7" t="s">
        <v>170</v>
      </c>
      <c r="E33" s="7" t="s">
        <v>171</v>
      </c>
      <c r="F33" s="7" t="s">
        <v>172</v>
      </c>
      <c r="G33" s="9" t="s">
        <v>173</v>
      </c>
      <c r="H33" s="12" t="s">
        <v>127</v>
      </c>
      <c r="I33" s="9" t="s">
        <v>174</v>
      </c>
      <c r="J33" s="7" t="s">
        <v>53</v>
      </c>
    </row>
    <row r="34" spans="2:10" ht="19.95" customHeight="1" x14ac:dyDescent="0.3">
      <c r="B34" s="8" t="s">
        <v>175</v>
      </c>
      <c r="C34" s="6" t="s">
        <v>169</v>
      </c>
      <c r="D34" s="6" t="s">
        <v>176</v>
      </c>
      <c r="E34" s="6" t="s">
        <v>177</v>
      </c>
      <c r="F34" s="6" t="s">
        <v>178</v>
      </c>
      <c r="G34" s="8" t="s">
        <v>179</v>
      </c>
      <c r="H34" s="13" t="s">
        <v>141</v>
      </c>
      <c r="I34" s="8" t="s">
        <v>180</v>
      </c>
      <c r="J34" s="6" t="s">
        <v>181</v>
      </c>
    </row>
    <row r="35" spans="2:10" ht="19.95" customHeight="1" x14ac:dyDescent="0.3">
      <c r="B35" s="9" t="s">
        <v>182</v>
      </c>
      <c r="C35" s="7" t="s">
        <v>169</v>
      </c>
      <c r="D35" s="7" t="s">
        <v>183</v>
      </c>
      <c r="E35" s="7" t="s">
        <v>184</v>
      </c>
      <c r="F35" s="7" t="s">
        <v>185</v>
      </c>
      <c r="G35" s="9" t="s">
        <v>186</v>
      </c>
      <c r="H35" s="12" t="s">
        <v>127</v>
      </c>
      <c r="I35" s="9" t="s">
        <v>187</v>
      </c>
      <c r="J35" s="7" t="s">
        <v>112</v>
      </c>
    </row>
  </sheetData>
  <mergeCells count="3">
    <mergeCell ref="B2:J3"/>
    <mergeCell ref="B7:J7"/>
    <mergeCell ref="B24:J24"/>
  </mergeCells>
  <hyperlinks>
    <hyperlink ref="B5" location="'01_Business_Domains'!A1" display="&lt;-- Back to Business Domains" xr:uid="{FCCC8B90-0EC2-4022-A468-EDEC9C1B57B0}"/>
  </hyperlinks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C8503-D652-4CF4-934E-05C423720652}">
  <sheetPr codeName="Sheet12">
    <tabColor rgb="FFA80802"/>
  </sheetPr>
  <dimension ref="AA1:AE65"/>
  <sheetViews>
    <sheetView showGridLines="0" showRowColHeaders="0" tabSelected="1" zoomScaleNormal="100" workbookViewId="0">
      <selection activeCell="AE65" sqref="AE65"/>
    </sheetView>
  </sheetViews>
  <sheetFormatPr defaultRowHeight="14.4" x14ac:dyDescent="0.3"/>
  <cols>
    <col min="1" max="52" width="11.77734375" style="22" customWidth="1"/>
    <col min="53" max="16384" width="8.88671875" style="22"/>
  </cols>
  <sheetData>
    <row r="1" s="22" customFormat="1" ht="19.95" customHeight="1" x14ac:dyDescent="0.3"/>
    <row r="2" s="22" customFormat="1" ht="19.95" customHeight="1" x14ac:dyDescent="0.3"/>
    <row r="3" s="22" customFormat="1" ht="19.95" customHeight="1" x14ac:dyDescent="0.3"/>
    <row r="4" s="22" customFormat="1" ht="19.95" customHeight="1" x14ac:dyDescent="0.3"/>
    <row r="5" s="22" customFormat="1" ht="19.95" customHeight="1" x14ac:dyDescent="0.3"/>
    <row r="6" s="22" customFormat="1" ht="19.95" customHeight="1" x14ac:dyDescent="0.3"/>
    <row r="7" s="22" customFormat="1" ht="19.95" customHeight="1" x14ac:dyDescent="0.3"/>
    <row r="8" s="22" customFormat="1" ht="19.95" customHeight="1" x14ac:dyDescent="0.3"/>
    <row r="9" s="22" customFormat="1" ht="19.95" customHeight="1" x14ac:dyDescent="0.3"/>
    <row r="10" s="22" customFormat="1" ht="19.95" customHeight="1" x14ac:dyDescent="0.3"/>
    <row r="11" s="22" customFormat="1" ht="19.95" customHeight="1" x14ac:dyDescent="0.3"/>
    <row r="12" s="22" customFormat="1" ht="19.95" customHeight="1" x14ac:dyDescent="0.3"/>
    <row r="13" s="22" customFormat="1" ht="19.95" customHeight="1" x14ac:dyDescent="0.3"/>
    <row r="14" s="22" customFormat="1" ht="19.95" customHeight="1" x14ac:dyDescent="0.3"/>
    <row r="15" s="22" customFormat="1" ht="19.95" customHeight="1" x14ac:dyDescent="0.3"/>
    <row r="16" s="22" customFormat="1" ht="19.95" customHeight="1" x14ac:dyDescent="0.3"/>
    <row r="17" s="22" customFormat="1" ht="19.95" customHeight="1" x14ac:dyDescent="0.3"/>
    <row r="18" s="22" customFormat="1" ht="19.95" customHeight="1" x14ac:dyDescent="0.3"/>
    <row r="19" s="22" customFormat="1" ht="19.95" customHeight="1" x14ac:dyDescent="0.3"/>
    <row r="20" s="22" customFormat="1" ht="19.95" customHeight="1" x14ac:dyDescent="0.3"/>
    <row r="21" s="22" customFormat="1" ht="19.95" customHeight="1" x14ac:dyDescent="0.3"/>
    <row r="22" s="22" customFormat="1" ht="19.95" customHeight="1" x14ac:dyDescent="0.3"/>
    <row r="23" s="22" customFormat="1" ht="19.95" customHeight="1" x14ac:dyDescent="0.3"/>
    <row r="24" s="22" customFormat="1" ht="19.95" customHeight="1" x14ac:dyDescent="0.3"/>
    <row r="25" s="22" customFormat="1" ht="19.95" customHeight="1" x14ac:dyDescent="0.3"/>
    <row r="26" s="22" customFormat="1" ht="19.95" customHeight="1" x14ac:dyDescent="0.3"/>
    <row r="27" s="22" customFormat="1" ht="19.95" customHeight="1" x14ac:dyDescent="0.3"/>
    <row r="28" s="22" customFormat="1" ht="19.95" customHeight="1" x14ac:dyDescent="0.3"/>
    <row r="29" s="22" customFormat="1" ht="19.95" customHeight="1" x14ac:dyDescent="0.3"/>
    <row r="30" s="22" customFormat="1" ht="19.95" customHeight="1" x14ac:dyDescent="0.3"/>
    <row r="31" s="22" customFormat="1" ht="19.95" customHeight="1" x14ac:dyDescent="0.3"/>
    <row r="32" s="22" customFormat="1" ht="19.95" customHeight="1" x14ac:dyDescent="0.3"/>
    <row r="33" s="22" customFormat="1" ht="19.95" customHeight="1" x14ac:dyDescent="0.3"/>
    <row r="34" s="22" customFormat="1" ht="19.95" customHeight="1" x14ac:dyDescent="0.3"/>
    <row r="35" s="22" customFormat="1" ht="19.95" customHeight="1" x14ac:dyDescent="0.3"/>
    <row r="36" s="22" customFormat="1" ht="19.95" customHeight="1" x14ac:dyDescent="0.3"/>
    <row r="37" s="22" customFormat="1" ht="19.95" customHeight="1" x14ac:dyDescent="0.3"/>
    <row r="38" s="22" customFormat="1" ht="19.95" customHeight="1" x14ac:dyDescent="0.3"/>
    <row r="39" s="22" customFormat="1" ht="19.95" customHeight="1" x14ac:dyDescent="0.3"/>
    <row r="40" s="22" customFormat="1" ht="19.95" customHeight="1" x14ac:dyDescent="0.3"/>
    <row r="41" s="22" customFormat="1" ht="19.95" customHeight="1" x14ac:dyDescent="0.3"/>
    <row r="42" s="22" customFormat="1" ht="19.95" customHeight="1" x14ac:dyDescent="0.3"/>
    <row r="43" s="22" customFormat="1" ht="19.95" customHeight="1" x14ac:dyDescent="0.3"/>
    <row r="44" s="22" customFormat="1" ht="19.95" customHeight="1" x14ac:dyDescent="0.3"/>
    <row r="45" s="22" customFormat="1" ht="19.95" customHeight="1" x14ac:dyDescent="0.3"/>
    <row r="46" s="22" customFormat="1" ht="19.95" customHeight="1" x14ac:dyDescent="0.3"/>
    <row r="47" s="22" customFormat="1" ht="19.95" customHeight="1" x14ac:dyDescent="0.3"/>
    <row r="48" s="22" customFormat="1" ht="19.95" customHeight="1" x14ac:dyDescent="0.3"/>
    <row r="49" spans="27:31" ht="19.95" customHeight="1" x14ac:dyDescent="0.3"/>
    <row r="50" spans="27:31" ht="19.95" customHeight="1" x14ac:dyDescent="0.3"/>
    <row r="51" spans="27:31" ht="19.95" customHeight="1" x14ac:dyDescent="0.3"/>
    <row r="52" spans="27:31" ht="19.95" customHeight="1" x14ac:dyDescent="0.3"/>
    <row r="53" spans="27:31" ht="19.95" customHeight="1" x14ac:dyDescent="0.3"/>
    <row r="54" spans="27:31" ht="19.95" customHeight="1" x14ac:dyDescent="0.3"/>
    <row r="55" spans="27:31" ht="19.95" customHeight="1" x14ac:dyDescent="0.3"/>
    <row r="56" spans="27:31" ht="19.95" customHeight="1" x14ac:dyDescent="0.3"/>
    <row r="57" spans="27:31" ht="19.95" customHeight="1" x14ac:dyDescent="0.3"/>
    <row r="58" spans="27:31" ht="19.95" customHeight="1" x14ac:dyDescent="0.3"/>
    <row r="59" spans="27:31" ht="19.95" customHeight="1" x14ac:dyDescent="0.3"/>
    <row r="60" spans="27:31" ht="19.95" customHeight="1" x14ac:dyDescent="0.3"/>
    <row r="64" spans="27:31" x14ac:dyDescent="0.3">
      <c r="AA64" s="23" t="s">
        <v>200</v>
      </c>
      <c r="AB64" s="23" t="s">
        <v>201</v>
      </c>
      <c r="AC64" s="23" t="s">
        <v>202</v>
      </c>
      <c r="AD64" s="23" t="s">
        <v>203</v>
      </c>
      <c r="AE64" s="23" t="s">
        <v>204</v>
      </c>
    </row>
    <row r="65" spans="27:31" x14ac:dyDescent="0.3">
      <c r="AA65" s="24" vm="12">
        <f>CUBEVALUE("ThisWorkbookDataModel", "[Measures].[Total Demand]")</f>
        <v>5000</v>
      </c>
      <c r="AB65" s="25" vm="14">
        <f>CUBEVALUE("ThisWorkbookDataModel", "[Measures].[Answer Rate %]")</f>
        <v>0.81079999999999997</v>
      </c>
      <c r="AC65" s="25" vm="10">
        <f>CUBEVALUE("ThisWorkbookDataModel", "[Measures].[Abandonment Rate %]")</f>
        <v>0.18920000000000001</v>
      </c>
      <c r="AD65" s="26" vm="6">
        <f>CUBEVALUE("ThisWorkbookDataModel", "[Measures].[Average Speed of Answer (s)]")</f>
        <v>67.520720276270353</v>
      </c>
      <c r="AE65" s="27" vm="1">
        <f>CUBEVALUE("ThisWorkbookDataModel", "[Measures].[Average CSAT]")</f>
        <v>3.4035520473606313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5BA00-FD58-4EC3-A0DB-415522F736B9}">
  <sheetPr codeName="Sheet13">
    <tabColor rgb="FF1E293B"/>
  </sheetPr>
  <dimension ref="AA1:AE65"/>
  <sheetViews>
    <sheetView showGridLines="0" showRowColHeaders="0" zoomScaleNormal="100" workbookViewId="0"/>
  </sheetViews>
  <sheetFormatPr defaultRowHeight="14.4" x14ac:dyDescent="0.3"/>
  <cols>
    <col min="1" max="52" width="11.77734375" style="22" customWidth="1"/>
    <col min="53" max="16384" width="8.88671875" style="22"/>
  </cols>
  <sheetData>
    <row r="1" s="22" customFormat="1" ht="19.95" customHeight="1" x14ac:dyDescent="0.3"/>
    <row r="2" s="22" customFormat="1" ht="19.95" customHeight="1" x14ac:dyDescent="0.3"/>
    <row r="3" s="22" customFormat="1" ht="19.95" customHeight="1" x14ac:dyDescent="0.3"/>
    <row r="4" s="22" customFormat="1" ht="19.95" customHeight="1" x14ac:dyDescent="0.3"/>
    <row r="5" s="22" customFormat="1" ht="19.95" customHeight="1" x14ac:dyDescent="0.3"/>
    <row r="6" s="22" customFormat="1" ht="19.95" customHeight="1" x14ac:dyDescent="0.3"/>
    <row r="7" s="22" customFormat="1" ht="19.95" customHeight="1" x14ac:dyDescent="0.3"/>
    <row r="8" s="22" customFormat="1" ht="19.95" customHeight="1" x14ac:dyDescent="0.3"/>
    <row r="9" s="22" customFormat="1" ht="19.95" customHeight="1" x14ac:dyDescent="0.3"/>
    <row r="10" s="22" customFormat="1" ht="19.95" customHeight="1" x14ac:dyDescent="0.3"/>
    <row r="11" s="22" customFormat="1" ht="19.95" customHeight="1" x14ac:dyDescent="0.3"/>
    <row r="12" s="22" customFormat="1" ht="19.95" customHeight="1" x14ac:dyDescent="0.3"/>
    <row r="13" s="22" customFormat="1" ht="19.95" customHeight="1" x14ac:dyDescent="0.3"/>
    <row r="14" s="22" customFormat="1" ht="19.95" customHeight="1" x14ac:dyDescent="0.3"/>
    <row r="15" s="22" customFormat="1" ht="19.95" customHeight="1" x14ac:dyDescent="0.3"/>
    <row r="16" s="22" customFormat="1" ht="19.95" customHeight="1" x14ac:dyDescent="0.3"/>
    <row r="17" s="22" customFormat="1" ht="19.95" customHeight="1" x14ac:dyDescent="0.3"/>
    <row r="18" s="22" customFormat="1" ht="19.95" customHeight="1" x14ac:dyDescent="0.3"/>
    <row r="19" s="22" customFormat="1" ht="19.95" customHeight="1" x14ac:dyDescent="0.3"/>
    <row r="20" s="22" customFormat="1" ht="19.95" customHeight="1" x14ac:dyDescent="0.3"/>
    <row r="21" s="22" customFormat="1" ht="19.95" customHeight="1" x14ac:dyDescent="0.3"/>
    <row r="22" s="22" customFormat="1" ht="19.95" customHeight="1" x14ac:dyDescent="0.3"/>
    <row r="23" s="22" customFormat="1" ht="19.95" customHeight="1" x14ac:dyDescent="0.3"/>
    <row r="24" s="22" customFormat="1" ht="19.95" customHeight="1" x14ac:dyDescent="0.3"/>
    <row r="25" s="22" customFormat="1" ht="19.95" customHeight="1" x14ac:dyDescent="0.3"/>
    <row r="26" s="22" customFormat="1" ht="19.95" customHeight="1" x14ac:dyDescent="0.3"/>
    <row r="27" s="22" customFormat="1" ht="19.95" customHeight="1" x14ac:dyDescent="0.3"/>
    <row r="28" s="22" customFormat="1" ht="19.95" customHeight="1" x14ac:dyDescent="0.3"/>
    <row r="29" s="22" customFormat="1" ht="19.95" customHeight="1" x14ac:dyDescent="0.3"/>
    <row r="30" s="22" customFormat="1" ht="19.95" customHeight="1" x14ac:dyDescent="0.3"/>
    <row r="31" s="22" customFormat="1" ht="19.95" customHeight="1" x14ac:dyDescent="0.3"/>
    <row r="32" s="22" customFormat="1" ht="19.95" customHeight="1" x14ac:dyDescent="0.3"/>
    <row r="33" s="22" customFormat="1" ht="19.95" customHeight="1" x14ac:dyDescent="0.3"/>
    <row r="34" s="22" customFormat="1" ht="19.95" customHeight="1" x14ac:dyDescent="0.3"/>
    <row r="35" s="22" customFormat="1" ht="19.95" customHeight="1" x14ac:dyDescent="0.3"/>
    <row r="36" s="22" customFormat="1" ht="19.95" customHeight="1" x14ac:dyDescent="0.3"/>
    <row r="37" s="22" customFormat="1" ht="19.95" customHeight="1" x14ac:dyDescent="0.3"/>
    <row r="38" s="22" customFormat="1" ht="19.95" customHeight="1" x14ac:dyDescent="0.3"/>
    <row r="39" s="22" customFormat="1" ht="19.95" customHeight="1" x14ac:dyDescent="0.3"/>
    <row r="40" s="22" customFormat="1" ht="19.95" customHeight="1" x14ac:dyDescent="0.3"/>
    <row r="41" s="22" customFormat="1" ht="19.95" customHeight="1" x14ac:dyDescent="0.3"/>
    <row r="42" s="22" customFormat="1" ht="19.95" customHeight="1" x14ac:dyDescent="0.3"/>
    <row r="43" s="22" customFormat="1" ht="19.95" customHeight="1" x14ac:dyDescent="0.3"/>
    <row r="44" s="22" customFormat="1" ht="19.95" customHeight="1" x14ac:dyDescent="0.3"/>
    <row r="45" s="22" customFormat="1" ht="19.95" customHeight="1" x14ac:dyDescent="0.3"/>
    <row r="46" s="22" customFormat="1" ht="19.95" customHeight="1" x14ac:dyDescent="0.3"/>
    <row r="47" s="22" customFormat="1" ht="19.95" customHeight="1" x14ac:dyDescent="0.3"/>
    <row r="48" s="22" customFormat="1" ht="19.95" customHeight="1" x14ac:dyDescent="0.3"/>
    <row r="49" spans="27:31" ht="19.95" customHeight="1" x14ac:dyDescent="0.3"/>
    <row r="50" spans="27:31" ht="19.95" customHeight="1" x14ac:dyDescent="0.3"/>
    <row r="51" spans="27:31" ht="19.95" customHeight="1" x14ac:dyDescent="0.3"/>
    <row r="52" spans="27:31" ht="19.95" customHeight="1" x14ac:dyDescent="0.3"/>
    <row r="53" spans="27:31" ht="19.95" customHeight="1" x14ac:dyDescent="0.3"/>
    <row r="54" spans="27:31" ht="19.95" customHeight="1" x14ac:dyDescent="0.3"/>
    <row r="55" spans="27:31" ht="19.95" customHeight="1" x14ac:dyDescent="0.3"/>
    <row r="56" spans="27:31" ht="19.95" customHeight="1" x14ac:dyDescent="0.3"/>
    <row r="57" spans="27:31" ht="19.95" customHeight="1" x14ac:dyDescent="0.3"/>
    <row r="58" spans="27:31" ht="19.95" customHeight="1" x14ac:dyDescent="0.3"/>
    <row r="59" spans="27:31" ht="19.95" customHeight="1" x14ac:dyDescent="0.3"/>
    <row r="60" spans="27:31" ht="19.95" customHeight="1" x14ac:dyDescent="0.3"/>
    <row r="64" spans="27:31" x14ac:dyDescent="0.3">
      <c r="AA64" s="23" t="s">
        <v>205</v>
      </c>
      <c r="AB64" s="23" t="s">
        <v>206</v>
      </c>
      <c r="AC64" s="23" t="s">
        <v>207</v>
      </c>
      <c r="AD64" s="23" t="s">
        <v>208</v>
      </c>
      <c r="AE64" s="23" t="s">
        <v>209</v>
      </c>
    </row>
    <row r="65" spans="27:31" x14ac:dyDescent="0.3">
      <c r="AA65" s="24" vm="8">
        <f>CUBEVALUE("ThisWorkbookDataModel", "[Measures].[Total Customers]")</f>
        <v>7043</v>
      </c>
      <c r="AB65" s="25" vm="2">
        <f>CUBEVALUE("ThisWorkbookDataModel", "[Measures].[Churn Rate %]")</f>
        <v>0.26536987079369589</v>
      </c>
      <c r="AC65" s="28" vm="13">
        <f>CUBEVALUE("ThisWorkbookDataModel", "[Measures].[Total Revenue at Risk]")</f>
        <v>139130.85</v>
      </c>
      <c r="AD65" s="25" vm="9">
        <f>CUBEVALUE("ThisWorkbookDataModel", "[Measures].[Contract M2M Churn Rate %]")</f>
        <v>0.42709677419354841</v>
      </c>
      <c r="AE65" s="27" vm="3">
        <f>CUBEVALUE("ThisWorkbookDataModel", "[Measures].[Tech Tickets per Customer]")</f>
        <v>0.41956552605423825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A949F-A41B-4BAC-9A9E-0F234D74A008}">
  <sheetPr codeName="Sheet14">
    <tabColor rgb="FF747B8B"/>
  </sheetPr>
  <dimension ref="AA1:AE65"/>
  <sheetViews>
    <sheetView showGridLines="0" showRowColHeaders="0" zoomScaleNormal="100" workbookViewId="0"/>
  </sheetViews>
  <sheetFormatPr defaultRowHeight="14.4" x14ac:dyDescent="0.3"/>
  <cols>
    <col min="1" max="52" width="11.77734375" style="22" customWidth="1"/>
    <col min="53" max="16384" width="8.88671875" style="22"/>
  </cols>
  <sheetData>
    <row r="1" s="22" customFormat="1" ht="19.95" customHeight="1" x14ac:dyDescent="0.3"/>
    <row r="2" s="22" customFormat="1" ht="19.95" customHeight="1" x14ac:dyDescent="0.3"/>
    <row r="3" s="22" customFormat="1" ht="19.95" customHeight="1" x14ac:dyDescent="0.3"/>
    <row r="4" s="22" customFormat="1" ht="19.95" customHeight="1" x14ac:dyDescent="0.3"/>
    <row r="5" s="22" customFormat="1" ht="19.95" customHeight="1" x14ac:dyDescent="0.3"/>
    <row r="6" s="22" customFormat="1" ht="19.95" customHeight="1" x14ac:dyDescent="0.3"/>
    <row r="7" s="22" customFormat="1" ht="19.95" customHeight="1" x14ac:dyDescent="0.3"/>
    <row r="8" s="22" customFormat="1" ht="19.95" customHeight="1" x14ac:dyDescent="0.3"/>
    <row r="9" s="22" customFormat="1" ht="19.95" customHeight="1" x14ac:dyDescent="0.3"/>
    <row r="10" s="22" customFormat="1" ht="19.95" customHeight="1" x14ac:dyDescent="0.3"/>
    <row r="11" s="22" customFormat="1" ht="19.95" customHeight="1" x14ac:dyDescent="0.3"/>
    <row r="12" s="22" customFormat="1" ht="19.95" customHeight="1" x14ac:dyDescent="0.3"/>
    <row r="13" s="22" customFormat="1" ht="19.95" customHeight="1" x14ac:dyDescent="0.3"/>
    <row r="14" s="22" customFormat="1" ht="19.95" customHeight="1" x14ac:dyDescent="0.3"/>
    <row r="15" s="22" customFormat="1" ht="19.95" customHeight="1" x14ac:dyDescent="0.3"/>
    <row r="16" s="22" customFormat="1" ht="19.95" customHeight="1" x14ac:dyDescent="0.3"/>
    <row r="17" s="22" customFormat="1" ht="19.95" customHeight="1" x14ac:dyDescent="0.3"/>
    <row r="18" s="22" customFormat="1" ht="19.95" customHeight="1" x14ac:dyDescent="0.3"/>
    <row r="19" s="22" customFormat="1" ht="19.95" customHeight="1" x14ac:dyDescent="0.3"/>
    <row r="20" s="22" customFormat="1" ht="19.95" customHeight="1" x14ac:dyDescent="0.3"/>
    <row r="21" s="22" customFormat="1" ht="19.95" customHeight="1" x14ac:dyDescent="0.3"/>
    <row r="22" s="22" customFormat="1" ht="19.95" customHeight="1" x14ac:dyDescent="0.3"/>
    <row r="23" s="22" customFormat="1" ht="19.95" customHeight="1" x14ac:dyDescent="0.3"/>
    <row r="24" s="22" customFormat="1" ht="19.95" customHeight="1" x14ac:dyDescent="0.3"/>
    <row r="25" s="22" customFormat="1" ht="19.95" customHeight="1" x14ac:dyDescent="0.3"/>
    <row r="26" s="22" customFormat="1" ht="19.95" customHeight="1" x14ac:dyDescent="0.3"/>
    <row r="27" s="22" customFormat="1" ht="19.95" customHeight="1" x14ac:dyDescent="0.3"/>
    <row r="28" s="22" customFormat="1" ht="19.95" customHeight="1" x14ac:dyDescent="0.3"/>
    <row r="29" s="22" customFormat="1" ht="19.95" customHeight="1" x14ac:dyDescent="0.3"/>
    <row r="30" s="22" customFormat="1" ht="19.95" customHeight="1" x14ac:dyDescent="0.3"/>
    <row r="31" s="22" customFormat="1" ht="19.95" customHeight="1" x14ac:dyDescent="0.3"/>
    <row r="32" s="22" customFormat="1" ht="19.95" customHeight="1" x14ac:dyDescent="0.3"/>
    <row r="33" s="22" customFormat="1" ht="19.95" customHeight="1" x14ac:dyDescent="0.3"/>
    <row r="34" s="22" customFormat="1" ht="19.95" customHeight="1" x14ac:dyDescent="0.3"/>
    <row r="35" s="22" customFormat="1" ht="19.95" customHeight="1" x14ac:dyDescent="0.3"/>
    <row r="36" s="22" customFormat="1" ht="19.95" customHeight="1" x14ac:dyDescent="0.3"/>
    <row r="37" s="22" customFormat="1" ht="19.95" customHeight="1" x14ac:dyDescent="0.3"/>
    <row r="38" s="22" customFormat="1" ht="19.95" customHeight="1" x14ac:dyDescent="0.3"/>
    <row r="39" s="22" customFormat="1" ht="19.95" customHeight="1" x14ac:dyDescent="0.3"/>
    <row r="40" s="22" customFormat="1" ht="19.95" customHeight="1" x14ac:dyDescent="0.3"/>
    <row r="41" s="22" customFormat="1" ht="19.95" customHeight="1" x14ac:dyDescent="0.3"/>
    <row r="42" s="22" customFormat="1" ht="19.95" customHeight="1" x14ac:dyDescent="0.3"/>
    <row r="43" s="22" customFormat="1" ht="19.95" customHeight="1" x14ac:dyDescent="0.3"/>
    <row r="44" s="22" customFormat="1" ht="19.95" customHeight="1" x14ac:dyDescent="0.3"/>
    <row r="45" s="22" customFormat="1" ht="19.95" customHeight="1" x14ac:dyDescent="0.3"/>
    <row r="46" s="22" customFormat="1" ht="19.95" customHeight="1" x14ac:dyDescent="0.3"/>
    <row r="47" s="22" customFormat="1" ht="19.95" customHeight="1" x14ac:dyDescent="0.3"/>
    <row r="48" s="22" customFormat="1" ht="19.95" customHeight="1" x14ac:dyDescent="0.3"/>
    <row r="49" spans="27:31" ht="19.95" customHeight="1" x14ac:dyDescent="0.3"/>
    <row r="50" spans="27:31" ht="19.95" customHeight="1" x14ac:dyDescent="0.3"/>
    <row r="51" spans="27:31" ht="19.95" customHeight="1" x14ac:dyDescent="0.3"/>
    <row r="52" spans="27:31" ht="19.95" customHeight="1" x14ac:dyDescent="0.3"/>
    <row r="53" spans="27:31" ht="19.95" customHeight="1" x14ac:dyDescent="0.3"/>
    <row r="54" spans="27:31" ht="19.95" customHeight="1" x14ac:dyDescent="0.3"/>
    <row r="55" spans="27:31" ht="19.95" customHeight="1" x14ac:dyDescent="0.3"/>
    <row r="56" spans="27:31" ht="19.95" customHeight="1" x14ac:dyDescent="0.3"/>
    <row r="57" spans="27:31" ht="19.95" customHeight="1" x14ac:dyDescent="0.3"/>
    <row r="58" spans="27:31" ht="19.95" customHeight="1" x14ac:dyDescent="0.3"/>
    <row r="59" spans="27:31" ht="19.95" customHeight="1" x14ac:dyDescent="0.3"/>
    <row r="60" spans="27:31" ht="19.95" customHeight="1" x14ac:dyDescent="0.3"/>
    <row r="64" spans="27:31" x14ac:dyDescent="0.3">
      <c r="AA64" s="23" t="s">
        <v>210</v>
      </c>
      <c r="AB64" s="23" t="s">
        <v>211</v>
      </c>
      <c r="AC64" s="23" t="s">
        <v>212</v>
      </c>
      <c r="AD64" s="23" t="s">
        <v>213</v>
      </c>
      <c r="AE64" s="23" t="s">
        <v>214</v>
      </c>
    </row>
    <row r="65" spans="27:31" x14ac:dyDescent="0.3">
      <c r="AA65" s="24" vm="15">
        <f>CUBEVALUE("ThisWorkbookDataModel", "[Measures].[Total Headcount]")</f>
        <v>500</v>
      </c>
      <c r="AB65" s="25" vm="5">
        <f>CUBEVALUE("ThisWorkbookDataModel", "[Measures].[Female Headcount Share %]")</f>
        <v>0.41</v>
      </c>
      <c r="AC65" s="29" vm="11">
        <f>CUBEVALUE("ThisWorkbookDataModel", "[Measures].[Broken Rung Gap]")</f>
        <v>0.14285714285714285</v>
      </c>
      <c r="AD65" s="25" vm="7">
        <f>CUBEVALUE("ThisWorkbookDataModel", "[Measures].[Female Promotion Share %]")</f>
        <v>0.35294117647058826</v>
      </c>
      <c r="AE65" s="30" vm="4">
        <f>CUBEVALUE("ThisWorkbookDataModel", "[Measures].[Time in Grade Gap]")</f>
        <v>9.4E-2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Props1.xml><?xml version="1.0" encoding="utf-8"?>
<ds:datastoreItem xmlns:ds="http://schemas.openxmlformats.org/officeDocument/2006/customXml" ds:itemID="{3DA1388D-3293-4198-AFF1-58CBE0ED7861}">
  <ds:schemaRefs/>
</ds:datastoreItem>
</file>

<file path=customXml/itemProps2.xml><?xml version="1.0" encoding="utf-8"?>
<ds:datastoreItem xmlns:ds="http://schemas.openxmlformats.org/officeDocument/2006/customXml" ds:itemID="{A5D7CEDC-86EC-4058-8A9B-D47D597FDA8A}">
  <ds:schemaRefs/>
</ds:datastoreItem>
</file>

<file path=customXml/itemProps3.xml><?xml version="1.0" encoding="utf-8"?>
<ds:datastoreItem xmlns:ds="http://schemas.openxmlformats.org/officeDocument/2006/customXml" ds:itemID="{91A70BC8-FEF2-41CB-B748-26918DEF3F72}">
  <ds:schemaRefs/>
</ds:datastoreItem>
</file>

<file path=customXml/itemProps4.xml><?xml version="1.0" encoding="utf-8"?>
<ds:datastoreItem xmlns:ds="http://schemas.openxmlformats.org/officeDocument/2006/customXml" ds:itemID="{6AEFABD2-B27C-4FBE-8DFB-4958D6E612E2}">
  <ds:schemaRefs/>
</ds:datastoreItem>
</file>

<file path=customXml/itemProps5.xml><?xml version="1.0" encoding="utf-8"?>
<ds:datastoreItem xmlns:ds="http://schemas.openxmlformats.org/officeDocument/2006/customXml" ds:itemID="{EDDEFE9C-8149-4028-A71E-60C26A11F4AF}">
  <ds:schemaRefs/>
</ds:datastoreItem>
</file>

<file path=customXml/itemProps6.xml><?xml version="1.0" encoding="utf-8"?>
<ds:datastoreItem xmlns:ds="http://schemas.openxmlformats.org/officeDocument/2006/customXml" ds:itemID="{3FC85839-EF59-4129-9AD2-4E0D9C64D3FD}">
  <ds:schemaRefs/>
</ds:datastoreItem>
</file>

<file path=customXml/itemProps7.xml><?xml version="1.0" encoding="utf-8"?>
<ds:datastoreItem xmlns:ds="http://schemas.openxmlformats.org/officeDocument/2006/customXml" ds:itemID="{B0A7D917-13CB-4B5B-A536-13DBCA2D1941}">
  <ds:schemaRefs/>
</ds:datastoreItem>
</file>

<file path=customXml/itemProps8.xml><?xml version="1.0" encoding="utf-8"?>
<ds:datastoreItem xmlns:ds="http://schemas.openxmlformats.org/officeDocument/2006/customXml" ds:itemID="{CBCDFE4C-E974-4306-BCF8-01B3CA95CD25}">
  <ds:schemaRefs/>
</ds:datastoreItem>
</file>

<file path=customXml/itemProps9.xml><?xml version="1.0" encoding="utf-8"?>
<ds:datastoreItem xmlns:ds="http://schemas.openxmlformats.org/officeDocument/2006/customXml" ds:itemID="{2AEAE97A-B576-437C-BC28-18D82AF72648}">
  <ds:schemaRefs/>
</ds:datastoreItem>
</file>

<file path=customXml/itemProps10.xml><?xml version="1.0" encoding="utf-8"?>
<ds:datastoreItem xmlns:ds="http://schemas.openxmlformats.org/officeDocument/2006/customXml" ds:itemID="{4A03355A-E079-4206-887D-BBF349249DF1}">
  <ds:schemaRefs/>
</ds:datastoreItem>
</file>

<file path=customXml/itemProps11.xml><?xml version="1.0" encoding="utf-8"?>
<ds:datastoreItem xmlns:ds="http://schemas.openxmlformats.org/officeDocument/2006/customXml" ds:itemID="{13EC4D08-2820-4B85-BF1C-D5E08627342F}">
  <ds:schemaRefs/>
</ds:datastoreItem>
</file>

<file path=customXml/itemProps12.xml><?xml version="1.0" encoding="utf-8"?>
<ds:datastoreItem xmlns:ds="http://schemas.openxmlformats.org/officeDocument/2006/customXml" ds:itemID="{687D5F8B-0835-41E3-8BF5-307E7970A465}">
  <ds:schemaRefs/>
</ds:datastoreItem>
</file>

<file path=customXml/itemProps13.xml><?xml version="1.0" encoding="utf-8"?>
<ds:datastoreItem xmlns:ds="http://schemas.openxmlformats.org/officeDocument/2006/customXml" ds:itemID="{E21E0487-4CBF-4363-A872-0238428F0B96}">
  <ds:schemaRefs/>
</ds:datastoreItem>
</file>

<file path=customXml/itemProps14.xml><?xml version="1.0" encoding="utf-8"?>
<ds:datastoreItem xmlns:ds="http://schemas.openxmlformats.org/officeDocument/2006/customXml" ds:itemID="{951E7DFF-F730-4D02-87B5-3BA42519DA70}">
  <ds:schemaRefs/>
</ds:datastoreItem>
</file>

<file path=customXml/itemProps15.xml><?xml version="1.0" encoding="utf-8"?>
<ds:datastoreItem xmlns:ds="http://schemas.openxmlformats.org/officeDocument/2006/customXml" ds:itemID="{D3B65D87-05E4-4653-B801-27D953FFC23D}">
  <ds:schemaRefs/>
</ds:datastoreItem>
</file>

<file path=customXml/itemProps16.xml><?xml version="1.0" encoding="utf-8"?>
<ds:datastoreItem xmlns:ds="http://schemas.openxmlformats.org/officeDocument/2006/customXml" ds:itemID="{CDCFE401-E489-491C-B451-ED7F7819294F}">
  <ds:schemaRefs/>
</ds:datastoreItem>
</file>

<file path=customXml/itemProps17.xml><?xml version="1.0" encoding="utf-8"?>
<ds:datastoreItem xmlns:ds="http://schemas.openxmlformats.org/officeDocument/2006/customXml" ds:itemID="{5CAC7263-3047-4AFB-AFD4-FB916609959B}">
  <ds:schemaRefs/>
</ds:datastoreItem>
</file>

<file path=customXml/itemProps18.xml><?xml version="1.0" encoding="utf-8"?>
<ds:datastoreItem xmlns:ds="http://schemas.openxmlformats.org/officeDocument/2006/customXml" ds:itemID="{291034EE-AA25-4CD0-B181-E2704B3FF410}">
  <ds:schemaRefs>
    <ds:schemaRef ds:uri="http://schemas.microsoft.com/DataMashup"/>
  </ds:schemaRefs>
</ds:datastoreItem>
</file>

<file path=customXml/itemProps19.xml><?xml version="1.0" encoding="utf-8"?>
<ds:datastoreItem xmlns:ds="http://schemas.openxmlformats.org/officeDocument/2006/customXml" ds:itemID="{B6D79AAA-4982-41F5-AAA0-65C70548F283}">
  <ds:schemaRefs/>
</ds:datastoreItem>
</file>

<file path=customXml/itemProps20.xml><?xml version="1.0" encoding="utf-8"?>
<ds:datastoreItem xmlns:ds="http://schemas.openxmlformats.org/officeDocument/2006/customXml" ds:itemID="{AD6D5B5D-9C9F-4E7B-BC46-963BDD83126B}">
  <ds:schemaRefs/>
</ds:datastoreItem>
</file>

<file path=customXml/itemProps21.xml><?xml version="1.0" encoding="utf-8"?>
<ds:datastoreItem xmlns:ds="http://schemas.openxmlformats.org/officeDocument/2006/customXml" ds:itemID="{FBB53839-D766-438F-A8C8-9678FB09584F}">
  <ds:schemaRefs/>
</ds:datastoreItem>
</file>

<file path=customXml/itemProps22.xml><?xml version="1.0" encoding="utf-8"?>
<ds:datastoreItem xmlns:ds="http://schemas.openxmlformats.org/officeDocument/2006/customXml" ds:itemID="{3A814564-DC57-4B8C-A900-9422F1FDA085}">
  <ds:schemaRefs/>
</ds:datastoreItem>
</file>

<file path=customXml/itemProps23.xml><?xml version="1.0" encoding="utf-8"?>
<ds:datastoreItem xmlns:ds="http://schemas.openxmlformats.org/officeDocument/2006/customXml" ds:itemID="{9A0F13E9-6EB8-4343-A172-FEB913E4DDE0}">
  <ds:schemaRefs/>
</ds:datastoreItem>
</file>

<file path=customXml/itemProps24.xml><?xml version="1.0" encoding="utf-8"?>
<ds:datastoreItem xmlns:ds="http://schemas.openxmlformats.org/officeDocument/2006/customXml" ds:itemID="{4DDD8671-0868-482B-8BC5-DC4193D54037}">
  <ds:schemaRefs/>
</ds:datastoreItem>
</file>

<file path=customXml/itemProps25.xml><?xml version="1.0" encoding="utf-8"?>
<ds:datastoreItem xmlns:ds="http://schemas.openxmlformats.org/officeDocument/2006/customXml" ds:itemID="{56B5BF4E-BC92-49C7-9CF1-7267F0A018C5}">
  <ds:schemaRefs/>
</ds:datastoreItem>
</file>

<file path=customXml/itemProps26.xml><?xml version="1.0" encoding="utf-8"?>
<ds:datastoreItem xmlns:ds="http://schemas.openxmlformats.org/officeDocument/2006/customXml" ds:itemID="{1F3BAE92-0037-4197-8E52-25C63A676FA9}">
  <ds:schemaRefs/>
</ds:datastoreItem>
</file>

<file path=customXml/itemProps27.xml><?xml version="1.0" encoding="utf-8"?>
<ds:datastoreItem xmlns:ds="http://schemas.openxmlformats.org/officeDocument/2006/customXml" ds:itemID="{FA15CCA3-A765-4CF0-8C26-FF2290AA83AF}">
  <ds:schemaRefs/>
</ds:datastoreItem>
</file>

<file path=customXml/itemProps28.xml><?xml version="1.0" encoding="utf-8"?>
<ds:datastoreItem xmlns:ds="http://schemas.openxmlformats.org/officeDocument/2006/customXml" ds:itemID="{AC49E672-0223-4153-8B24-672458A2B375}">
  <ds:schemaRefs/>
</ds:datastoreItem>
</file>

<file path=customXml/itemProps29.xml><?xml version="1.0" encoding="utf-8"?>
<ds:datastoreItem xmlns:ds="http://schemas.openxmlformats.org/officeDocument/2006/customXml" ds:itemID="{FBEA9367-4DA0-48B8-92F0-D5D2C7B76F66}">
  <ds:schemaRefs/>
</ds:datastoreItem>
</file>

<file path=customXml/itemProps30.xml><?xml version="1.0" encoding="utf-8"?>
<ds:datastoreItem xmlns:ds="http://schemas.openxmlformats.org/officeDocument/2006/customXml" ds:itemID="{6AA67E15-B6FF-46C9-8339-53A31FF4BA2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01_Business_Domains</vt:lpstr>
      <vt:lpstr>02_Metadata_&amp;_KPI_Catalog</vt:lpstr>
      <vt:lpstr>03_CallCenter_Cockpit</vt:lpstr>
      <vt:lpstr>04_CustomerRetention_Cockpit</vt:lpstr>
      <vt:lpstr>05_DiversityInclusion_Cockpit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Sohila Khaled</dc:creator>
  <cp:lastModifiedBy>Sohila Khaled</cp:lastModifiedBy>
  <dcterms:created xsi:type="dcterms:W3CDTF">2026-10-01T16:49:08Z</dcterms:created>
  <dcterms:modified xsi:type="dcterms:W3CDTF">2026-10-02T17:27:09Z</dcterms:modified>
</cp:coreProperties>
</file>