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courses\Data Analysis 26-27\7-Introducation to Data Fields (Excel)\11_Demos_and_Workbooks\10_Projects_and_Demos\PWC\"/>
    </mc:Choice>
  </mc:AlternateContent>
  <xr:revisionPtr revIDLastSave="0" documentId="13_ncr:1_{64F7485C-4AC7-4F37-86DB-AB661A21FCA1}" xr6:coauthVersionLast="47" xr6:coauthVersionMax="47" xr10:uidLastSave="{00000000-0000-0000-0000-000000000000}"/>
  <bookViews>
    <workbookView xWindow="-108" yWindow="-108" windowWidth="23256" windowHeight="12456" firstSheet="4" activeTab="5" xr2:uid="{B957AA41-0AAB-4C84-BFCA-68CC2E874E78}"/>
  </bookViews>
  <sheets>
    <sheet name="01_Business_Domains" sheetId="7" r:id="rId1"/>
    <sheet name="02_Metadata_&amp;_KPI_Catalog" sheetId="8" r:id="rId2"/>
    <sheet name="03_CallCenter_Cockpit" sheetId="24" r:id="rId3"/>
    <sheet name="04_CustomerRetention_Cockpit" sheetId="25" r:id="rId4"/>
    <sheet name="05_DiversityInclusion_Cockpit" sheetId="26" r:id="rId5"/>
    <sheet name="Staging_Pivots" sheetId="27" r:id="rId6"/>
  </sheets>
  <functionGroups builtInGroupCount="19"/>
  <calcPr calcId="191029"/>
  <pivotCaches>
    <pivotCache cacheId="18" r:id="rId7"/>
    <pivotCache cacheId="90" r:id="rId8"/>
  </pivotCaches>
  <extLst>
    <ext xmlns:x15="http://schemas.microsoft.com/office/spreadsheetml/2010/11/main" uri="{841E416B-1EF1-43b6-AB56-02D37102CBD5}">
      <x15:pivotCaches>
        <pivotCache cacheId="28" r:id="rId9"/>
        <pivotCache cacheId="52" r:id="rId10"/>
        <pivotCache cacheId="65" r:id="rId11"/>
      </x15:pivotCaches>
    </ext>
    <ext xmlns:x15="http://schemas.microsoft.com/office/spreadsheetml/2010/11/main" uri="{983426D0-5260-488c-9760-48F4B6AC55F4}">
      <x15:pivotTableReferences>
        <x15:pivotTableReference r:id="rId12"/>
        <x15:pivotTableReference r:id="rId13"/>
        <x15:pivotTableReference r:id="rId14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act_Calls_96d10397-13f1-4206-b443-34aeba5a3a44" name="Fact_Calls" connection="Query - Fact_Calls"/>
          <x15:modelTable id="Fact_Churn_499e3947-6d0b-4713-9663-f307687664d5" name="Fact_Churn" connection="Query - Fact_Churn"/>
          <x15:modelTable id="Dim_EmployeeCensus_5cb6b34b-4df3-46a1-b0bb-0d1a013f56c2" name="Dim_EmployeeCensus" connection="Query - Dim_EmployeeCensus"/>
          <x15:modelTable id="Dim_CareerLadder_abf9654b-621a-4c0b-a980-7d1013d1ac55" name="Dim_CareerLadder" connection="Query - Dim_CareerLadder"/>
          <x15:modelTable id="Dim_NationalityCensus_cfbff877-49a7-40b1-8789-d96b25698a6c" name="Dim_NationalityCensus" connection="Query - Dim_NationalityCensus"/>
          <x15:modelTable id="Dim_PRA_Equity_640f4d23-bdb9-40f7-a837-fb501c2d3323" name="Dim_PRA_Equity" connection="Query - Dim_PRA_Equity"/>
          <x15:modelTable id="Fact_Employees_a6e06197-52c7-4976-9859-20d8ea8c44ce" name="Fact_Employees" connection="Query - Fact_Employees"/>
          <x15:modelTable id="DimAgent_adffbc4d-cfe5-4bd6-a34e-fbdae2de273d" name="DimAgent" connection="Query - DimAgent"/>
          <x15:modelTable id="DimTopic_d97bca78-987f-4f3d-9ff7-fed100f4edde" name="DimTopic" connection="Query - DimTopic"/>
          <x15:modelTable id="DimDepartment_1dd6f6b6-5bef-4039-99ce-b6f826fdcb19" name="DimDepartment" connection="Query - DimDepartment"/>
          <x15:modelTable id="DimContract_c9475493-9c22-4009-a5f3-11268fa6b651" name="DimContract" connection="Query - DimContract"/>
          <x15:modelTable id="DimDate_ab8c14ea-6b45-4fa4-8c10-7f19b5faba1a" name="DimDate" connection="Query - DimDate"/>
          <x15:modelTable id="A" name="_Measures" connection="Connection"/>
        </x15:modelTables>
        <x15:modelRelationships>
          <x15:modelRelationship fromTable="Fact_Employees" fromColumn="Department" toTable="DimDepartment" toColumn="Department"/>
          <x15:modelRelationship fromTable="Fact_Employees" fromColumn="Department" toTable="Dim_PRA_Equity" toColumn="Department"/>
          <x15:modelRelationship fromTable="Fact_Employees" fromColumn="Nationality" toTable="Dim_NationalityCensus" toColumn="Nationality"/>
          <x15:modelRelationship fromTable="Fact_Employees" fromColumn="Job Level after FY21 promotions" toTable="Dim_CareerLadder" toColumn="Base_Job_Level"/>
          <x15:modelRelationship fromTable="Fact_Calls" fromColumn="Agent" toTable="DimAgent" toColumn="Agent"/>
          <x15:modelRelationship fromTable="Fact_Calls" fromColumn="Date" toTable="DimDate" toColumn="Date"/>
          <x15:modelRelationship fromTable="Fact_Calls" fromColumn="Topic" toTable="DimTopic" toColumn="Topic"/>
          <x15:modelRelationship fromTable="Fact_Churn" fromColumn="Contract" toTable="DimContract" toColumn="Contract"/>
          <x15:modelRelationship fromTable="Dim_EmployeeCensus" fromColumn="Employee ID" toTable="Fact_Employees" toColumn="Employe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E65" i="26" l="1"/>
  <c r="AB65" i="25"/>
  <c r="AD65" i="26"/>
  <c r="AA65" i="25"/>
  <c r="AA65" i="24"/>
  <c r="AC65" i="26"/>
  <c r="AE65" i="24"/>
  <c r="AB65" i="26"/>
  <c r="AD65" i="24"/>
  <c r="AA65" i="26"/>
  <c r="AC65" i="24"/>
  <c r="AE65" i="25"/>
  <c r="AB65" i="24"/>
  <c r="AD65" i="25"/>
  <c r="AC65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F3B9C-BFC1-49A3-B885-819AD160A2CA}" name="Connection" type="104" refreshedVersion="0" background="1">
    <extLst>
      <ext xmlns:x15="http://schemas.microsoft.com/office/spreadsheetml/2010/11/main" uri="{DE250136-89BD-433C-8126-D09CA5730AF9}">
        <x15:connection id="A"/>
      </ext>
    </extLst>
  </connection>
  <connection id="2" xr16:uid="{5EBB87B0-C579-4C14-BD7C-865308B60669}" name="Query - Dim_CareerLadder" description="Connection to the 'Dim_CareerLadder' query in the workbook." type="100" refreshedVersion="8" minRefreshableVersion="5">
    <extLst>
      <ext xmlns:x15="http://schemas.microsoft.com/office/spreadsheetml/2010/11/main" uri="{DE250136-89BD-433C-8126-D09CA5730AF9}">
        <x15:connection id="a8fef65c-ff7d-4c39-84ac-c2e83d45b27a">
          <x15:oledbPr connection="Provider=Microsoft.Mashup.OleDb.1;Data Source=$Workbook$;Location=Dim_CareerLadder;Extended Properties=&quot;&quot;">
            <x15:dbTables>
              <x15:dbTable name="Dim_CareerLadder"/>
            </x15:dbTables>
          </x15:oledbPr>
        </x15:connection>
      </ext>
    </extLst>
  </connection>
  <connection id="3" xr16:uid="{9AD21CBF-7ACA-42C5-9F2E-11E4C33495F8}" name="Query - Dim_EmployeeCensus" description="Connection to the 'Dim_EmployeeCensus' query in the workbook." type="100" refreshedVersion="8" minRefreshableVersion="5">
    <extLst>
      <ext xmlns:x15="http://schemas.microsoft.com/office/spreadsheetml/2010/11/main" uri="{DE250136-89BD-433C-8126-D09CA5730AF9}">
        <x15:connection id="fc1cd4c6-c31b-48a6-a892-3bfb8bc3a760">
          <x15:oledbPr connection="Provider=Microsoft.Mashup.OleDb.1;Data Source=$Workbook$;Location=Dim_EmployeeCensus;Extended Properties=&quot;&quot;">
            <x15:dbTables>
              <x15:dbTable name="Dim_EmployeeCensus"/>
            </x15:dbTables>
          </x15:oledbPr>
        </x15:connection>
      </ext>
    </extLst>
  </connection>
  <connection id="4" xr16:uid="{1A235FFF-253E-4F82-83B6-02AD67D2E89B}" name="Query - Dim_NationalityCensus" description="Connection to the 'Dim_NationalityCensus' query in the workbook." type="100" refreshedVersion="8" minRefreshableVersion="5">
    <extLst>
      <ext xmlns:x15="http://schemas.microsoft.com/office/spreadsheetml/2010/11/main" uri="{DE250136-89BD-433C-8126-D09CA5730AF9}">
        <x15:connection id="5b6abd45-17ad-4438-bf65-5ed832e15c04">
          <x15:oledbPr connection="Provider=Microsoft.Mashup.OleDb.1;Data Source=$Workbook$;Location=Dim_NationalityCensus;Extended Properties=&quot;&quot;">
            <x15:dbTables>
              <x15:dbTable name="Dim_NationalityCensus"/>
            </x15:dbTables>
          </x15:oledbPr>
        </x15:connection>
      </ext>
    </extLst>
  </connection>
  <connection id="5" xr16:uid="{7002DF5B-4564-481A-99EC-D9A2E754BD65}" name="Query - Dim_PRA_Equity" description="Connection to the 'Dim_PRA_Equity' query in the workbook." type="100" refreshedVersion="8" minRefreshableVersion="5">
    <extLst>
      <ext xmlns:x15="http://schemas.microsoft.com/office/spreadsheetml/2010/11/main" uri="{DE250136-89BD-433C-8126-D09CA5730AF9}">
        <x15:connection id="cad93c5f-1bc8-407e-a979-60fb50e8a2be"/>
      </ext>
    </extLst>
  </connection>
  <connection id="6" xr16:uid="{D8A23FF4-77A7-4479-B8F7-2FAFB12AD0C6}" name="Query - DimAgent" description="Connection to the 'DimAgent' query in the workbook." type="100" refreshedVersion="8" minRefreshableVersion="5">
    <extLst>
      <ext xmlns:x15="http://schemas.microsoft.com/office/spreadsheetml/2010/11/main" uri="{DE250136-89BD-433C-8126-D09CA5730AF9}">
        <x15:connection id="4ffb5ef2-04eb-4393-aaf3-1e8fbffc2ca5">
          <x15:oledbPr connection="Provider=Microsoft.Mashup.OleDb.1;Data Source=$Workbook$;Location=DimAgent;Extended Properties=&quot;&quot;">
            <x15:dbTables>
              <x15:dbTable name="DimAgent"/>
            </x15:dbTables>
          </x15:oledbPr>
        </x15:connection>
      </ext>
    </extLst>
  </connection>
  <connection id="7" xr16:uid="{F3FB46E1-8EAB-4B25-AF66-E6F0FC5A5D03}" name="Query - DimContract" description="Connection to the 'DimContract' query in the workbook." type="100" refreshedVersion="8" minRefreshableVersion="5">
    <extLst>
      <ext xmlns:x15="http://schemas.microsoft.com/office/spreadsheetml/2010/11/main" uri="{DE250136-89BD-433C-8126-D09CA5730AF9}">
        <x15:connection id="9051c665-df9e-4545-a6e9-3901b86b823f">
          <x15:oledbPr connection="Provider=Microsoft.Mashup.OleDb.1;Data Source=$Workbook$;Location=DimContract;Extended Properties=&quot;&quot;">
            <x15:dbTables>
              <x15:dbTable name="DimContract"/>
            </x15:dbTables>
          </x15:oledbPr>
        </x15:connection>
      </ext>
    </extLst>
  </connection>
  <connection id="8" xr16:uid="{8D518FA0-45D8-460F-80D9-36E9DC042353}" name="Query - DimDate" description="Connection to the 'DimDate' query in the workbook." type="100" refreshedVersion="8" minRefreshableVersion="5">
    <extLst>
      <ext xmlns:x15="http://schemas.microsoft.com/office/spreadsheetml/2010/11/main" uri="{DE250136-89BD-433C-8126-D09CA5730AF9}">
        <x15:connection id="47e97453-9aa3-4083-befa-e6188694cd22">
          <x15:oledbPr connection="Provider=Microsoft.Mashup.OleDb.1;Data Source=$Workbook$;Location=DimDate;Extended Properties=&quot;&quot;">
            <x15:dbTables>
              <x15:dbTable name="DimDate"/>
            </x15:dbTables>
          </x15:oledbPr>
        </x15:connection>
      </ext>
    </extLst>
  </connection>
  <connection id="9" xr16:uid="{68A73021-57DA-4320-B9EF-363ECCB78CF8}" name="Query - DimDepartment" description="Connection to the 'DimDepartment' query in the workbook." type="100" refreshedVersion="8" minRefreshableVersion="5">
    <extLst>
      <ext xmlns:x15="http://schemas.microsoft.com/office/spreadsheetml/2010/11/main" uri="{DE250136-89BD-433C-8126-D09CA5730AF9}">
        <x15:connection id="93267bec-a6d6-4003-8fde-c018fb110334">
          <x15:oledbPr connection="Provider=Microsoft.Mashup.OleDb.1;Data Source=$Workbook$;Location=DimDepartment;Extended Properties=&quot;&quot;">
            <x15:dbTables>
              <x15:dbTable name="DimDepartment"/>
            </x15:dbTables>
          </x15:oledbPr>
        </x15:connection>
      </ext>
    </extLst>
  </connection>
  <connection id="10" xr16:uid="{92A51D57-D852-4CF5-BB27-3A273E545585}" name="Query - DimTopic" description="Connection to the 'DimTopic' query in the workbook." type="100" refreshedVersion="8" minRefreshableVersion="5">
    <extLst>
      <ext xmlns:x15="http://schemas.microsoft.com/office/spreadsheetml/2010/11/main" uri="{DE250136-89BD-433C-8126-D09CA5730AF9}">
        <x15:connection id="8e8a1b22-e41a-4079-bc36-4810313207d5">
          <x15:oledbPr connection="Provider=Microsoft.Mashup.OleDb.1;Data Source=$Workbook$;Location=DimTopic;Extended Properties=&quot;&quot;">
            <x15:dbTables>
              <x15:dbTable name="DimTopic"/>
            </x15:dbTables>
          </x15:oledbPr>
        </x15:connection>
      </ext>
    </extLst>
  </connection>
  <connection id="11" xr16:uid="{4152DBFE-B3B1-402B-828B-8EC829BD6AF4}" name="Query - Fact_Calls" description="Connection to the 'Fact_Calls' query in the workbook." type="100" refreshedVersion="8" minRefreshableVersion="5">
    <extLst>
      <ext xmlns:x15="http://schemas.microsoft.com/office/spreadsheetml/2010/11/main" uri="{DE250136-89BD-433C-8126-D09CA5730AF9}">
        <x15:connection id="70217dea-1148-4fa0-9c36-4eda0c4a2bfa">
          <x15:oledbPr connection="Provider=Microsoft.Mashup.OleDb.1;Data Source=$Workbook$;Location=Fact_Calls;Extended Properties=&quot;&quot;">
            <x15:dbTables>
              <x15:dbTable name="Fact_Calls"/>
            </x15:dbTables>
          </x15:oledbPr>
        </x15:connection>
      </ext>
    </extLst>
  </connection>
  <connection id="12" xr16:uid="{35568C02-C500-4734-9D53-44DFB469CC83}" name="Query - Fact_Churn" description="Connection to the 'Fact_Churn' query in the workbook." type="100" refreshedVersion="8" minRefreshableVersion="5">
    <extLst>
      <ext xmlns:x15="http://schemas.microsoft.com/office/spreadsheetml/2010/11/main" uri="{DE250136-89BD-433C-8126-D09CA5730AF9}">
        <x15:connection id="7a062540-9d55-41e7-88a1-58214ee73dfd">
          <x15:oledbPr connection="Provider=Microsoft.Mashup.OleDb.1;Data Source=$Workbook$;Location=Fact_Churn;Extended Properties=&quot;&quot;">
            <x15:dbTables>
              <x15:dbTable name="Fact_Churn"/>
            </x15:dbTables>
          </x15:oledbPr>
        </x15:connection>
      </ext>
    </extLst>
  </connection>
  <connection id="13" xr16:uid="{D0F4371C-65D5-41A9-9181-10088CD5EDAC}" name="Query - Fact_Employees" description="Connection to the 'Fact_Employees' query in the workbook." type="100" refreshedVersion="8" minRefreshableVersion="5">
    <extLst>
      <ext xmlns:x15="http://schemas.microsoft.com/office/spreadsheetml/2010/11/main" uri="{DE250136-89BD-433C-8126-D09CA5730AF9}">
        <x15:connection id="ef8fd418-1ff6-49be-8492-e38ed5757613">
          <x15:oledbPr connection="Provider=Microsoft.Mashup.OleDb.1;Data Source=$Workbook$;Location=Fact_Employees;Extended Properties=&quot;&quot;">
            <x15:dbTables>
              <x15:dbTable name="Fact_Employees"/>
            </x15:dbTables>
          </x15:oledbPr>
        </x15:connection>
      </ext>
    </extLst>
  </connection>
  <connection id="14" xr16:uid="{734FEDD6-38CB-417C-9CE0-BFDCC722390E}" keepAlive="1" name="Query - stg_RawCalls" description="Connection to the 'stg_RawCalls' query in the workbook." type="5" refreshedVersion="0" background="1">
    <dbPr connection="Provider=Microsoft.Mashup.OleDb.1;Data Source=$Workbook$;Location=stg_RawCalls;Extended Properties=&quot;&quot;" command="SELECT * FROM [stg_RawCalls]"/>
  </connection>
  <connection id="15" xr16:uid="{B34C1505-42A1-4DBA-89B9-4FCC0DDD6884}" keepAlive="1" name="Query - stg_RawChurn" description="Connection to the 'stg_RawChurn' query in the workbook." type="5" refreshedVersion="0" background="1">
    <dbPr connection="Provider=Microsoft.Mashup.OleDb.1;Data Source=$Workbook$;Location=stg_RawChurn;Extended Properties=&quot;&quot;" command="SELECT * FROM [stg_RawChurn]"/>
  </connection>
  <connection id="16" xr16:uid="{0EBA3F6B-708A-40E0-8463-F1999CD68CC1}" keepAlive="1" name="Query - stg_RawEmployees" description="Connection to the 'stg_RawEmployees' query in the workbook." type="5" refreshedVersion="0" background="1">
    <dbPr connection="Provider=Microsoft.Mashup.OleDb.1;Data Source=$Workbook$;Location=stg_RawEmployees;Extended Properties=&quot;&quot;" command="SELECT * FROM [stg_RawEmployees]"/>
  </connection>
  <connection id="17" xr16:uid="{5340E865-260B-4E55-968F-8E335ECB377B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Measures].[Average CSAT]"/>
    <s v="0.00"/>
    <s v="[Measures].[Churn Rate %]"/>
    <s v="0%;-0%;0%"/>
    <s v="0"/>
    <s v="[Measures].[Average Speed of Answer (s)]"/>
    <s v="[Measures].[Total Customers]"/>
    <s v="[Measures].[Contract M2M Churn Rate %]"/>
    <s v="[Measures].[Abandonment Rate %]"/>
    <s v="0.00%;-0.00%;0.00%"/>
    <s v="[Measures].[Total Demand]"/>
    <s v="#,0"/>
    <s v="#,0 &quot;AED&quot;;-#,0 &quot;AED&quot;;#,0 &quot;AED&quot;"/>
    <s v="[Measures].[Answer Rate %]"/>
    <s v="[Measures].[Turnover Rate %]"/>
    <s v="[Measures].[Female Promotion %]"/>
    <s v="[Measures].[Executive Female Share %]"/>
    <s v="[Measures].[Female Representation %]"/>
    <s v="[Measures].[Total Employees]"/>
    <s v="[Measures].[Avg Tech Tickets per Customer]"/>
    <s v="[Measures].[At-Risk MRR]"/>
  </metadataStrings>
  <mdxMetadata count="15">
    <mdx n="0" f="v">
      <t c="1" si="2">
        <n x="1"/>
      </t>
    </mdx>
    <mdx n="0" f="v">
      <t c="1" si="4">
        <n x="3"/>
      </t>
    </mdx>
    <mdx n="0" f="v">
      <t c="1" si="2">
        <n x="6"/>
      </t>
    </mdx>
    <mdx n="0" f="v">
      <t c="1" si="5">
        <n x="7"/>
      </t>
    </mdx>
    <mdx n="0" f="v">
      <t c="1" si="4">
        <n x="8"/>
      </t>
    </mdx>
    <mdx n="0" f="v">
      <t c="1" si="10">
        <n x="9"/>
      </t>
    </mdx>
    <mdx n="0" f="v">
      <t c="1" si="12">
        <n x="11"/>
      </t>
    </mdx>
    <mdx n="0" f="v">
      <t c="1" si="10">
        <n x="14"/>
      </t>
    </mdx>
    <mdx n="0" f="v">
      <t c="1" si="4">
        <n x="15"/>
      </t>
    </mdx>
    <mdx n="0" f="v">
      <t c="1" si="4">
        <n x="16"/>
      </t>
    </mdx>
    <mdx n="0" f="v">
      <t c="1" si="4">
        <n x="17"/>
      </t>
    </mdx>
    <mdx n="0" f="v">
      <t c="1" si="4">
        <n x="18"/>
      </t>
    </mdx>
    <mdx n="0" f="v">
      <t c="1" si="5">
        <n x="19"/>
      </t>
    </mdx>
    <mdx n="0" f="v">
      <t c="1" si="5">
        <n x="20"/>
      </t>
    </mdx>
    <mdx n="0" f="v">
      <t c="1" si="13">
        <n x="21"/>
      </t>
    </mdx>
  </mdxMetadata>
  <valueMetadata count="1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</valueMetadata>
</metadata>
</file>

<file path=xl/sharedStrings.xml><?xml version="1.0" encoding="utf-8"?>
<sst xmlns="http://schemas.openxmlformats.org/spreadsheetml/2006/main" count="271" uniqueCount="227">
  <si>
    <t>PwC Switzerland | Client Business Domains &amp; Strategic Context</t>
  </si>
  <si>
    <t>Strategic context, business models, operational grains, and critical risk taxonomies for the 3 client modules.</t>
  </si>
  <si>
    <t>--&gt; Open Metadata &amp; Executive KPI Catalog &gt;&gt;</t>
  </si>
  <si>
    <t>[01] CALL CENTER OPERATIONS</t>
  </si>
  <si>
    <t>Client: Telecommunications Customer Care Hub</t>
  </si>
  <si>
    <t>- Source: 01 Call-Center-Dataset.xlsx (5,000 calls)</t>
  </si>
  <si>
    <t>- Granularity: 1 Inbound Customer Call Attempt</t>
  </si>
  <si>
    <t>- Peak Window: 11:00 AM - 2:00 PM (62% Abandonment)</t>
  </si>
  <si>
    <t>Benchmark: Abandonment &lt; 15.0% | CSAT &gt; 3.50</t>
  </si>
  <si>
    <t>[ View Dashboard ]</t>
  </si>
  <si>
    <t>[02] CUSTOMER CHURN &amp; RETENTION</t>
  </si>
  <si>
    <t>Client: Subscription Broadband &amp; Telephony Operator</t>
  </si>
  <si>
    <t>- Source: 02 Churn-Dataset.xlsx (7,043 accounts)</t>
  </si>
  <si>
    <t>- Granularity: 1 Customer Subscription Profile</t>
  </si>
  <si>
    <t>- High-Risk Cohort: Month-to-Month Contracts (42.7% Churn)</t>
  </si>
  <si>
    <t>Benchmark: Churn Rate &lt; 20.0% | ARR Risk &lt; $2.0M</t>
  </si>
  <si>
    <t>[03] DIVERSITY &amp; INCLUSION</t>
  </si>
  <si>
    <t>Client: Pharma Group AG (Swiss Enterprise)</t>
  </si>
  <si>
    <t>- Source: 03 Diversity-Inclusion-Dataset.xlsx (500 staff)</t>
  </si>
  <si>
    <t>- The Broken Rung: Manager (34.3% F) -&gt; Sr Mgr (14.6% F)</t>
  </si>
  <si>
    <t>Benchmark: Broken Rung Gap &lt; 5.0% | Board Parity &gt; 35%</t>
  </si>
  <si>
    <t>PwC Switzerland | Enterprise Metadata &amp; KPI Governance Catalog</t>
  </si>
  <si>
    <t>&lt;-- Back to Business Domains</t>
  </si>
  <si>
    <t>Entity_ID</t>
  </si>
  <si>
    <t>Business_Domain</t>
  </si>
  <si>
    <t>Table_Name</t>
  </si>
  <si>
    <t>Table_Type</t>
  </si>
  <si>
    <t>Source_File_Sheet</t>
  </si>
  <si>
    <t>Row_Count</t>
  </si>
  <si>
    <t>Granularity_Definition</t>
  </si>
  <si>
    <t>Primary_Key</t>
  </si>
  <si>
    <t>Business_Owner</t>
  </si>
  <si>
    <t>ENT-01</t>
  </si>
  <si>
    <t>Contact Center</t>
  </si>
  <si>
    <t>Fact_Calls</t>
  </si>
  <si>
    <t>Fact</t>
  </si>
  <si>
    <t>01 Call-Center-Dataset.xlsx</t>
  </si>
  <si>
    <t>1 Inbound Customer Call Attempt</t>
  </si>
  <si>
    <t>Call_Id</t>
  </si>
  <si>
    <t>Head of Customer Care</t>
  </si>
  <si>
    <t>ENT-02</t>
  </si>
  <si>
    <t>Customer Retention</t>
  </si>
  <si>
    <t>Fact_Churn</t>
  </si>
  <si>
    <t>02 Churn-Dataset.xlsx</t>
  </si>
  <si>
    <t>1 Customer Subscription Account</t>
  </si>
  <si>
    <t>customerID</t>
  </si>
  <si>
    <t>VP Customer Success</t>
  </si>
  <si>
    <t>ENT-03</t>
  </si>
  <si>
    <t>Workforce Governance</t>
  </si>
  <si>
    <t>Fact_Employees</t>
  </si>
  <si>
    <t>03 Diversity-Inclusion.xlsx</t>
  </si>
  <si>
    <t>1 Corporate Employee Profile</t>
  </si>
  <si>
    <t>Employee_ID</t>
  </si>
  <si>
    <t>Chief People Officer</t>
  </si>
  <si>
    <t>ENT-04</t>
  </si>
  <si>
    <t>Enterprise Calendar</t>
  </si>
  <si>
    <t>DimDate</t>
  </si>
  <si>
    <t>Dimension</t>
  </si>
  <si>
    <t>M Calendar Generator</t>
  </si>
  <si>
    <t>1 Calendar Day (Q1 2021)</t>
  </si>
  <si>
    <t>Date</t>
  </si>
  <si>
    <t>Enterprise BI Lead</t>
  </si>
  <si>
    <t>ENT-05</t>
  </si>
  <si>
    <t>DimAgent</t>
  </si>
  <si>
    <t>Derived from Fact_Calls</t>
  </si>
  <si>
    <t>1 Contact Center Agent</t>
  </si>
  <si>
    <t>Agent</t>
  </si>
  <si>
    <t>Contact Center Manager</t>
  </si>
  <si>
    <t>ENT-06</t>
  </si>
  <si>
    <t>DimTopic</t>
  </si>
  <si>
    <t>1 Inquiry Topic / SLA Tier</t>
  </si>
  <si>
    <t>Topic</t>
  </si>
  <si>
    <t>QA Director</t>
  </si>
  <si>
    <t>ENT-07</t>
  </si>
  <si>
    <t>DimContract</t>
  </si>
  <si>
    <t>Derived from Fact_Churn</t>
  </si>
  <si>
    <t>1 Commitment Term Tier</t>
  </si>
  <si>
    <t>Contract</t>
  </si>
  <si>
    <t>Head of Pricing</t>
  </si>
  <si>
    <t>ENT-08</t>
  </si>
  <si>
    <t>DimDepartment</t>
  </si>
  <si>
    <t>Derived from Fact_Employees</t>
  </si>
  <si>
    <t>1 Organizational Unit</t>
  </si>
  <si>
    <t>Department</t>
  </si>
  <si>
    <t>CHRO</t>
  </si>
  <si>
    <t>ENT-09</t>
  </si>
  <si>
    <t>Auxiliary Census</t>
  </si>
  <si>
    <t>Dim_EmployeeCensus</t>
  </si>
  <si>
    <t>Auxiliary</t>
  </si>
  <si>
    <t>Backing 1</t>
  </si>
  <si>
    <t>1 Benchmark Employee Record</t>
  </si>
  <si>
    <t>Employee ID</t>
  </si>
  <si>
    <t>Macro Analytics Lead</t>
  </si>
  <si>
    <t>ENT-10</t>
  </si>
  <si>
    <t>Career Pathways</t>
  </si>
  <si>
    <t>Dim_CareerLadder</t>
  </si>
  <si>
    <t>Backing 2</t>
  </si>
  <si>
    <t>Grade Promotion Pair</t>
  </si>
  <si>
    <t>Base_Job_Level</t>
  </si>
  <si>
    <t>Talent Management</t>
  </si>
  <si>
    <t>ENT-11</t>
  </si>
  <si>
    <t>Regulatory Parity</t>
  </si>
  <si>
    <t>Dim_NationalityCensus</t>
  </si>
  <si>
    <t>Backing 3</t>
  </si>
  <si>
    <t>Country Representation Bucket</t>
  </si>
  <si>
    <t>Country_ID</t>
  </si>
  <si>
    <t>Corporate Compliance</t>
  </si>
  <si>
    <t>ENT-12</t>
  </si>
  <si>
    <t>Performance Quotas</t>
  </si>
  <si>
    <t>Dim_PRA_Equity</t>
  </si>
  <si>
    <t>Backing 4</t>
  </si>
  <si>
    <t>Department Headcount Matrix</t>
  </si>
  <si>
    <t>Compensation Committee</t>
  </si>
  <si>
    <t>Metric_ID</t>
  </si>
  <si>
    <t>Domain</t>
  </si>
  <si>
    <t>KPI_Name</t>
  </si>
  <si>
    <t>Strategic_Objective</t>
  </si>
  <si>
    <t>Plain_Language_Definition</t>
  </si>
  <si>
    <t>Target</t>
  </si>
  <si>
    <t>Polarity</t>
  </si>
  <si>
    <t>Alert_Threshold</t>
  </si>
  <si>
    <t>Executive_Consumer</t>
  </si>
  <si>
    <t>KPI-CC-01</t>
  </si>
  <si>
    <t>Abandonment Rate</t>
  </si>
  <si>
    <t>Queue Optimization</t>
  </si>
  <si>
    <t>% of callers who hung up before connecting</t>
  </si>
  <si>
    <t>&lt; 15.0%</t>
  </si>
  <si>
    <t>Lower (Down)</t>
  </si>
  <si>
    <t>&gt; 20.0%</t>
  </si>
  <si>
    <t>KPI-CC-02</t>
  </si>
  <si>
    <t>Speed of Answer</t>
  </si>
  <si>
    <t>Response Time</t>
  </si>
  <si>
    <t>Average wait time in seconds for answered calls</t>
  </si>
  <si>
    <t>&lt; 60 sec</t>
  </si>
  <si>
    <t>&gt; 75 sec</t>
  </si>
  <si>
    <t>Operations Director</t>
  </si>
  <si>
    <t>KPI-CC-03</t>
  </si>
  <si>
    <t>First Contact Resolution</t>
  </si>
  <si>
    <t>Service Quality</t>
  </si>
  <si>
    <t>% of answered calls resolved on initial attempt</t>
  </si>
  <si>
    <t>&gt; 85.0%</t>
  </si>
  <si>
    <t>Higher (Up)</t>
  </si>
  <si>
    <t>&lt; 80.0%</t>
  </si>
  <si>
    <t>KPI-CC-04</t>
  </si>
  <si>
    <t>CSAT Rating</t>
  </si>
  <si>
    <t>Customer Delight</t>
  </si>
  <si>
    <t>Average satisfaction score on 1.0 to 5.0 scale</t>
  </si>
  <si>
    <t>&gt; 3.50</t>
  </si>
  <si>
    <t>&lt; 3.20</t>
  </si>
  <si>
    <t>Chief Customer Officer</t>
  </si>
  <si>
    <t>KPI-CH-01</t>
  </si>
  <si>
    <t>Customer Churn %</t>
  </si>
  <si>
    <t>Subscriber Protection</t>
  </si>
  <si>
    <t>Proportion of accounts terminating contract</t>
  </si>
  <si>
    <t>&lt; 20.0%</t>
  </si>
  <si>
    <t>&gt; 25.0%</t>
  </si>
  <si>
    <t>KPI-CH-02</t>
  </si>
  <si>
    <t>Annual Revenue at Risk</t>
  </si>
  <si>
    <t>Revenue Protection</t>
  </si>
  <si>
    <t>Annualized recurring revenue lost to churn</t>
  </si>
  <si>
    <t>&lt; $2.0M</t>
  </si>
  <si>
    <t>&gt; $2.5M</t>
  </si>
  <si>
    <t>Chief Financial Officer</t>
  </si>
  <si>
    <t>KPI-CH-03</t>
  </si>
  <si>
    <t>Month-to-Month Churn</t>
  </si>
  <si>
    <t>Contract Health</t>
  </si>
  <si>
    <t>% of churn events on flexible month-to-month</t>
  </si>
  <si>
    <t>&lt; 75.0%</t>
  </si>
  <si>
    <t>KPI-DI-01</t>
  </si>
  <si>
    <t>Workforce Parity</t>
  </si>
  <si>
    <t>Broken Rung Gap</t>
  </si>
  <si>
    <t>Pipeline Equity</t>
  </si>
  <si>
    <t>Drop in female representation from Mgr to Sr Mgr</t>
  </si>
  <si>
    <t>&lt; 5.0%</t>
  </si>
  <si>
    <t>&gt; 15.0%</t>
  </si>
  <si>
    <t>KPI-DI-02</t>
  </si>
  <si>
    <t>Executive Parity %</t>
  </si>
  <si>
    <t>Leadership Diversity</t>
  </si>
  <si>
    <t>Female ratio at Level 1 Executive rank</t>
  </si>
  <si>
    <t>&gt; 35.0%</t>
  </si>
  <si>
    <t>&lt; 25.0%</t>
  </si>
  <si>
    <t>Board of Directors</t>
  </si>
  <si>
    <t>KPI-DI-03</t>
  </si>
  <si>
    <t>Promotion Velocity Lag</t>
  </si>
  <si>
    <t>Tenure Equity</t>
  </si>
  <si>
    <t>Time-in-grade gap between female and male promo</t>
  </si>
  <si>
    <t>0.0 yrs</t>
  </si>
  <si>
    <t>&gt; 0.3 yrs</t>
  </si>
  <si>
    <t>- Core Mission: Balance throughput with CSAT &amp; FCR</t>
  </si>
  <si>
    <t>- Strategic Risk: 946 Abandoned Callers (Queue drops)</t>
  </si>
  <si>
    <t>- Key Solution: Shift 2 morning agents to midday triage</t>
  </si>
  <si>
    <t>- Core Mission: Protect Annual Recurring Revenue ($2.86M Risk)</t>
  </si>
  <si>
    <t>- Friction Triggers: Electronic Check + Fiber latency</t>
  </si>
  <si>
    <t>- Key Solution: 1-Year lock-in + AutoPay discount</t>
  </si>
  <si>
    <t>- Granularity: 1 Corporate Employee Career Snapshot</t>
  </si>
  <si>
    <t>- Core Mission: Gender parity across executive ranks</t>
  </si>
  <si>
    <t>- Promotion Lag: Women average +5.6 months in grade</t>
  </si>
  <si>
    <t>- Key Solution: Executive sponsorship &amp; PRA pay audits</t>
  </si>
  <si>
    <t xml:space="preserve">  [SECTION 1] DATA MODEL ASSETS &amp; METADATA INVENTORY (12 TABLES)</t>
  </si>
  <si>
    <t xml:space="preserve">  [SECTION 2] EXECUTIVE KPI GOVERNANCE &amp; METRIC DICTIONARY (10 CORE KPIS)</t>
  </si>
  <si>
    <t>Total Call Intake</t>
  </si>
  <si>
    <t>Operational Answer Rate</t>
  </si>
  <si>
    <t>Queue Abandonment Rate</t>
  </si>
  <si>
    <t>Avg Speed of Answer</t>
  </si>
  <si>
    <t>Average CSAT Rating</t>
  </si>
  <si>
    <t>Total Active Accounts</t>
  </si>
  <si>
    <t>Customer Churn Rate</t>
  </si>
  <si>
    <t>Tech Tickets per Customer</t>
  </si>
  <si>
    <t>Total Corporate Census</t>
  </si>
  <si>
    <t>Female Headcount Share</t>
  </si>
  <si>
    <t>Executive Female Share</t>
  </si>
  <si>
    <t>FY21 Promotions Awarded</t>
  </si>
  <si>
    <t>Annual Turnover Rate</t>
  </si>
  <si>
    <t>Becky</t>
  </si>
  <si>
    <t>Dan</t>
  </si>
  <si>
    <t>Diane</t>
  </si>
  <si>
    <t>Greg</t>
  </si>
  <si>
    <t>Jim</t>
  </si>
  <si>
    <t>Joe</t>
  </si>
  <si>
    <t>Martha</t>
  </si>
  <si>
    <t>Stewart</t>
  </si>
  <si>
    <t>Grand Total</t>
  </si>
  <si>
    <t>Total Calls</t>
  </si>
  <si>
    <t>Answer Rate %</t>
  </si>
  <si>
    <t>First Contact Resolution %</t>
  </si>
  <si>
    <t>Average Speed of Answer (s)</t>
  </si>
  <si>
    <t>Average CSAT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</si>
</sst>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\ &quot;s&quot;"/>
    <numFmt numFmtId="165" formatCode="[$$-409]#,##0.00"/>
    <numFmt numFmtId="166" formatCode="0.00%;\-0.00%;0.00%"/>
  </numFmts>
  <fonts count="18">
    <font>
      <sz val="11"/>
      <color theme="1"/>
      <name val="Aptos Narrow"/>
      <family val="2"/>
      <scheme val="minor"/>
    </font>
    <font>
      <b/>
      <sz val="16"/>
      <color rgb="FFFFFFFF"/>
      <name val="Segoe UI"/>
      <family val="2"/>
    </font>
    <font>
      <i/>
      <sz val="10"/>
      <color rgb="FF64748B"/>
      <name val="Segoe UI"/>
      <family val="2"/>
    </font>
    <font>
      <u/>
      <sz val="11"/>
      <color theme="10"/>
      <name val="Aptos Narrow"/>
      <family val="2"/>
      <scheme val="minor"/>
    </font>
    <font>
      <b/>
      <u/>
      <sz val="10"/>
      <color rgb="FFD04A02"/>
      <name val="Segoe UI"/>
      <family val="2"/>
    </font>
    <font>
      <b/>
      <sz val="9.5"/>
      <color rgb="FF1E293B"/>
      <name val="Segoe UI"/>
      <family val="2"/>
    </font>
    <font>
      <sz val="9.5"/>
      <color rgb="FF334155"/>
      <name val="Segoe UI"/>
      <family val="2"/>
    </font>
    <font>
      <b/>
      <sz val="9"/>
      <color rgb="FFD04A02"/>
      <name val="Segoe UI"/>
      <family val="2"/>
    </font>
    <font>
      <b/>
      <u/>
      <sz val="9.5"/>
      <color rgb="FFFFFFFF"/>
      <name val="Segoe UI"/>
      <family val="2"/>
    </font>
    <font>
      <b/>
      <sz val="10"/>
      <color rgb="FFFFFFFF"/>
      <name val="Segoe UI"/>
      <family val="2"/>
    </font>
    <font>
      <b/>
      <sz val="9.5"/>
      <color rgb="FF92400E"/>
      <name val="Segoe UI"/>
      <family val="2"/>
    </font>
    <font>
      <b/>
      <sz val="9.5"/>
      <color rgb="FF065F46"/>
      <name val="Segoe UI"/>
      <family val="2"/>
    </font>
    <font>
      <b/>
      <sz val="11"/>
      <color rgb="FFFFFFFF"/>
      <name val="Segoe UI"/>
      <family val="2"/>
    </font>
    <font>
      <b/>
      <sz val="11"/>
      <color rgb="FF1E293B"/>
      <name val="Segoe UI"/>
      <family val="2"/>
    </font>
    <font>
      <b/>
      <sz val="9.5"/>
      <color rgb="FFC2410C"/>
      <name val="Segoe UI"/>
      <family val="2"/>
    </font>
    <font>
      <sz val="9.5"/>
      <color rgb="FF64748B"/>
      <name val="Segoe UI"/>
      <family val="2"/>
    </font>
    <font>
      <b/>
      <sz val="8"/>
      <color rgb="FF747B8B"/>
      <name val="Segoe UI"/>
      <family val="2"/>
    </font>
    <font>
      <b/>
      <sz val="11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D04A02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7ED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ECFDF5"/>
        <bgColor indexed="64"/>
      </patternFill>
    </fill>
  </fills>
  <borders count="19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D04A02"/>
      </top>
      <bottom/>
      <diagonal/>
    </border>
    <border>
      <left style="thin">
        <color rgb="FFCBD5E1"/>
      </left>
      <right style="thin">
        <color rgb="FFCBD5E1"/>
      </right>
      <top/>
      <bottom/>
      <diagonal/>
    </border>
    <border>
      <left style="thin">
        <color rgb="FFCBD5E1"/>
      </left>
      <right style="thin">
        <color rgb="FFCBD5E1"/>
      </right>
      <top style="thin">
        <color rgb="FFE2E8F0"/>
      </top>
      <bottom/>
      <diagonal/>
    </border>
    <border>
      <left style="thin">
        <color rgb="FFCBD5E1"/>
      </left>
      <right style="thin">
        <color rgb="FFCBD5E1"/>
      </right>
      <top style="hair">
        <color rgb="FFF1F5F9"/>
      </top>
      <bottom/>
      <diagonal/>
    </border>
    <border>
      <left style="thin">
        <color rgb="FFCBD5E1"/>
      </left>
      <right style="thin">
        <color rgb="FFCBD5E1"/>
      </right>
      <top style="thin">
        <color rgb="FFFED7AA"/>
      </top>
      <bottom/>
      <diagonal/>
    </border>
    <border>
      <left/>
      <right/>
      <top/>
      <bottom style="medium">
        <color rgb="FFD04A02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CBD5E1"/>
      </left>
      <right style="thin">
        <color rgb="FFCBD5E1"/>
      </right>
      <top/>
      <bottom style="medium">
        <color rgb="FFD04A02"/>
      </bottom>
      <diagonal/>
    </border>
    <border>
      <left style="thick">
        <color rgb="FFD04A02"/>
      </left>
      <right/>
      <top/>
      <bottom style="thin">
        <color rgb="FFE2E8F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0" fillId="3" borderId="0" xfId="0" applyFill="1"/>
    <xf numFmtId="0" fontId="4" fillId="0" borderId="0" xfId="1" applyFont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7" fillId="7" borderId="5" xfId="0" applyFont="1" applyFill="1" applyBorder="1" applyAlignment="1">
      <alignment horizontal="left" vertical="center" indent="1"/>
    </xf>
    <xf numFmtId="0" fontId="9" fillId="2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vertical="center"/>
    </xf>
    <xf numFmtId="0" fontId="6" fillId="6" borderId="7" xfId="0" applyFont="1" applyFill="1" applyBorder="1" applyAlignment="1">
      <alignment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3" fontId="6" fillId="5" borderId="7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 indent="1"/>
    </xf>
    <xf numFmtId="0" fontId="6" fillId="6" borderId="4" xfId="0" applyFont="1" applyFill="1" applyBorder="1" applyAlignment="1">
      <alignment horizontal="left" vertical="center" wrapText="1" indent="1"/>
    </xf>
    <xf numFmtId="0" fontId="6" fillId="5" borderId="4" xfId="0" applyFont="1" applyFill="1" applyBorder="1" applyAlignment="1">
      <alignment horizontal="left" vertical="center" wrapText="1" indent="1"/>
    </xf>
    <xf numFmtId="0" fontId="8" fillId="2" borderId="8" xfId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/>
    </xf>
    <xf numFmtId="0" fontId="0" fillId="6" borderId="0" xfId="0" applyFill="1"/>
    <xf numFmtId="0" fontId="16" fillId="6" borderId="0" xfId="0" applyFont="1" applyFill="1"/>
    <xf numFmtId="3" fontId="17" fillId="6" borderId="0" xfId="0" applyNumberFormat="1" applyFont="1" applyFill="1"/>
    <xf numFmtId="10" fontId="17" fillId="6" borderId="0" xfId="0" applyNumberFormat="1" applyFont="1" applyFill="1"/>
    <xf numFmtId="164" fontId="17" fillId="6" borderId="0" xfId="0" applyNumberFormat="1" applyFont="1" applyFill="1"/>
    <xf numFmtId="2" fontId="17" fillId="6" borderId="0" xfId="0" applyNumberFormat="1" applyFont="1" applyFill="1"/>
    <xf numFmtId="165" fontId="17" fillId="6" borderId="0" xfId="0" applyNumberFormat="1" applyFont="1" applyFill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4" borderId="9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0" xfId="0" applyBorder="1"/>
    <xf numFmtId="0" fontId="0" fillId="0" borderId="10" xfId="0" pivotButton="1" applyBorder="1"/>
    <xf numFmtId="0" fontId="0" fillId="0" borderId="12" xfId="0" applyBorder="1"/>
    <xf numFmtId="0" fontId="0" fillId="0" borderId="13" xfId="0" applyBorder="1"/>
    <xf numFmtId="0" fontId="0" fillId="0" borderId="10" xfId="0" applyBorder="1" applyAlignment="1">
      <alignment horizontal="left"/>
    </xf>
    <xf numFmtId="1" fontId="0" fillId="0" borderId="10" xfId="0" applyNumberFormat="1" applyBorder="1"/>
    <xf numFmtId="166" fontId="0" fillId="0" borderId="12" xfId="0" applyNumberFormat="1" applyBorder="1"/>
    <xf numFmtId="2" fontId="0" fillId="0" borderId="12" xfId="0" applyNumberFormat="1" applyBorder="1"/>
    <xf numFmtId="2" fontId="0" fillId="0" borderId="13" xfId="0" applyNumberFormat="1" applyBorder="1"/>
    <xf numFmtId="0" fontId="0" fillId="0" borderId="11" xfId="0" applyBorder="1" applyAlignment="1">
      <alignment horizontal="left"/>
    </xf>
    <xf numFmtId="1" fontId="0" fillId="0" borderId="11" xfId="0" applyNumberFormat="1" applyBorder="1"/>
    <xf numFmtId="166" fontId="0" fillId="0" borderId="14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0" fontId="0" fillId="0" borderId="16" xfId="0" applyBorder="1" applyAlignment="1">
      <alignment horizontal="left"/>
    </xf>
    <xf numFmtId="1" fontId="0" fillId="0" borderId="16" xfId="0" applyNumberFormat="1" applyBorder="1"/>
    <xf numFmtId="166" fontId="0" fillId="0" borderId="17" xfId="0" applyNumberFormat="1" applyBorder="1"/>
    <xf numFmtId="2" fontId="0" fillId="0" borderId="17" xfId="0" applyNumberFormat="1" applyBorder="1"/>
    <xf numFmtId="2" fontId="0" fillId="0" borderId="18" xfId="0" applyNumberFormat="1" applyBorder="1"/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2E8F0"/>
        </left>
        <right style="thin">
          <color rgb="FFE2E8F0"/>
        </right>
        <top style="thin">
          <color rgb="FFE2E8F0"/>
        </top>
        <bottom style="thin">
          <color rgb="FFE2E8F0"/>
        </bottom>
      </border>
    </dxf>
    <dxf>
      <font>
        <b val="0"/>
        <i val="0"/>
        <strike val="0"/>
        <outline val="0"/>
        <shadow val="0"/>
        <u val="none"/>
        <vertAlign val="baseline"/>
        <sz val="9.5"/>
        <color rgb="FF334155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medium">
          <color rgb="FFD04A02"/>
        </bottom>
      </border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Segoe UI"/>
        <family val="2"/>
        <scheme val="none"/>
      </font>
      <fill>
        <patternFill patternType="solid">
          <fgColor indexed="64"/>
          <bgColor rgb="FF1E293B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9ACFF638-9AE3-4A1B-BE9D-2B76CF274508}"/>
  </tableStyles>
  <colors>
    <mruColors>
      <color rgb="FF059669"/>
      <color rgb="FFD04A02"/>
      <color rgb="FF1E293B"/>
      <color rgb="FF3B82F6"/>
      <color rgb="FF2D37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AC65" s="25"/>
        <tr r="AD65" s="25"/>
        <tr r="AB65" s="24"/>
        <tr r="AE65" s="25"/>
        <tr r="AC65" s="24"/>
        <tr r="AA65" s="26"/>
        <tr r="AD65" s="24"/>
        <tr r="AB65" s="26"/>
        <tr r="AE65" s="24"/>
        <tr r="AC65" s="26"/>
        <tr r="AA65" s="24"/>
        <tr r="AA65" s="25"/>
        <tr r="AD65" s="26"/>
        <tr r="AB65" s="25"/>
        <tr r="AE65" s="26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2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openxmlformats.org/officeDocument/2006/relationships/customXml" Target="../customXml/item20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pivotCacheDefinition" Target="pivotCache/pivotCacheDefinition4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Table" Target="pivotTables/pivotTable3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5966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 Demand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547</c:v>
              </c:pt>
              <c:pt idx="1">
                <c:v>529</c:v>
              </c:pt>
              <c:pt idx="2">
                <c:v>590</c:v>
              </c:pt>
              <c:pt idx="3">
                <c:v>547</c:v>
              </c:pt>
              <c:pt idx="4">
                <c:v>594</c:v>
              </c:pt>
              <c:pt idx="5">
                <c:v>499</c:v>
              </c:pt>
              <c:pt idx="6">
                <c:v>531</c:v>
              </c:pt>
              <c:pt idx="7">
                <c:v>566</c:v>
              </c:pt>
              <c:pt idx="8">
                <c:v>583</c:v>
              </c:pt>
              <c:pt idx="9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0-F401-4A62-A929-853D972FB883}"/>
            </c:ext>
          </c:extLst>
        </c:ser>
        <c:ser>
          <c:idx val="1"/>
          <c:order val="1"/>
          <c:tx>
            <c:v>Answered Calls</c:v>
          </c:tx>
          <c:spPr>
            <a:solidFill>
              <a:srgbClr val="059669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9</c:v>
              </c:pt>
              <c:pt idx="1">
                <c:v>10</c:v>
              </c:pt>
              <c:pt idx="2">
                <c:v>11</c:v>
              </c:pt>
              <c:pt idx="3">
                <c:v>12</c:v>
              </c:pt>
              <c:pt idx="4">
                <c:v>13</c:v>
              </c:pt>
              <c:pt idx="5">
                <c:v>14</c:v>
              </c:pt>
              <c:pt idx="6">
                <c:v>15</c:v>
              </c:pt>
              <c:pt idx="7">
                <c:v>16</c:v>
              </c:pt>
              <c:pt idx="8">
                <c:v>17</c:v>
              </c:pt>
              <c:pt idx="9">
                <c:v>18</c:v>
              </c:pt>
            </c:strLit>
          </c:cat>
          <c:val>
            <c:numLit>
              <c:formatCode>#,##0</c:formatCode>
              <c:ptCount val="10"/>
              <c:pt idx="0">
                <c:v>436</c:v>
              </c:pt>
              <c:pt idx="1">
                <c:v>432</c:v>
              </c:pt>
              <c:pt idx="2">
                <c:v>481</c:v>
              </c:pt>
              <c:pt idx="3">
                <c:v>431</c:v>
              </c:pt>
              <c:pt idx="4">
                <c:v>484</c:v>
              </c:pt>
              <c:pt idx="5">
                <c:v>406</c:v>
              </c:pt>
              <c:pt idx="6">
                <c:v>435</c:v>
              </c:pt>
              <c:pt idx="7">
                <c:v>462</c:v>
              </c:pt>
              <c:pt idx="8">
                <c:v>475</c:v>
              </c:pt>
              <c:pt idx="9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1-F401-4A62-A929-853D972FB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40385960"/>
        <c:axId val="1140382792"/>
      </c:barChart>
      <c:catAx>
        <c:axId val="1140385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279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14038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140385960"/>
        <c:crosses val="autoZero"/>
        <c:crossBetween val="between"/>
        <c:extLst>
          <c:ext xmlns:c15="http://schemas.microsoft.com/office/drawing/2012/chart" uri="{F40574EE-89B7-4290-83BB-5DA773EAF853}">
            <c15:numFmt c:formatCode="#,##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[PWC_Switzerland_Virtual_Case.xlsm]PivotChartTable3</c15:name>
        <c15:fmtId val="4"/>
      </c15:pivotSource>
      <c15:pivotOptions>
        <c15:dropZoneFilter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rgbClr val="1E293B"/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D04A0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D374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850" b="0" i="0" u="none" strike="noStrike" kern="1200" baseline="0">
                  <a:solidFill>
                    <a:srgbClr val="747B8B"/>
                  </a:solidFill>
                  <a:latin typeface="Segoe UI"/>
                  <a:ea typeface="Segoe UI"/>
                  <a:cs typeface="Segoe UI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 Calls</c:v>
          </c:tx>
          <c:spPr>
            <a:solidFill>
              <a:srgbClr val="D04A0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</c:formatCode>
              <c:ptCount val="5"/>
              <c:pt idx="0">
                <c:v>976</c:v>
              </c:pt>
              <c:pt idx="1">
                <c:v>976</c:v>
              </c:pt>
              <c:pt idx="2">
                <c:v>1007</c:v>
              </c:pt>
              <c:pt idx="3">
                <c:v>1022</c:v>
              </c:pt>
              <c:pt idx="4">
                <c:v>1019</c:v>
              </c:pt>
            </c:numLit>
          </c:val>
          <c:extLst>
            <c:ext xmlns:c16="http://schemas.microsoft.com/office/drawing/2014/chart" uri="{C3380CC4-5D6E-409C-BE32-E72D297353CC}">
              <c16:uniqueId val="{00000000-00A0-4813-9384-5CE3D83F8AFA}"/>
            </c:ext>
          </c:extLst>
        </c:ser>
        <c:ser>
          <c:idx val="1"/>
          <c:order val="1"/>
          <c:tx>
            <c:v>Average Speed of Answer (s)</c:v>
          </c:tx>
          <c:spPr>
            <a:solidFill>
              <a:srgbClr val="2D3748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850" b="0" i="0" u="none" strike="noStrike" kern="1200" baseline="0">
                    <a:solidFill>
                      <a:srgbClr val="747B8B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Admin Support</c:v>
              </c:pt>
              <c:pt idx="1">
                <c:v>Contract related</c:v>
              </c:pt>
              <c:pt idx="2">
                <c:v>Payment related</c:v>
              </c:pt>
              <c:pt idx="3">
                <c:v>Streaming</c:v>
              </c:pt>
              <c:pt idx="4">
                <c:v>Technical Support</c:v>
              </c:pt>
            </c:strLit>
          </c:cat>
          <c:val>
            <c:numLit>
              <c:formatCode>0.00</c:formatCode>
              <c:ptCount val="5"/>
              <c:pt idx="0">
                <c:v>67.25157232704403</c:v>
              </c:pt>
              <c:pt idx="1">
                <c:v>67.155893536121667</c:v>
              </c:pt>
              <c:pt idx="2">
                <c:v>68.204156479217602</c:v>
              </c:pt>
              <c:pt idx="3">
                <c:v>66.892561983471069</c:v>
              </c:pt>
              <c:pt idx="4">
                <c:v>68.110559006211176</c:v>
              </c:pt>
            </c:numLit>
          </c:val>
          <c:extLst>
            <c:ext xmlns:c16="http://schemas.microsoft.com/office/drawing/2014/chart" uri="{C3380CC4-5D6E-409C-BE32-E72D297353CC}">
              <c16:uniqueId val="{00000001-00A0-4813-9384-5CE3D83F8A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86572520"/>
        <c:axId val="1286572872"/>
      </c:barChart>
      <c:catAx>
        <c:axId val="128657252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87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865728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1286572520"/>
        <c:crosses val="autoZero"/>
        <c:crossBetween val="between"/>
        <c:extLst>
          <c:ext xmlns:c15="http://schemas.microsoft.com/office/drawing/2012/chart" uri="{F40574EE-89B7-4290-83BB-5DA773EAF853}">
            <c15:numFmt c:formatCode="0" c:sourceLinked="1"/>
          </c:ext>
        </c:extLst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solidFill>
            <a:srgbClr val="1E293B"/>
          </a:solidFill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[PWC_Switzerland_Virtual_Case.xlsm]PivotChartTable6</c15:name>
        <c15:fmtId val="7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3B82F6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2225" cap="rnd">
            <a:solidFill>
              <a:srgbClr val="D04A02"/>
            </a:solidFill>
            <a:round/>
          </a:ln>
          <a:effectLst/>
        </c:spPr>
        <c:marker>
          <c:symbol val="circle"/>
          <c:size val="5"/>
          <c:spPr>
            <a:solidFill>
              <a:srgbClr val="D04A02"/>
            </a:solidFill>
            <a:ln w="9525">
              <a:noFill/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First Contact Resolution %</c:v>
          </c:tx>
          <c:spPr>
            <a:solidFill>
              <a:srgbClr val="3B82F6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0.00%;\-0.00%;0.00%</c:formatCode>
              <c:ptCount val="8"/>
              <c:pt idx="0">
                <c:v>0.8936170212765957</c:v>
              </c:pt>
              <c:pt idx="1">
                <c:v>0.9005736137667304</c:v>
              </c:pt>
              <c:pt idx="2">
                <c:v>0.9021956087824351</c:v>
              </c:pt>
              <c:pt idx="3">
                <c:v>0.90637450199203184</c:v>
              </c:pt>
              <c:pt idx="4">
                <c:v>0.90485074626865669</c:v>
              </c:pt>
              <c:pt idx="5">
                <c:v>0.90082644628099173</c:v>
              </c:pt>
              <c:pt idx="6">
                <c:v>0.89688715953307396</c:v>
              </c:pt>
              <c:pt idx="7">
                <c:v>0.88888888888888884</c:v>
              </c:pt>
            </c:numLit>
          </c:val>
          <c:extLst>
            <c:ext xmlns:c16="http://schemas.microsoft.com/office/drawing/2014/chart" uri="{C3380CC4-5D6E-409C-BE32-E72D297353CC}">
              <c16:uniqueId val="{00000000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2311528"/>
        <c:axId val="742312584"/>
      </c:barChart>
      <c:lineChart>
        <c:grouping val="standard"/>
        <c:varyColors val="0"/>
        <c:ser>
          <c:idx val="1"/>
          <c:order val="1"/>
          <c:tx>
            <c:v>Average CSAT</c:v>
          </c:tx>
          <c:spPr>
            <a:ln w="22225" cap="rnd">
              <a:solidFill>
                <a:srgbClr val="D04A0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04A02"/>
              </a:solidFill>
              <a:ln w="9525">
                <a:noFill/>
              </a:ln>
              <a:effectLst/>
            </c:spPr>
          </c:marker>
          <c:cat>
            <c:strLit>
              <c:ptCount val="8"/>
              <c:pt idx="0">
                <c:v>Becky</c:v>
              </c:pt>
              <c:pt idx="1">
                <c:v>Dan</c:v>
              </c:pt>
              <c:pt idx="2">
                <c:v>Diane</c:v>
              </c:pt>
              <c:pt idx="3">
                <c:v>Greg</c:v>
              </c:pt>
              <c:pt idx="4">
                <c:v>Jim</c:v>
              </c:pt>
              <c:pt idx="5">
                <c:v>Joe</c:v>
              </c:pt>
              <c:pt idx="6">
                <c:v>Martha</c:v>
              </c:pt>
              <c:pt idx="7">
                <c:v>Stewart</c:v>
              </c:pt>
            </c:strLit>
          </c:cat>
          <c:val>
            <c:numLit>
              <c:formatCode>0.00</c:formatCode>
              <c:ptCount val="8"/>
              <c:pt idx="0">
                <c:v>3.3713733075435202</c:v>
              </c:pt>
              <c:pt idx="1">
                <c:v>3.4474187380497132</c:v>
              </c:pt>
              <c:pt idx="2">
                <c:v>3.4051896207584829</c:v>
              </c:pt>
              <c:pt idx="3">
                <c:v>3.404382470119522</c:v>
              </c:pt>
              <c:pt idx="4">
                <c:v>3.3936567164179103</c:v>
              </c:pt>
              <c:pt idx="5">
                <c:v>3.330578512396694</c:v>
              </c:pt>
              <c:pt idx="6">
                <c:v>3.4708171206225682</c:v>
              </c:pt>
              <c:pt idx="7">
                <c:v>3.40041928721174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BF9-4BEC-ABEF-DEB15DABD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9998280"/>
        <c:axId val="1139994408"/>
      </c:lineChart>
      <c:catAx>
        <c:axId val="7423115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rgbClr val="F2F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25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742312584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rgbClr val="F2F0F0"/>
              </a:solidFill>
              <a:round/>
            </a:ln>
            <a:effectLst/>
          </c:spPr>
        </c:majorGridlines>
        <c:numFmt formatCode="0.00%;\-0.00%;0.00%" sourceLinked="0"/>
        <c:majorTickMark val="none"/>
        <c:minorTickMark val="none"/>
        <c:tickLblPos val="nextTo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850" b="0" i="0" u="none" strike="noStrike" kern="1200" baseline="0">
                <a:solidFill>
                  <a:srgbClr val="747B8B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742311528"/>
        <c:crosses val="autoZero"/>
        <c:crossBetween val="between"/>
        <c:extLst>
          <c:ext xmlns:c15="http://schemas.microsoft.com/office/drawing/2012/chart" uri="{F40574EE-89B7-4290-83BB-5DA773EAF853}">
            <c15:numFmt c:formatCode="0.00%;\-0.00%;0.00%" c:sourceLinked="1"/>
          </c:ext>
        </c:extLst>
      </c:valAx>
      <c:valAx>
        <c:axId val="1139994408"/>
        <c:scaling>
          <c:orientation val="minMax"/>
          <c:max val="4"/>
          <c:min val="2.5"/>
        </c:scaling>
        <c:delete val="0"/>
        <c:axPos val="r"/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139998280"/>
        <c:crosses val="max"/>
        <c:crossBetween val="between"/>
        <c:extLst>
          <c:ext xmlns:c15="http://schemas.microsoft.com/office/drawing/2012/chart" uri="{F40574EE-89B7-4290-83BB-5DA773EAF853}">
            <c15:numFmt c:formatCode="0.00" c:sourceLinked="1"/>
          </c:ext>
        </c:extLst>
      </c:valAx>
      <c:catAx>
        <c:axId val="11399982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139994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>
          <a:latin typeface="Segoe UI" panose="020B0502040204020203" pitchFamily="34" charset="0"/>
        </a:defRPr>
      </a:pPr>
      <a:endParaRPr lang="en-US"/>
    </a:p>
  </c:txPr>
  <c:extLst>
    <c:ext xmlns:c15="http://schemas.microsoft.com/office/drawing/2012/chart" uri="{723BEF56-08C2-4564-9609-F4CBC75E7E54}">
      <c15:pivotSource>
        <c15:name>[PWC_Switzerland_Virtual_Case.xlsm]PivotChartTable8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5" Type="http://schemas.openxmlformats.org/officeDocument/2006/relationships/chart" Target="../charts/chart2.xml"/><Relationship Id="rId10" Type="http://schemas.openxmlformats.org/officeDocument/2006/relationships/image" Target="../media/image6.png"/><Relationship Id="rId4" Type="http://schemas.openxmlformats.org/officeDocument/2006/relationships/hyperlink" Target="#'04_CustomerRetention_Cockpit'!A1"/><Relationship Id="rId9" Type="http://schemas.openxmlformats.org/officeDocument/2006/relationships/image" Target="../media/image5.sv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5_DiversityInclus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svg"/><Relationship Id="rId3" Type="http://schemas.openxmlformats.org/officeDocument/2006/relationships/hyperlink" Target="#'02_Metadata_&amp;_KPI_Catalog'!A1"/><Relationship Id="rId7" Type="http://schemas.openxmlformats.org/officeDocument/2006/relationships/image" Target="../media/image3.svg"/><Relationship Id="rId12" Type="http://schemas.openxmlformats.org/officeDocument/2006/relationships/image" Target="../media/image8.png"/><Relationship Id="rId2" Type="http://schemas.openxmlformats.org/officeDocument/2006/relationships/hyperlink" Target="#'01_Business_Domains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svg"/><Relationship Id="rId5" Type="http://schemas.openxmlformats.org/officeDocument/2006/relationships/hyperlink" Target="#'04_CustomerRetention_Cockpit'!A1"/><Relationship Id="rId10" Type="http://schemas.openxmlformats.org/officeDocument/2006/relationships/image" Target="../media/image6.png"/><Relationship Id="rId4" Type="http://schemas.openxmlformats.org/officeDocument/2006/relationships/hyperlink" Target="#'03_CallCenter_Cockpit'!A1"/><Relationship Id="rId9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E8FEBE82-725F-28A9-C096-7A080162ADD9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6009E15A-6EB9-1C24-EAB9-604CD6FB8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765E5E26-9B40-26BB-1EF4-53BA8C6615D8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C39224A5-6232-34BE-ABFB-AB348032A179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8712A5D-10B6-005D-0371-7F1DE2D29DA8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4163CB-5474-754F-A4F9-A6EE4D56BA1E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extLst>
            <a:ext uri="{FF2B5EF4-FFF2-40B4-BE49-F238E27FC236}">
              <a16:creationId xmlns:a16="http://schemas.microsoft.com/office/drawing/2014/main" id="{3F1136A2-F933-2878-3BAC-0E7985DAEFE5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5017EA-7C0B-4D5A-959A-9BE250FAD6EE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7120DA-A03F-2215-0254-ABBD27D0B796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01B73A6A-A31F-1EF8-32A8-31E8D8C4CD9D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113167C0-143A-7E1D-A617-A5C7E467E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63BE80F4-CEE8-6A8D-CC28-36F2BB5096A2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Call Centre Operations &amp; SLA Performance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Operational SLA Monitoring, Queue Abandonment Forensics &amp; Agent Quality Auditing (Q1 2021)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FA79D4D-27B6-7D6F-0FC4-5F9CA8E729D2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4907913C-8273-3E29-437D-6078FFEEB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594A3FB2-225A-1E9B-D90A-B3BAE18F6A18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5B0F1BA0-FD4F-6D0D-BBB8-960432874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20844CFF-1671-A980-8080-E38428F89DC0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12C6340C-300C-E6C6-53FA-F0010DAA6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C_TotalDemand">
          <a:extLst>
            <a:ext uri="{FF2B5EF4-FFF2-40B4-BE49-F238E27FC236}">
              <a16:creationId xmlns:a16="http://schemas.microsoft.com/office/drawing/2014/main" id="{2376EF6C-C367-A226-A455-4260696ACCAB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C_TotalDemand">
          <a:extLst>
            <a:ext uri="{FF2B5EF4-FFF2-40B4-BE49-F238E27FC236}">
              <a16:creationId xmlns:a16="http://schemas.microsoft.com/office/drawing/2014/main" id="{F640CAC0-3251-72C4-C96C-21B8C59592DA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C_TotalDemand">
          <a:extLst>
            <a:ext uri="{FF2B5EF4-FFF2-40B4-BE49-F238E27FC236}">
              <a16:creationId xmlns:a16="http://schemas.microsoft.com/office/drawing/2014/main" id="{E105F92F-40B3-8DD4-407D-E3EA13DCE99A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CALL INTAKE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3_CallCenter_Cockpit'!$AA$65">
      <xdr:nvSpPr>
        <xdr:cNvPr id="28" name="Value_CC_TotalDemand">
          <a:extLst>
            <a:ext uri="{FF2B5EF4-FFF2-40B4-BE49-F238E27FC236}">
              <a16:creationId xmlns:a16="http://schemas.microsoft.com/office/drawing/2014/main" id="{D0D112D5-6047-9F33-3C12-AA9A7721E5BC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681C29F1-FD22-4DAE-BE51-498735990EB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5,000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C_TotalDemand">
          <a:extLst>
            <a:ext uri="{FF2B5EF4-FFF2-40B4-BE49-F238E27FC236}">
              <a16:creationId xmlns:a16="http://schemas.microsoft.com/office/drawing/2014/main" id="{F673CACE-C54F-1E19-4A50-62E19408896D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Gross Intake Demand | 100% Logged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C_Answered">
          <a:extLst>
            <a:ext uri="{FF2B5EF4-FFF2-40B4-BE49-F238E27FC236}">
              <a16:creationId xmlns:a16="http://schemas.microsoft.com/office/drawing/2014/main" id="{71CEC559-A6D3-7216-0671-DB8F32F37D6D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C_Answered">
          <a:extLst>
            <a:ext uri="{FF2B5EF4-FFF2-40B4-BE49-F238E27FC236}">
              <a16:creationId xmlns:a16="http://schemas.microsoft.com/office/drawing/2014/main" id="{FD6DEDE5-2875-E161-FB15-5D4C799912C3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05964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C_Answered">
          <a:extLst>
            <a:ext uri="{FF2B5EF4-FFF2-40B4-BE49-F238E27FC236}">
              <a16:creationId xmlns:a16="http://schemas.microsoft.com/office/drawing/2014/main" id="{49747969-6ADB-BDB4-2E0C-6F5C788D26DD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OPERATIONAL ANSWER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3_CallCenter_Cockpit'!$AB$65">
      <xdr:nvSpPr>
        <xdr:cNvPr id="33" name="Value_CC_Answered">
          <a:extLst>
            <a:ext uri="{FF2B5EF4-FFF2-40B4-BE49-F238E27FC236}">
              <a16:creationId xmlns:a16="http://schemas.microsoft.com/office/drawing/2014/main" id="{C2858F74-1830-0C8B-209B-39A72F19E3C1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DCA0874-04E2-40ED-952A-ABC379410563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81.08%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C_Answered">
          <a:extLst>
            <a:ext uri="{FF2B5EF4-FFF2-40B4-BE49-F238E27FC236}">
              <a16:creationId xmlns:a16="http://schemas.microsoft.com/office/drawing/2014/main" id="{16E50786-0CC2-35D7-0CAA-C030307568B5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059642"/>
              </a:solidFill>
              <a:latin typeface="Segoe UI" panose="020B0502040204020203" pitchFamily="34" charset="0"/>
            </a:rPr>
            <a:t>SLA Target: &gt;= 80.0% Connected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C_Abandoned">
          <a:extLst>
            <a:ext uri="{FF2B5EF4-FFF2-40B4-BE49-F238E27FC236}">
              <a16:creationId xmlns:a16="http://schemas.microsoft.com/office/drawing/2014/main" id="{3446024A-ABD2-6F35-7D2E-F36DB13A776B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C_Abandoned">
          <a:extLst>
            <a:ext uri="{FF2B5EF4-FFF2-40B4-BE49-F238E27FC236}">
              <a16:creationId xmlns:a16="http://schemas.microsoft.com/office/drawing/2014/main" id="{C180FE21-54B0-D10D-59EA-5F85947E698F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C_Abandoned">
          <a:extLst>
            <a:ext uri="{FF2B5EF4-FFF2-40B4-BE49-F238E27FC236}">
              <a16:creationId xmlns:a16="http://schemas.microsoft.com/office/drawing/2014/main" id="{74699B55-DD62-CCE9-D822-18628DD62E11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QUEUE ABANDONMENT RATE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3_CallCenter_Cockpit'!$AC$65">
      <xdr:nvSpPr>
        <xdr:cNvPr id="38" name="Value_CC_Abandoned">
          <a:extLst>
            <a:ext uri="{FF2B5EF4-FFF2-40B4-BE49-F238E27FC236}">
              <a16:creationId xmlns:a16="http://schemas.microsoft.com/office/drawing/2014/main" id="{6D30F97C-7E5A-920E-D3F9-79779944A0D4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C849E09-9275-4E2C-8AED-1E17D1FEDF62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18.92%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C_Abandoned">
          <a:extLst>
            <a:ext uri="{FF2B5EF4-FFF2-40B4-BE49-F238E27FC236}">
              <a16:creationId xmlns:a16="http://schemas.microsoft.com/office/drawing/2014/main" id="{491703E8-F9CE-B6D4-8ADA-6213E800EED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SLA Threshold: &lt;= 15.0% Dropped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C_ASA">
          <a:extLst>
            <a:ext uri="{FF2B5EF4-FFF2-40B4-BE49-F238E27FC236}">
              <a16:creationId xmlns:a16="http://schemas.microsoft.com/office/drawing/2014/main" id="{6CBAF67C-7DFB-459E-3B75-550362C8925E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C_ASA">
          <a:extLst>
            <a:ext uri="{FF2B5EF4-FFF2-40B4-BE49-F238E27FC236}">
              <a16:creationId xmlns:a16="http://schemas.microsoft.com/office/drawing/2014/main" id="{934801E6-A677-F9B4-4B1B-B08F664596BE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C_ASA">
          <a:extLst>
            <a:ext uri="{FF2B5EF4-FFF2-40B4-BE49-F238E27FC236}">
              <a16:creationId xmlns:a16="http://schemas.microsoft.com/office/drawing/2014/main" id="{03F1E222-ABBC-AEC0-F76E-5D4273C9F96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AVG SPEED OF ANSWER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3_CallCenter_Cockpit'!$AD$65">
      <xdr:nvSpPr>
        <xdr:cNvPr id="43" name="Value_CC_ASA">
          <a:extLst>
            <a:ext uri="{FF2B5EF4-FFF2-40B4-BE49-F238E27FC236}">
              <a16:creationId xmlns:a16="http://schemas.microsoft.com/office/drawing/2014/main" id="{6FA92D13-0A26-6654-7EE8-75777335CEF4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EA02456C-2AD1-48B0-89AF-835BA77212EE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67.5 s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C_ASA">
          <a:extLst>
            <a:ext uri="{FF2B5EF4-FFF2-40B4-BE49-F238E27FC236}">
              <a16:creationId xmlns:a16="http://schemas.microsoft.com/office/drawing/2014/main" id="{0EB4BCB9-442A-ED34-2E80-8BD66A370391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Target: &lt;= 60.0 Seconds Queue Wait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C_CSAT">
          <a:extLst>
            <a:ext uri="{FF2B5EF4-FFF2-40B4-BE49-F238E27FC236}">
              <a16:creationId xmlns:a16="http://schemas.microsoft.com/office/drawing/2014/main" id="{9DFD5211-2187-8283-B6F2-C96FEAF5C16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C_CSAT">
          <a:extLst>
            <a:ext uri="{FF2B5EF4-FFF2-40B4-BE49-F238E27FC236}">
              <a16:creationId xmlns:a16="http://schemas.microsoft.com/office/drawing/2014/main" id="{5D6AB20A-DE86-5C61-C370-33AB697C5925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C_CSAT">
          <a:extLst>
            <a:ext uri="{FF2B5EF4-FFF2-40B4-BE49-F238E27FC236}">
              <a16:creationId xmlns:a16="http://schemas.microsoft.com/office/drawing/2014/main" id="{E387140A-E762-FC9D-EC2B-613756000C84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AVERAGE CSAT RATING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3_CallCenter_Cockpit'!$AE$65">
      <xdr:nvSpPr>
        <xdr:cNvPr id="48" name="Value_CC_CSAT">
          <a:extLst>
            <a:ext uri="{FF2B5EF4-FFF2-40B4-BE49-F238E27FC236}">
              <a16:creationId xmlns:a16="http://schemas.microsoft.com/office/drawing/2014/main" id="{DE0AD06F-D147-B5D1-8A6D-7B8405E34C85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7473F920-FE74-41FD-8D42-B7C8D0748E1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3.40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C_CSAT">
          <a:extLst>
            <a:ext uri="{FF2B5EF4-FFF2-40B4-BE49-F238E27FC236}">
              <a16:creationId xmlns:a16="http://schemas.microsoft.com/office/drawing/2014/main" id="{78646C12-A438-CEF2-D572-E6079180BF5D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Service Benchmark: &gt;= 3.50 / 5.0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C_Slicers">
          <a:extLst>
            <a:ext uri="{FF2B5EF4-FFF2-40B4-BE49-F238E27FC236}">
              <a16:creationId xmlns:a16="http://schemas.microsoft.com/office/drawing/2014/main" id="{5964F01C-D867-96AA-DE75-B4216B1B5DBA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C_Slicers">
          <a:extLst>
            <a:ext uri="{FF2B5EF4-FFF2-40B4-BE49-F238E27FC236}">
              <a16:creationId xmlns:a16="http://schemas.microsoft.com/office/drawing/2014/main" id="{EBFCD4FF-05F8-B8A6-DF62-E8F101690FB4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C_Slicers">
          <a:extLst>
            <a:ext uri="{FF2B5EF4-FFF2-40B4-BE49-F238E27FC236}">
              <a16:creationId xmlns:a16="http://schemas.microsoft.com/office/drawing/2014/main" id="{33942FA0-A567-024C-50EB-5316EA0860F0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Date Period (Month)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C_Slicers">
          <a:extLst>
            <a:ext uri="{FF2B5EF4-FFF2-40B4-BE49-F238E27FC236}">
              <a16:creationId xmlns:a16="http://schemas.microsoft.com/office/drawing/2014/main" id="{A406D525-5BB2-C789-1201-72973AE175F1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Inquiry Topic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C_Slicers">
          <a:extLst>
            <a:ext uri="{FF2B5EF4-FFF2-40B4-BE49-F238E27FC236}">
              <a16:creationId xmlns:a16="http://schemas.microsoft.com/office/drawing/2014/main" id="{3C5BA3A2-1056-6B46-8356-14D170851CB6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Representative Agent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C_Slicers">
          <a:extLst>
            <a:ext uri="{FF2B5EF4-FFF2-40B4-BE49-F238E27FC236}">
              <a16:creationId xmlns:a16="http://schemas.microsoft.com/office/drawing/2014/main" id="{B3B0105D-7C27-9DB1-1D21-051C011EB59D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C_HourlyVolume">
          <a:extLst>
            <a:ext uri="{FF2B5EF4-FFF2-40B4-BE49-F238E27FC236}">
              <a16:creationId xmlns:a16="http://schemas.microsoft.com/office/drawing/2014/main" id="{DC4C8988-5518-DDCB-FBDB-B44B9C300021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C_HourlyVolume">
          <a:extLst>
            <a:ext uri="{FF2B5EF4-FFF2-40B4-BE49-F238E27FC236}">
              <a16:creationId xmlns:a16="http://schemas.microsoft.com/office/drawing/2014/main" id="{C2C1F95D-82BD-A71D-F86B-D168D458D8CB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Intraday Demand Surge &amp; Queue Triage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Hourly Call Arrival Pattern (09:00 - 18:00) vs Pickup Status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C_HourlyVolume">
          <a:extLst>
            <a:ext uri="{FF2B5EF4-FFF2-40B4-BE49-F238E27FC236}">
              <a16:creationId xmlns:a16="http://schemas.microsoft.com/office/drawing/2014/main" id="{8A2A5B05-6F05-2033-DAB1-9C7A6C326838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210819</xdr:rowOff>
    </xdr:from>
    <xdr:to>
      <xdr:col>11</xdr:col>
      <xdr:colOff>426720</xdr:colOff>
      <xdr:row>24</xdr:row>
      <xdr:rowOff>123734</xdr:rowOff>
    </xdr:to>
    <xdr:sp macro="" textlink="">
      <xdr:nvSpPr>
        <xdr:cNvPr id="59" name="DockZone_CC_HourlyVolume">
          <a:extLst>
            <a:ext uri="{FF2B5EF4-FFF2-40B4-BE49-F238E27FC236}">
              <a16:creationId xmlns:a16="http://schemas.microsoft.com/office/drawing/2014/main" id="{C741F938-295F-15B1-894B-46D2F12C9534}"/>
            </a:ext>
          </a:extLst>
        </xdr:cNvPr>
        <xdr:cNvSpPr/>
      </xdr:nvSpPr>
      <xdr:spPr>
        <a:xfrm>
          <a:off x="3598091" y="346564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C_TopicBreakdown">
          <a:extLst>
            <a:ext uri="{FF2B5EF4-FFF2-40B4-BE49-F238E27FC236}">
              <a16:creationId xmlns:a16="http://schemas.microsoft.com/office/drawing/2014/main" id="{66AA52C9-039E-97F3-EF58-9A228181A100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C_TopicBreakdown">
          <a:extLst>
            <a:ext uri="{FF2B5EF4-FFF2-40B4-BE49-F238E27FC236}">
              <a16:creationId xmlns:a16="http://schemas.microsoft.com/office/drawing/2014/main" id="{FA871964-037D-E9A2-8D18-33394EAC4E5C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Inquiry Topic SLA Compliance &amp; Speed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Contract, Tech Support, Payment, Billing &amp; Admin Volume Breakdown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C_TopicBreakdown">
          <a:extLst>
            <a:ext uri="{FF2B5EF4-FFF2-40B4-BE49-F238E27FC236}">
              <a16:creationId xmlns:a16="http://schemas.microsoft.com/office/drawing/2014/main" id="{78A0A2BB-7E17-EC8E-FEFD-BB06A8169D4A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4</xdr:col>
      <xdr:colOff>314960</xdr:colOff>
      <xdr:row>27</xdr:row>
      <xdr:rowOff>213359</xdr:rowOff>
    </xdr:from>
    <xdr:to>
      <xdr:col>11</xdr:col>
      <xdr:colOff>365760</xdr:colOff>
      <xdr:row>38</xdr:row>
      <xdr:rowOff>126274</xdr:rowOff>
    </xdr:to>
    <xdr:sp macro="" textlink="">
      <xdr:nvSpPr>
        <xdr:cNvPr id="63" name="DockZone_CC_TopicBreakdown">
          <a:extLst>
            <a:ext uri="{FF2B5EF4-FFF2-40B4-BE49-F238E27FC236}">
              <a16:creationId xmlns:a16="http://schemas.microsoft.com/office/drawing/2014/main" id="{AF081015-41E8-0383-CA66-180965BDF5C7}"/>
            </a:ext>
          </a:extLst>
        </xdr:cNvPr>
        <xdr:cNvSpPr/>
      </xdr:nvSpPr>
      <xdr:spPr>
        <a:xfrm>
          <a:off x="3537131" y="6973388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C_AgentQuadrant">
          <a:extLst>
            <a:ext uri="{FF2B5EF4-FFF2-40B4-BE49-F238E27FC236}">
              <a16:creationId xmlns:a16="http://schemas.microsoft.com/office/drawing/2014/main" id="{8C18D7AE-00B9-7DE9-CDCE-FC7F8B547E71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C_AgentQuadrant">
          <a:extLst>
            <a:ext uri="{FF2B5EF4-FFF2-40B4-BE49-F238E27FC236}">
              <a16:creationId xmlns:a16="http://schemas.microsoft.com/office/drawing/2014/main" id="{9DD2B648-45A0-0EBC-DFC3-FF4D97BB97F1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Efficiency Matrix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Speed of Answer vs Resolution Rate by Representative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C_AgentQuadrant">
          <a:extLst>
            <a:ext uri="{FF2B5EF4-FFF2-40B4-BE49-F238E27FC236}">
              <a16:creationId xmlns:a16="http://schemas.microsoft.com/office/drawing/2014/main" id="{CE2810E0-778C-7059-7092-CCD5F1BE53F3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Scatter Plot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C_AgentQuadrant">
          <a:extLst>
            <a:ext uri="{FF2B5EF4-FFF2-40B4-BE49-F238E27FC236}">
              <a16:creationId xmlns:a16="http://schemas.microsoft.com/office/drawing/2014/main" id="{24CF7C77-DAF4-5051-69CC-D1C088ACFC15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C_AgentScorecard">
          <a:extLst>
            <a:ext uri="{FF2B5EF4-FFF2-40B4-BE49-F238E27FC236}">
              <a16:creationId xmlns:a16="http://schemas.microsoft.com/office/drawing/2014/main" id="{F3D079F5-728F-8B4B-A315-EBEC3AF19656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C_AgentScorecard">
          <a:extLst>
            <a:ext uri="{FF2B5EF4-FFF2-40B4-BE49-F238E27FC236}">
              <a16:creationId xmlns:a16="http://schemas.microsoft.com/office/drawing/2014/main" id="{9D80EDAD-8BEC-F1F0-E553-C59DDDD929DC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Representative Quality &amp; CSAT Audit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FCR %, Answer Speed, CSAT Ratings &amp; Assigned Tier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C_AgentScorecard">
          <a:extLst>
            <a:ext uri="{FF2B5EF4-FFF2-40B4-BE49-F238E27FC236}">
              <a16:creationId xmlns:a16="http://schemas.microsoft.com/office/drawing/2014/main" id="{5E80C4F4-E995-FF41-BB4B-A811D3C9F906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C_AgentScorecard">
          <a:extLst>
            <a:ext uri="{FF2B5EF4-FFF2-40B4-BE49-F238E27FC236}">
              <a16:creationId xmlns:a16="http://schemas.microsoft.com/office/drawing/2014/main" id="{652791BF-2BCE-5E1A-AFE1-D4336788189F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endParaRPr lang="en-US" sz="750" i="1">
            <a:solidFill>
              <a:srgbClr val="B7B7B7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368300</xdr:colOff>
      <xdr:row>13</xdr:row>
      <xdr:rowOff>187960</xdr:rowOff>
    </xdr:from>
    <xdr:to>
      <xdr:col>11</xdr:col>
      <xdr:colOff>403860</xdr:colOff>
      <xdr:row>24</xdr:row>
      <xdr:rowOff>88900</xdr:rowOff>
    </xdr:to>
    <xdr:graphicFrame macro="">
      <xdr:nvGraphicFramePr>
        <xdr:cNvPr id="13" name="CC_HourlyVolume">
          <a:extLst>
            <a:ext uri="{FF2B5EF4-FFF2-40B4-BE49-F238E27FC236}">
              <a16:creationId xmlns:a16="http://schemas.microsoft.com/office/drawing/2014/main" id="{BD3F3200-01F5-4F9A-A7E0-3E9308868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326572</xdr:colOff>
      <xdr:row>27</xdr:row>
      <xdr:rowOff>228600</xdr:rowOff>
    </xdr:from>
    <xdr:to>
      <xdr:col>11</xdr:col>
      <xdr:colOff>337458</xdr:colOff>
      <xdr:row>38</xdr:row>
      <xdr:rowOff>97972</xdr:rowOff>
    </xdr:to>
    <xdr:graphicFrame macro="">
      <xdr:nvGraphicFramePr>
        <xdr:cNvPr id="17" name="CC_TopicBreakdown">
          <a:extLst>
            <a:ext uri="{FF2B5EF4-FFF2-40B4-BE49-F238E27FC236}">
              <a16:creationId xmlns:a16="http://schemas.microsoft.com/office/drawing/2014/main" id="{CA142D8B-BC6E-4D9D-8F39-5436D1A3C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188686</xdr:colOff>
      <xdr:row>13</xdr:row>
      <xdr:rowOff>224971</xdr:rowOff>
    </xdr:from>
    <xdr:to>
      <xdr:col>19</xdr:col>
      <xdr:colOff>239486</xdr:colOff>
      <xdr:row>24</xdr:row>
      <xdr:rowOff>137886</xdr:rowOff>
    </xdr:to>
    <xdr:graphicFrame macro="">
      <xdr:nvGraphicFramePr>
        <xdr:cNvPr id="20" name="CC_AgentQuadrant">
          <a:extLst>
            <a:ext uri="{FF2B5EF4-FFF2-40B4-BE49-F238E27FC236}">
              <a16:creationId xmlns:a16="http://schemas.microsoft.com/office/drawing/2014/main" id="{6BA5DC30-6313-4CEC-B525-1A1859201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37545A29-D2A9-C9EA-F310-AEDA3FD13122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D06F515C-9AFB-8DE2-BE54-B32FE022F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3FF70A88-4EC8-B607-B936-3D820E60F76C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B3B9C8D5-3AC6-FB85-4E13-F70D8FAEB49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7401F4-87CD-9CF5-8BA1-D027EE35A56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7D9131-7217-BC1B-85EC-4EBFFE368590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72391B-83D1-B333-975D-02AF567A261A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extLst>
            <a:ext uri="{FF2B5EF4-FFF2-40B4-BE49-F238E27FC236}">
              <a16:creationId xmlns:a16="http://schemas.microsoft.com/office/drawing/2014/main" id="{715D8DF7-D55D-2AB4-E825-262224ED8FEF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342216A-4B37-FB91-7E09-B282FA24CA8C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4D23CA6F-C7F3-E990-74B2-C2CD1F0305C1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5C516BD5-4A00-1B30-14E3-7FDB2CC7C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22ADBA4-23A3-69B8-0D2B-1DB46703587B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Customer Retention &amp; Revenue Risk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Subscriber Attrition Forensics, ARR Revenue Exposure &amp; Commitment Contract Vulnerability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20EDF096-A8B4-2C7E-58B1-889454D66BAD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BF3E3313-5260-F2BF-1585-4EC72C0E7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7BD43EFB-1E03-49D0-7C2D-3BC13872EBB3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628E03FA-2721-B5E7-2AA8-F3D71ED28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158BD3D2-73A0-F63F-E64A-3D444BF1F9ED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60D6AD43-7CE2-295B-4F4F-7B5CF3A8C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CH_Subscribers">
          <a:extLst>
            <a:ext uri="{FF2B5EF4-FFF2-40B4-BE49-F238E27FC236}">
              <a16:creationId xmlns:a16="http://schemas.microsoft.com/office/drawing/2014/main" id="{B5B6E770-0B15-8FCB-D205-AFFCDA45169E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CH_Subscribers">
          <a:extLst>
            <a:ext uri="{FF2B5EF4-FFF2-40B4-BE49-F238E27FC236}">
              <a16:creationId xmlns:a16="http://schemas.microsoft.com/office/drawing/2014/main" id="{75A582CB-612A-69D4-766F-206D13A9325F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CH_Subscribers">
          <a:extLst>
            <a:ext uri="{FF2B5EF4-FFF2-40B4-BE49-F238E27FC236}">
              <a16:creationId xmlns:a16="http://schemas.microsoft.com/office/drawing/2014/main" id="{8D47357E-F6AF-75A0-AE75-A93BCB07782F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ACTIVE ACCOUNTS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4_CustomerRetention_Cockpit'!$AA$65">
      <xdr:nvSpPr>
        <xdr:cNvPr id="28" name="Value_CH_Subscribers">
          <a:extLst>
            <a:ext uri="{FF2B5EF4-FFF2-40B4-BE49-F238E27FC236}">
              <a16:creationId xmlns:a16="http://schemas.microsoft.com/office/drawing/2014/main" id="{3CCB5768-0BF7-D500-148A-6A813F6DFF5F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03345226-9A83-457F-8EBA-EDEFF73A3BCB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7,043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CH_Subscribers">
          <a:extLst>
            <a:ext uri="{FF2B5EF4-FFF2-40B4-BE49-F238E27FC236}">
              <a16:creationId xmlns:a16="http://schemas.microsoft.com/office/drawing/2014/main" id="{7075994F-21E6-10B1-CA78-2A4057C673E2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Total Active Subscriber Portfolio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CH_ChurnRate">
          <a:extLst>
            <a:ext uri="{FF2B5EF4-FFF2-40B4-BE49-F238E27FC236}">
              <a16:creationId xmlns:a16="http://schemas.microsoft.com/office/drawing/2014/main" id="{442F7561-CFE1-99DB-E1A8-3F895DB102AC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CH_ChurnRate">
          <a:extLst>
            <a:ext uri="{FF2B5EF4-FFF2-40B4-BE49-F238E27FC236}">
              <a16:creationId xmlns:a16="http://schemas.microsoft.com/office/drawing/2014/main" id="{3FF39A63-0B26-7BED-F0E1-E5A9239E4A7A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CH_ChurnRate">
          <a:extLst>
            <a:ext uri="{FF2B5EF4-FFF2-40B4-BE49-F238E27FC236}">
              <a16:creationId xmlns:a16="http://schemas.microsoft.com/office/drawing/2014/main" id="{6541C2A5-A9A7-ABF5-00EC-AA00A228201A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CUSTOMER CHURN RATE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4_CustomerRetention_Cockpit'!$AB$65">
      <xdr:nvSpPr>
        <xdr:cNvPr id="33" name="Value_CH_ChurnRate">
          <a:extLst>
            <a:ext uri="{FF2B5EF4-FFF2-40B4-BE49-F238E27FC236}">
              <a16:creationId xmlns:a16="http://schemas.microsoft.com/office/drawing/2014/main" id="{A83B48DB-5F11-DF00-87B1-CD0AF10C8762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31149AC2-403D-4EDC-B99D-6BD83FBC29C1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26.54%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CH_ChurnRate">
          <a:extLst>
            <a:ext uri="{FF2B5EF4-FFF2-40B4-BE49-F238E27FC236}">
              <a16:creationId xmlns:a16="http://schemas.microsoft.com/office/drawing/2014/main" id="{4CBBCF6C-234A-F3FC-88D2-E7FDD161FAEA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Operational Target: &lt; 20.0% Churn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CH_ARRRisk">
          <a:extLst>
            <a:ext uri="{FF2B5EF4-FFF2-40B4-BE49-F238E27FC236}">
              <a16:creationId xmlns:a16="http://schemas.microsoft.com/office/drawing/2014/main" id="{222F30D8-D626-CE90-BA24-7C509927B0ED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CH_ARRRisk">
          <a:extLst>
            <a:ext uri="{FF2B5EF4-FFF2-40B4-BE49-F238E27FC236}">
              <a16:creationId xmlns:a16="http://schemas.microsoft.com/office/drawing/2014/main" id="{002513A3-DD64-2174-33DD-7FA14353FEDD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CH_ARRRisk">
          <a:extLst>
            <a:ext uri="{FF2B5EF4-FFF2-40B4-BE49-F238E27FC236}">
              <a16:creationId xmlns:a16="http://schemas.microsoft.com/office/drawing/2014/main" id="{53176E86-041D-861F-F48A-E67FF6AAAB63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ANNUAL REVENUE AT RISK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4_CustomerRetention_Cockpit'!$AC$65">
      <xdr:nvSpPr>
        <xdr:cNvPr id="38" name="Value_CH_ARRRisk">
          <a:extLst>
            <a:ext uri="{FF2B5EF4-FFF2-40B4-BE49-F238E27FC236}">
              <a16:creationId xmlns:a16="http://schemas.microsoft.com/office/drawing/2014/main" id="{4DF7D01B-59E7-01CA-0AEB-2D185BF0C86C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58EF193D-6E24-494A-81C2-80BB8E5D33B5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$139,130.85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CH_ARRRisk">
          <a:extLst>
            <a:ext uri="{FF2B5EF4-FFF2-40B4-BE49-F238E27FC236}">
              <a16:creationId xmlns:a16="http://schemas.microsoft.com/office/drawing/2014/main" id="{CFD82CA0-D333-9402-56E5-B192336EBFD1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Annualized Lost ARR Exposure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CH_M2MChurn">
          <a:extLst>
            <a:ext uri="{FF2B5EF4-FFF2-40B4-BE49-F238E27FC236}">
              <a16:creationId xmlns:a16="http://schemas.microsoft.com/office/drawing/2014/main" id="{1D81191D-0BEF-2015-E6F3-733895579F4F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CH_M2MChurn">
          <a:extLst>
            <a:ext uri="{FF2B5EF4-FFF2-40B4-BE49-F238E27FC236}">
              <a16:creationId xmlns:a16="http://schemas.microsoft.com/office/drawing/2014/main" id="{DC6D8790-4793-62DE-C79A-44C348D461E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CH_M2MChurn">
          <a:extLst>
            <a:ext uri="{FF2B5EF4-FFF2-40B4-BE49-F238E27FC236}">
              <a16:creationId xmlns:a16="http://schemas.microsoft.com/office/drawing/2014/main" id="{3D2657A0-84BA-E993-F8A7-5826517E1AE5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MONTH-TO-MONTH CHURN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4_CustomerRetention_Cockpit'!$AD$65">
      <xdr:nvSpPr>
        <xdr:cNvPr id="43" name="Value_CH_M2MChurn">
          <a:extLst>
            <a:ext uri="{FF2B5EF4-FFF2-40B4-BE49-F238E27FC236}">
              <a16:creationId xmlns:a16="http://schemas.microsoft.com/office/drawing/2014/main" id="{707C9011-3DE9-7AC2-B92A-552845809EE9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11EBB20A-BFAF-45AC-8F71-4BCB33DF4C8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42.71%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CH_M2MChurn">
          <a:extLst>
            <a:ext uri="{FF2B5EF4-FFF2-40B4-BE49-F238E27FC236}">
              <a16:creationId xmlns:a16="http://schemas.microsoft.com/office/drawing/2014/main" id="{074B5C1B-0604-5374-3760-78F3E263A3E5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&lt; 25.0% Commitment Retention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CH_Tickets">
          <a:extLst>
            <a:ext uri="{FF2B5EF4-FFF2-40B4-BE49-F238E27FC236}">
              <a16:creationId xmlns:a16="http://schemas.microsoft.com/office/drawing/2014/main" id="{745C0081-4B84-C8B4-ABCC-D4158F95AFD4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CH_Tickets">
          <a:extLst>
            <a:ext uri="{FF2B5EF4-FFF2-40B4-BE49-F238E27FC236}">
              <a16:creationId xmlns:a16="http://schemas.microsoft.com/office/drawing/2014/main" id="{77F47267-32F6-F5D0-349D-6F70157AFF43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CH_Tickets">
          <a:extLst>
            <a:ext uri="{FF2B5EF4-FFF2-40B4-BE49-F238E27FC236}">
              <a16:creationId xmlns:a16="http://schemas.microsoft.com/office/drawing/2014/main" id="{B0962BC0-44D3-7BFA-8CAB-44E6F3576E19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TECH TICKETS PER CHURN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4_CustomerRetention_Cockpit'!$AE$65">
      <xdr:nvSpPr>
        <xdr:cNvPr id="48" name="Value_CH_Tickets">
          <a:extLst>
            <a:ext uri="{FF2B5EF4-FFF2-40B4-BE49-F238E27FC236}">
              <a16:creationId xmlns:a16="http://schemas.microsoft.com/office/drawing/2014/main" id="{6B17FCCB-B4D4-C49D-A05C-40D2F6D9ADE4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4F693569-4C89-44B4-8369-9F57DD947398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0.42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CH_Tickets">
          <a:extLst>
            <a:ext uri="{FF2B5EF4-FFF2-40B4-BE49-F238E27FC236}">
              <a16:creationId xmlns:a16="http://schemas.microsoft.com/office/drawing/2014/main" id="{C0F2962A-2FF1-B0BA-D0EF-914955E4693E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Friction Index: 3+ Tickets Spikes Churn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CH_Slicers">
          <a:extLst>
            <a:ext uri="{FF2B5EF4-FFF2-40B4-BE49-F238E27FC236}">
              <a16:creationId xmlns:a16="http://schemas.microsoft.com/office/drawing/2014/main" id="{6E800CFE-1BA3-8468-BA89-3248B527ED42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CH_Slicers">
          <a:extLst>
            <a:ext uri="{FF2B5EF4-FFF2-40B4-BE49-F238E27FC236}">
              <a16:creationId xmlns:a16="http://schemas.microsoft.com/office/drawing/2014/main" id="{167E9373-424E-E2D1-01DB-349316C673CD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CH_Slicers">
          <a:extLst>
            <a:ext uri="{FF2B5EF4-FFF2-40B4-BE49-F238E27FC236}">
              <a16:creationId xmlns:a16="http://schemas.microsoft.com/office/drawing/2014/main" id="{F8BE3432-7166-F339-721D-2CAD7572A565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Commitment Contract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CH_Slicers">
          <a:extLst>
            <a:ext uri="{FF2B5EF4-FFF2-40B4-BE49-F238E27FC236}">
              <a16:creationId xmlns:a16="http://schemas.microsoft.com/office/drawing/2014/main" id="{D830A5FB-3154-F59B-4A76-21A317C274BB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Payment Method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CH_Slicers">
          <a:extLst>
            <a:ext uri="{FF2B5EF4-FFF2-40B4-BE49-F238E27FC236}">
              <a16:creationId xmlns:a16="http://schemas.microsoft.com/office/drawing/2014/main" id="{E7EB4A8D-60DC-CAF9-A855-3EE2B0643723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Internet Service Type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CH_Slicers">
          <a:extLst>
            <a:ext uri="{FF2B5EF4-FFF2-40B4-BE49-F238E27FC236}">
              <a16:creationId xmlns:a16="http://schemas.microsoft.com/office/drawing/2014/main" id="{EBE3D827-1D8B-65D3-B85C-582816B981BC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CH_ContractRisk">
          <a:extLst>
            <a:ext uri="{FF2B5EF4-FFF2-40B4-BE49-F238E27FC236}">
              <a16:creationId xmlns:a16="http://schemas.microsoft.com/office/drawing/2014/main" id="{8716494B-0061-9FC2-6705-AFA18C66EE7C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CH_ContractRisk">
          <a:extLst>
            <a:ext uri="{FF2B5EF4-FFF2-40B4-BE49-F238E27FC236}">
              <a16:creationId xmlns:a16="http://schemas.microsoft.com/office/drawing/2014/main" id="{6C75C0D7-30E2-B3C4-509F-61CDF165F7E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Churn Rate % by Commitment Contract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Month-to-Month Vulnerability vs 1-Year &amp; 2-Year Commitments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CH_ContractRisk">
          <a:extLst>
            <a:ext uri="{FF2B5EF4-FFF2-40B4-BE49-F238E27FC236}">
              <a16:creationId xmlns:a16="http://schemas.microsoft.com/office/drawing/2014/main" id="{82F2DFEE-03F5-AE80-0ACA-8785AE20BCCE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Column Chart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CH_ContractRisk">
          <a:extLst>
            <a:ext uri="{FF2B5EF4-FFF2-40B4-BE49-F238E27FC236}">
              <a16:creationId xmlns:a16="http://schemas.microsoft.com/office/drawing/2014/main" id="{47C6CD61-1935-DEE9-6653-2213E94B1153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CH_TenureCohort">
          <a:extLst>
            <a:ext uri="{FF2B5EF4-FFF2-40B4-BE49-F238E27FC236}">
              <a16:creationId xmlns:a16="http://schemas.microsoft.com/office/drawing/2014/main" id="{4BDDD64F-1320-A40B-52A4-5A576BA7F92C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CH_TenureCohort">
          <a:extLst>
            <a:ext uri="{FF2B5EF4-FFF2-40B4-BE49-F238E27FC236}">
              <a16:creationId xmlns:a16="http://schemas.microsoft.com/office/drawing/2014/main" id="{9A4CDF64-3BCD-ED55-3B06-F15334B1D978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Tenure Attrition Curve &amp; Vulnerability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Early Risk Window (Months 1-12) vs Established Subscribers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CH_TenureCohort">
          <a:extLst>
            <a:ext uri="{FF2B5EF4-FFF2-40B4-BE49-F238E27FC236}">
              <a16:creationId xmlns:a16="http://schemas.microsoft.com/office/drawing/2014/main" id="{72F8AF5C-2CE7-110B-485E-CAD28DC2F69C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Area / Line Chart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CH_TenureCohort">
          <a:extLst>
            <a:ext uri="{FF2B5EF4-FFF2-40B4-BE49-F238E27FC236}">
              <a16:creationId xmlns:a16="http://schemas.microsoft.com/office/drawing/2014/main" id="{A2804B8F-9868-BB23-8492-B741E865E933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CH_PaymentFriction">
          <a:extLst>
            <a:ext uri="{FF2B5EF4-FFF2-40B4-BE49-F238E27FC236}">
              <a16:creationId xmlns:a16="http://schemas.microsoft.com/office/drawing/2014/main" id="{45BB66F0-A29D-12BD-8646-6B735B3F7C0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CH_PaymentFriction">
          <a:extLst>
            <a:ext uri="{FF2B5EF4-FFF2-40B4-BE49-F238E27FC236}">
              <a16:creationId xmlns:a16="http://schemas.microsoft.com/office/drawing/2014/main" id="{2F638F87-23CE-CADF-CF47-E417091233CE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Payment Method Risk Diagnostics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Electronic Check Friction vs Automated Credit Card &amp; Bank Transfers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CH_PaymentFriction">
          <a:extLst>
            <a:ext uri="{FF2B5EF4-FFF2-40B4-BE49-F238E27FC236}">
              <a16:creationId xmlns:a16="http://schemas.microsoft.com/office/drawing/2014/main" id="{452F2AC3-5F11-E92D-9AF5-5A1BDFB55667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Bar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CH_PaymentFriction">
          <a:extLst>
            <a:ext uri="{FF2B5EF4-FFF2-40B4-BE49-F238E27FC236}">
              <a16:creationId xmlns:a16="http://schemas.microsoft.com/office/drawing/2014/main" id="{42CDE66C-820F-0080-0E8D-954A38EB2237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CH_ServiceMatrix">
          <a:extLst>
            <a:ext uri="{FF2B5EF4-FFF2-40B4-BE49-F238E27FC236}">
              <a16:creationId xmlns:a16="http://schemas.microsoft.com/office/drawing/2014/main" id="{A9B1BDD4-5496-CE04-911F-8CF1199B6272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CH_ServiceMatrix">
          <a:extLst>
            <a:ext uri="{FF2B5EF4-FFF2-40B4-BE49-F238E27FC236}">
              <a16:creationId xmlns:a16="http://schemas.microsoft.com/office/drawing/2014/main" id="{20FCCB76-BA84-1C00-1C5A-F4FB0A30A439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Internet Service &amp; Add-On Protection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Fiber Optic Churn Exposure vs Online Security &amp; Tech Support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CH_ServiceMatrix">
          <a:extLst>
            <a:ext uri="{FF2B5EF4-FFF2-40B4-BE49-F238E27FC236}">
              <a16:creationId xmlns:a16="http://schemas.microsoft.com/office/drawing/2014/main" id="{CE4A735E-489D-0E85-CD03-43EE50D35BF5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CH_ServiceMatrix">
          <a:extLst>
            <a:ext uri="{FF2B5EF4-FFF2-40B4-BE49-F238E27FC236}">
              <a16:creationId xmlns:a16="http://schemas.microsoft.com/office/drawing/2014/main" id="{A3CC7419-22F4-0F69-BBF8-73FEC63DC980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203200</xdr:rowOff>
    </xdr:from>
    <xdr:to>
      <xdr:col>19</xdr:col>
      <xdr:colOff>375920</xdr:colOff>
      <xdr:row>3</xdr:row>
      <xdr:rowOff>109220</xdr:rowOff>
    </xdr:to>
    <xdr:sp macro="" textlink="">
      <xdr:nvSpPr>
        <xdr:cNvPr id="2" name="Nav_MasterBar">
          <a:extLst>
            <a:ext uri="{FF2B5EF4-FFF2-40B4-BE49-F238E27FC236}">
              <a16:creationId xmlns:a16="http://schemas.microsoft.com/office/drawing/2014/main" id="{1F01582C-F29A-1751-C6B4-6C9EB8645D73}"/>
            </a:ext>
          </a:extLst>
        </xdr:cNvPr>
        <xdr:cNvSpPr/>
      </xdr:nvSpPr>
      <xdr:spPr>
        <a:xfrm>
          <a:off x="304800" y="203200"/>
          <a:ext cx="15417800" cy="660400"/>
        </a:xfrm>
        <a:prstGeom prst="roundRect">
          <a:avLst>
            <a:gd name="adj" fmla="val 12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508000</xdr:colOff>
      <xdr:row>1</xdr:row>
      <xdr:rowOff>66040</xdr:rowOff>
    </xdr:from>
    <xdr:to>
      <xdr:col>1</xdr:col>
      <xdr:colOff>373380</xdr:colOff>
      <xdr:row>2</xdr:row>
      <xdr:rowOff>246380</xdr:rowOff>
    </xdr:to>
    <xdr:pic>
      <xdr:nvPicPr>
        <xdr:cNvPr id="4" name="Nav_PwCLogo">
          <a:extLst>
            <a:ext uri="{FF2B5EF4-FFF2-40B4-BE49-F238E27FC236}">
              <a16:creationId xmlns:a16="http://schemas.microsoft.com/office/drawing/2014/main" id="{FB606ADE-9B7D-0554-8828-1323C86A7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317500"/>
          <a:ext cx="673100" cy="431800"/>
        </a:xfrm>
        <a:prstGeom prst="rect">
          <a:avLst/>
        </a:prstGeom>
      </xdr:spPr>
    </xdr:pic>
    <xdr:clientData/>
  </xdr:twoCellAnchor>
  <xdr:twoCellAnchor>
    <xdr:from>
      <xdr:col>1</xdr:col>
      <xdr:colOff>513080</xdr:colOff>
      <xdr:row>1</xdr:row>
      <xdr:rowOff>104140</xdr:rowOff>
    </xdr:from>
    <xdr:to>
      <xdr:col>1</xdr:col>
      <xdr:colOff>525780</xdr:colOff>
      <xdr:row>2</xdr:row>
      <xdr:rowOff>208280</xdr:rowOff>
    </xdr:to>
    <xdr:sp macro="" textlink="">
      <xdr:nvSpPr>
        <xdr:cNvPr id="5" name="Nav_Divider">
          <a:extLst>
            <a:ext uri="{FF2B5EF4-FFF2-40B4-BE49-F238E27FC236}">
              <a16:creationId xmlns:a16="http://schemas.microsoft.com/office/drawing/2014/main" id="{82537ADD-63FC-0918-4D9E-F94F59B7259D}"/>
            </a:ext>
          </a:extLst>
        </xdr:cNvPr>
        <xdr:cNvSpPr/>
      </xdr:nvSpPr>
      <xdr:spPr>
        <a:xfrm>
          <a:off x="1320800" y="355600"/>
          <a:ext cx="12700" cy="355600"/>
        </a:xfrm>
        <a:prstGeom prst="rect">
          <a:avLst/>
        </a:prstGeom>
        <a:solidFill>
          <a:srgbClr val="F2F0F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640080</xdr:colOff>
      <xdr:row>1</xdr:row>
      <xdr:rowOff>66040</xdr:rowOff>
    </xdr:from>
    <xdr:to>
      <xdr:col>5</xdr:col>
      <xdr:colOff>76200</xdr:colOff>
      <xdr:row>2</xdr:row>
      <xdr:rowOff>246380</xdr:rowOff>
    </xdr:to>
    <xdr:sp macro="" textlink="">
      <xdr:nvSpPr>
        <xdr:cNvPr id="6" name="Nav_BrandText">
          <a:extLst>
            <a:ext uri="{FF2B5EF4-FFF2-40B4-BE49-F238E27FC236}">
              <a16:creationId xmlns:a16="http://schemas.microsoft.com/office/drawing/2014/main" id="{21854881-3401-BC26-8044-915DAC7BD7BD}"/>
            </a:ext>
          </a:extLst>
        </xdr:cNvPr>
        <xdr:cNvSpPr txBox="1"/>
      </xdr:nvSpPr>
      <xdr:spPr>
        <a:xfrm>
          <a:off x="1447800" y="317500"/>
          <a:ext cx="266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100" b="1">
              <a:solidFill>
                <a:srgbClr val="1E293B"/>
              </a:solidFill>
              <a:latin typeface="Segoe UI" panose="020B0502040204020203" pitchFamily="34" charset="0"/>
            </a:rPr>
            <a:t>PwC Digital Intelligence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Executive Decision Hub</a:t>
          </a:r>
        </a:p>
      </xdr:txBody>
    </xdr:sp>
    <xdr:clientData/>
  </xdr:twoCellAnchor>
  <xdr:twoCellAnchor>
    <xdr:from>
      <xdr:col>5</xdr:col>
      <xdr:colOff>203200</xdr:colOff>
      <xdr:row>1</xdr:row>
      <xdr:rowOff>104140</xdr:rowOff>
    </xdr:from>
    <xdr:to>
      <xdr:col>6</xdr:col>
      <xdr:colOff>601980</xdr:colOff>
      <xdr:row>2</xdr:row>
      <xdr:rowOff>208280</xdr:rowOff>
    </xdr:to>
    <xdr:sp macro="" textlink="">
      <xdr:nvSpPr>
        <xdr:cNvPr id="7" name="Nav_Tab_Domain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5B1336D-2FFE-F838-88BC-B1F063ADA755}"/>
            </a:ext>
          </a:extLst>
        </xdr:cNvPr>
        <xdr:cNvSpPr/>
      </xdr:nvSpPr>
      <xdr:spPr>
        <a:xfrm>
          <a:off x="4241800" y="355600"/>
          <a:ext cx="1206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01 Domains</a:t>
          </a:r>
        </a:p>
      </xdr:txBody>
    </xdr:sp>
    <xdr:clientData/>
  </xdr:twoCellAnchor>
  <xdr:twoCellAnchor>
    <xdr:from>
      <xdr:col>6</xdr:col>
      <xdr:colOff>703580</xdr:colOff>
      <xdr:row>1</xdr:row>
      <xdr:rowOff>104140</xdr:rowOff>
    </xdr:from>
    <xdr:to>
      <xdr:col>8</xdr:col>
      <xdr:colOff>358140</xdr:colOff>
      <xdr:row>2</xdr:row>
      <xdr:rowOff>208280</xdr:rowOff>
    </xdr:to>
    <xdr:sp macro="" textlink="">
      <xdr:nvSpPr>
        <xdr:cNvPr id="8" name="Nav_Tab_Catalo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B39D6-24B2-3970-E5FE-AA0FE5B823AC}"/>
            </a:ext>
          </a:extLst>
        </xdr:cNvPr>
        <xdr:cNvSpPr/>
      </xdr:nvSpPr>
      <xdr:spPr>
        <a:xfrm>
          <a:off x="5549900" y="355600"/>
          <a:ext cx="12700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02 Catalog</a:t>
          </a:r>
        </a:p>
      </xdr:txBody>
    </xdr:sp>
    <xdr:clientData/>
  </xdr:twoCellAnchor>
  <xdr:twoCellAnchor>
    <xdr:from>
      <xdr:col>8</xdr:col>
      <xdr:colOff>459740</xdr:colOff>
      <xdr:row>1</xdr:row>
      <xdr:rowOff>104140</xdr:rowOff>
    </xdr:from>
    <xdr:to>
      <xdr:col>10</xdr:col>
      <xdr:colOff>304800</xdr:colOff>
      <xdr:row>2</xdr:row>
      <xdr:rowOff>208280</xdr:rowOff>
    </xdr:to>
    <xdr:sp macro="" textlink="">
      <xdr:nvSpPr>
        <xdr:cNvPr id="9" name="Nav_Tab_C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912CA2-49BF-46A4-34B7-8B37243D4AA1}"/>
            </a:ext>
          </a:extLst>
        </xdr:cNvPr>
        <xdr:cNvSpPr/>
      </xdr:nvSpPr>
      <xdr:spPr>
        <a:xfrm>
          <a:off x="6921500" y="355600"/>
          <a:ext cx="1460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03 Call Center</a:t>
          </a:r>
        </a:p>
      </xdr:txBody>
    </xdr:sp>
    <xdr:clientData/>
  </xdr:twoCellAnchor>
  <xdr:twoCellAnchor>
    <xdr:from>
      <xdr:col>10</xdr:col>
      <xdr:colOff>406400</xdr:colOff>
      <xdr:row>1</xdr:row>
      <xdr:rowOff>104140</xdr:rowOff>
    </xdr:from>
    <xdr:to>
      <xdr:col>12</xdr:col>
      <xdr:colOff>378460</xdr:colOff>
      <xdr:row>2</xdr:row>
      <xdr:rowOff>208280</xdr:rowOff>
    </xdr:to>
    <xdr:sp macro="" textlink="">
      <xdr:nvSpPr>
        <xdr:cNvPr id="10" name="Nav_Tab_CH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77FC69D-31F5-1B82-7849-4C7B1FB1D36B}"/>
            </a:ext>
          </a:extLst>
        </xdr:cNvPr>
        <xdr:cNvSpPr/>
      </xdr:nvSpPr>
      <xdr:spPr>
        <a:xfrm>
          <a:off x="8483600" y="355600"/>
          <a:ext cx="1587500" cy="355600"/>
        </a:xfrm>
        <a:prstGeom prst="roundRect">
          <a:avLst>
            <a:gd name="adj" fmla="val 25000"/>
          </a:avLst>
        </a:prstGeom>
        <a:solidFill>
          <a:srgbClr val="F1F6F6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747B8B"/>
              </a:solidFill>
              <a:latin typeface="Segoe UI" panose="020B0502040204020203" pitchFamily="34" charset="0"/>
            </a:rPr>
            <a:t>04 Retention Risk</a:t>
          </a:r>
        </a:p>
      </xdr:txBody>
    </xdr:sp>
    <xdr:clientData/>
  </xdr:twoCellAnchor>
  <xdr:twoCellAnchor>
    <xdr:from>
      <xdr:col>12</xdr:col>
      <xdr:colOff>480060</xdr:colOff>
      <xdr:row>1</xdr:row>
      <xdr:rowOff>104140</xdr:rowOff>
    </xdr:from>
    <xdr:to>
      <xdr:col>14</xdr:col>
      <xdr:colOff>388620</xdr:colOff>
      <xdr:row>2</xdr:row>
      <xdr:rowOff>208280</xdr:rowOff>
    </xdr:to>
    <xdr:sp macro="" textlink="">
      <xdr:nvSpPr>
        <xdr:cNvPr id="11" name="Nav_Tab_DI">
          <a:extLst>
            <a:ext uri="{FF2B5EF4-FFF2-40B4-BE49-F238E27FC236}">
              <a16:creationId xmlns:a16="http://schemas.microsoft.com/office/drawing/2014/main" id="{DD2E73F0-59F4-B83F-336C-3A0DCC53BC1B}"/>
            </a:ext>
          </a:extLst>
        </xdr:cNvPr>
        <xdr:cNvSpPr/>
      </xdr:nvSpPr>
      <xdr:spPr>
        <a:xfrm>
          <a:off x="10172700" y="355600"/>
          <a:ext cx="1524000" cy="355600"/>
        </a:xfrm>
        <a:prstGeom prst="roundRect">
          <a:avLst>
            <a:gd name="adj" fmla="val 25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05 D&amp;I Parity</a:t>
          </a:r>
        </a:p>
      </xdr:txBody>
    </xdr:sp>
    <xdr:clientData/>
  </xdr:twoCellAnchor>
  <xdr:twoCellAnchor>
    <xdr:from>
      <xdr:col>17</xdr:col>
      <xdr:colOff>60960</xdr:colOff>
      <xdr:row>1</xdr:row>
      <xdr:rowOff>104140</xdr:rowOff>
    </xdr:from>
    <xdr:to>
      <xdr:col>19</xdr:col>
      <xdr:colOff>223520</xdr:colOff>
      <xdr:row>2</xdr:row>
      <xdr:rowOff>208280</xdr:rowOff>
    </xdr:to>
    <xdr:sp macro="" textlink="">
      <xdr:nvSpPr>
        <xdr:cNvPr id="12" name="Nav_StatusPill">
          <a:extLst>
            <a:ext uri="{FF2B5EF4-FFF2-40B4-BE49-F238E27FC236}">
              <a16:creationId xmlns:a16="http://schemas.microsoft.com/office/drawing/2014/main" id="{6DC08CA1-D62C-2658-A063-C39B73F225CF}"/>
            </a:ext>
          </a:extLst>
        </xdr:cNvPr>
        <xdr:cNvSpPr/>
      </xdr:nvSpPr>
      <xdr:spPr>
        <a:xfrm>
          <a:off x="13792200" y="355600"/>
          <a:ext cx="1778000" cy="355600"/>
        </a:xfrm>
        <a:prstGeom prst="roundRect">
          <a:avLst>
            <a:gd name="adj" fmla="val 50000"/>
          </a:avLst>
        </a:prstGeom>
        <a:solidFill>
          <a:srgbClr val="ECFDF5"/>
        </a:solidFill>
        <a:ln w="12700">
          <a:solidFill>
            <a:srgbClr val="A7F3D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00" b="1">
              <a:solidFill>
                <a:srgbClr val="059642"/>
              </a:solidFill>
              <a:latin typeface="Segoe UI" panose="020B0502040204020203" pitchFamily="34" charset="0"/>
            </a:rPr>
            <a:t>LIVE VERTIPAQ</a:t>
          </a:r>
        </a:p>
      </xdr:txBody>
    </xdr:sp>
    <xdr:clientData/>
  </xdr:twoCellAnchor>
  <xdr:twoCellAnchor editAs="oneCell">
    <xdr:from>
      <xdr:col>17</xdr:col>
      <xdr:colOff>187960</xdr:colOff>
      <xdr:row>1</xdr:row>
      <xdr:rowOff>193040</xdr:rowOff>
    </xdr:from>
    <xdr:to>
      <xdr:col>17</xdr:col>
      <xdr:colOff>365760</xdr:colOff>
      <xdr:row>2</xdr:row>
      <xdr:rowOff>119380</xdr:rowOff>
    </xdr:to>
    <xdr:pic>
      <xdr:nvPicPr>
        <xdr:cNvPr id="14" name="Nav_IconLive">
          <a:extLst>
            <a:ext uri="{FF2B5EF4-FFF2-40B4-BE49-F238E27FC236}">
              <a16:creationId xmlns:a16="http://schemas.microsoft.com/office/drawing/2014/main" id="{7AE3ADB1-689D-D64B-B1CC-3949204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919200" y="4445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3</xdr:row>
      <xdr:rowOff>210820</xdr:rowOff>
    </xdr:from>
    <xdr:to>
      <xdr:col>13</xdr:col>
      <xdr:colOff>396240</xdr:colOff>
      <xdr:row>6</xdr:row>
      <xdr:rowOff>40640</xdr:rowOff>
    </xdr:to>
    <xdr:sp macro="" textlink="">
      <xdr:nvSpPr>
        <xdr:cNvPr id="15" name="Hero_TitleText">
          <a:extLst>
            <a:ext uri="{FF2B5EF4-FFF2-40B4-BE49-F238E27FC236}">
              <a16:creationId xmlns:a16="http://schemas.microsoft.com/office/drawing/2014/main" id="{894A79E9-45A4-C583-399B-6A8E936FE1E7}"/>
            </a:ext>
          </a:extLst>
        </xdr:cNvPr>
        <xdr:cNvSpPr txBox="1"/>
      </xdr:nvSpPr>
      <xdr:spPr>
        <a:xfrm>
          <a:off x="304800" y="965200"/>
          <a:ext cx="105918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600" b="1">
              <a:solidFill>
                <a:srgbClr val="1E293B"/>
              </a:solidFill>
              <a:latin typeface="Segoe UI" panose="020B0502040204020203" pitchFamily="34" charset="0"/>
            </a:rPr>
            <a:t>Diversity, Equity &amp; Executive Parity Cockpit</a:t>
          </a:r>
        </a:p>
        <a:p>
          <a:r>
            <a:rPr lang="en-US" sz="900" b="0">
              <a:solidFill>
                <a:srgbClr val="747B8B"/>
              </a:solidFill>
              <a:latin typeface="Segoe UI" panose="020B0502040204020203" pitchFamily="34" charset="0"/>
            </a:rPr>
            <a:t>Workforce Pipeline Governance, Broken Rung Diagnostics &amp; Promotion Velocity Parity (FY21)</a:t>
          </a:r>
        </a:p>
      </xdr:txBody>
    </xdr:sp>
    <xdr:clientData/>
  </xdr:twoCellAnchor>
  <xdr:twoCellAnchor>
    <xdr:from>
      <xdr:col>13</xdr:col>
      <xdr:colOff>574040</xdr:colOff>
      <xdr:row>4</xdr:row>
      <xdr:rowOff>60960</xdr:rowOff>
    </xdr:from>
    <xdr:to>
      <xdr:col>15</xdr:col>
      <xdr:colOff>508000</xdr:colOff>
      <xdr:row>5</xdr:row>
      <xdr:rowOff>165100</xdr:rowOff>
    </xdr:to>
    <xdr:sp macro="modDataRefresh.RefreshPipelineSynchronously" textlink="">
      <xdr:nvSpPr>
        <xdr:cNvPr id="16" name="Hero_BtnRefresh">
          <a:extLst>
            <a:ext uri="{FF2B5EF4-FFF2-40B4-BE49-F238E27FC236}">
              <a16:creationId xmlns:a16="http://schemas.microsoft.com/office/drawing/2014/main" id="{CBE46427-3AB7-73AC-C480-75C560337104}"/>
            </a:ext>
          </a:extLst>
        </xdr:cNvPr>
        <xdr:cNvSpPr/>
      </xdr:nvSpPr>
      <xdr:spPr>
        <a:xfrm>
          <a:off x="11074400" y="1066800"/>
          <a:ext cx="15494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A80802"/>
              </a:solidFill>
              <a:latin typeface="Segoe UI" panose="020B0502040204020203" pitchFamily="34" charset="0"/>
            </a:rPr>
            <a:t>Refresh Data</a:t>
          </a:r>
        </a:p>
      </xdr:txBody>
    </xdr:sp>
    <xdr:clientData/>
  </xdr:twoCellAnchor>
  <xdr:twoCellAnchor editAs="oneCell">
    <xdr:from>
      <xdr:col>13</xdr:col>
      <xdr:colOff>701040</xdr:colOff>
      <xdr:row>4</xdr:row>
      <xdr:rowOff>149860</xdr:rowOff>
    </xdr:from>
    <xdr:to>
      <xdr:col>14</xdr:col>
      <xdr:colOff>71120</xdr:colOff>
      <xdr:row>5</xdr:row>
      <xdr:rowOff>76200</xdr:rowOff>
    </xdr:to>
    <xdr:pic>
      <xdr:nvPicPr>
        <xdr:cNvPr id="18" name="Hero_IconRefresh">
          <a:extLst>
            <a:ext uri="{FF2B5EF4-FFF2-40B4-BE49-F238E27FC236}">
              <a16:creationId xmlns:a16="http://schemas.microsoft.com/office/drawing/2014/main" id="{F93A0D57-E7D6-CD7A-C18E-A2CA1949E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1201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15</xdr:col>
      <xdr:colOff>609600</xdr:colOff>
      <xdr:row>4</xdr:row>
      <xdr:rowOff>60960</xdr:rowOff>
    </xdr:from>
    <xdr:to>
      <xdr:col>17</xdr:col>
      <xdr:colOff>492760</xdr:colOff>
      <xdr:row>5</xdr:row>
      <xdr:rowOff>165100</xdr:rowOff>
    </xdr:to>
    <xdr:sp macro="modFilterController.ClearAllFilters" textlink="">
      <xdr:nvSpPr>
        <xdr:cNvPr id="19" name="Hero_BtnResetSlicers">
          <a:extLst>
            <a:ext uri="{FF2B5EF4-FFF2-40B4-BE49-F238E27FC236}">
              <a16:creationId xmlns:a16="http://schemas.microsoft.com/office/drawing/2014/main" id="{EA54A7A1-D72A-6EEE-5949-B37DE5BF0FDB}"/>
            </a:ext>
          </a:extLst>
        </xdr:cNvPr>
        <xdr:cNvSpPr/>
      </xdr:nvSpPr>
      <xdr:spPr>
        <a:xfrm>
          <a:off x="12725400" y="1066800"/>
          <a:ext cx="1498600" cy="355600"/>
        </a:xfrm>
        <a:prstGeom prst="roundRect">
          <a:avLst>
            <a:gd name="adj" fmla="val 25000"/>
          </a:avLst>
        </a:prstGeom>
        <a:solidFill>
          <a:srgbClr val="FFFFFF"/>
        </a:solidFill>
        <a:ln w="12700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1E293B"/>
              </a:solidFill>
              <a:latin typeface="Segoe UI" panose="020B0502040204020203" pitchFamily="34" charset="0"/>
            </a:rPr>
            <a:t>Reset Filters</a:t>
          </a:r>
        </a:p>
      </xdr:txBody>
    </xdr:sp>
    <xdr:clientData/>
  </xdr:twoCellAnchor>
  <xdr:twoCellAnchor editAs="oneCell">
    <xdr:from>
      <xdr:col>15</xdr:col>
      <xdr:colOff>736600</xdr:colOff>
      <xdr:row>4</xdr:row>
      <xdr:rowOff>149860</xdr:rowOff>
    </xdr:from>
    <xdr:to>
      <xdr:col>16</xdr:col>
      <xdr:colOff>106680</xdr:colOff>
      <xdr:row>5</xdr:row>
      <xdr:rowOff>76200</xdr:rowOff>
    </xdr:to>
    <xdr:pic>
      <xdr:nvPicPr>
        <xdr:cNvPr id="21" name="Hero_IconReset">
          <a:extLst>
            <a:ext uri="{FF2B5EF4-FFF2-40B4-BE49-F238E27FC236}">
              <a16:creationId xmlns:a16="http://schemas.microsoft.com/office/drawing/2014/main" id="{BE66273D-67CC-9D04-91F7-8F1ECB450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28524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17</xdr:col>
      <xdr:colOff>594360</xdr:colOff>
      <xdr:row>4</xdr:row>
      <xdr:rowOff>60960</xdr:rowOff>
    </xdr:from>
    <xdr:to>
      <xdr:col>19</xdr:col>
      <xdr:colOff>375920</xdr:colOff>
      <xdr:row>5</xdr:row>
      <xdr:rowOff>165100</xdr:rowOff>
    </xdr:to>
    <xdr:sp macro="modExportPDF.ExportExecutiveReport" textlink="">
      <xdr:nvSpPr>
        <xdr:cNvPr id="22" name="Hero_BtnExportPDF">
          <a:extLst>
            <a:ext uri="{FF2B5EF4-FFF2-40B4-BE49-F238E27FC236}">
              <a16:creationId xmlns:a16="http://schemas.microsoft.com/office/drawing/2014/main" id="{9E9DEA10-415C-C4F3-CE0C-4085E6C12B5E}"/>
            </a:ext>
          </a:extLst>
        </xdr:cNvPr>
        <xdr:cNvSpPr/>
      </xdr:nvSpPr>
      <xdr:spPr>
        <a:xfrm>
          <a:off x="14325600" y="1066800"/>
          <a:ext cx="1397000" cy="355600"/>
        </a:xfrm>
        <a:prstGeom prst="roundRect">
          <a:avLst>
            <a:gd name="adj" fmla="val 25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03200" tIns="0" rIns="25400" bIns="0" rtlCol="0" anchor="ctr"/>
        <a:lstStyle/>
        <a:p>
          <a:pPr algn="ctr"/>
          <a:r>
            <a:rPr lang="en-US" sz="850" b="1">
              <a:solidFill>
                <a:srgbClr val="FFFFFF"/>
              </a:solidFill>
              <a:latin typeface="Segoe UI" panose="020B0502040204020203" pitchFamily="34" charset="0"/>
            </a:rPr>
            <a:t>Export PDF</a:t>
          </a:r>
        </a:p>
      </xdr:txBody>
    </xdr:sp>
    <xdr:clientData/>
  </xdr:twoCellAnchor>
  <xdr:twoCellAnchor editAs="oneCell">
    <xdr:from>
      <xdr:col>17</xdr:col>
      <xdr:colOff>721360</xdr:colOff>
      <xdr:row>4</xdr:row>
      <xdr:rowOff>149860</xdr:rowOff>
    </xdr:from>
    <xdr:to>
      <xdr:col>18</xdr:col>
      <xdr:colOff>91440</xdr:colOff>
      <xdr:row>5</xdr:row>
      <xdr:rowOff>76200</xdr:rowOff>
    </xdr:to>
    <xdr:pic>
      <xdr:nvPicPr>
        <xdr:cNvPr id="24" name="Hero_IconPDF">
          <a:extLst>
            <a:ext uri="{FF2B5EF4-FFF2-40B4-BE49-F238E27FC236}">
              <a16:creationId xmlns:a16="http://schemas.microsoft.com/office/drawing/2014/main" id="{3F94CD4C-6664-C129-CB74-3CDE33225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452600" y="1155700"/>
          <a:ext cx="177800" cy="1778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6</xdr:row>
      <xdr:rowOff>142240</xdr:rowOff>
    </xdr:from>
    <xdr:to>
      <xdr:col>3</xdr:col>
      <xdr:colOff>802640</xdr:colOff>
      <xdr:row>10</xdr:row>
      <xdr:rowOff>203200</xdr:rowOff>
    </xdr:to>
    <xdr:sp macro="" textlink="">
      <xdr:nvSpPr>
        <xdr:cNvPr id="25" name="Card_DI_Workforce">
          <a:extLst>
            <a:ext uri="{FF2B5EF4-FFF2-40B4-BE49-F238E27FC236}">
              <a16:creationId xmlns:a16="http://schemas.microsoft.com/office/drawing/2014/main" id="{B9361002-5E91-28A8-9232-CC9F50980541}"/>
            </a:ext>
          </a:extLst>
        </xdr:cNvPr>
        <xdr:cNvSpPr/>
      </xdr:nvSpPr>
      <xdr:spPr>
        <a:xfrm>
          <a:off x="3048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</xdr:row>
      <xdr:rowOff>205740</xdr:rowOff>
    </xdr:from>
    <xdr:to>
      <xdr:col>3</xdr:col>
      <xdr:colOff>650240</xdr:colOff>
      <xdr:row>6</xdr:row>
      <xdr:rowOff>243840</xdr:rowOff>
    </xdr:to>
    <xdr:sp macro="" textlink="">
      <xdr:nvSpPr>
        <xdr:cNvPr id="26" name="Accent_DI_Workforce">
          <a:extLst>
            <a:ext uri="{FF2B5EF4-FFF2-40B4-BE49-F238E27FC236}">
              <a16:creationId xmlns:a16="http://schemas.microsoft.com/office/drawing/2014/main" id="{99314814-544B-DC60-5AE2-79188B2E7315}"/>
            </a:ext>
          </a:extLst>
        </xdr:cNvPr>
        <xdr:cNvSpPr/>
      </xdr:nvSpPr>
      <xdr:spPr>
        <a:xfrm>
          <a:off x="457200" y="1714500"/>
          <a:ext cx="2616200" cy="38100"/>
        </a:xfrm>
        <a:prstGeom prst="roundRect">
          <a:avLst>
            <a:gd name="adj" fmla="val 50000"/>
          </a:avLst>
        </a:prstGeom>
        <a:solidFill>
          <a:srgbClr val="1E293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7</xdr:row>
      <xdr:rowOff>17780</xdr:rowOff>
    </xdr:from>
    <xdr:to>
      <xdr:col>3</xdr:col>
      <xdr:colOff>624840</xdr:colOff>
      <xdr:row>7</xdr:row>
      <xdr:rowOff>220980</xdr:rowOff>
    </xdr:to>
    <xdr:sp macro="" textlink="">
      <xdr:nvSpPr>
        <xdr:cNvPr id="27" name="Label_DI_Workforce">
          <a:extLst>
            <a:ext uri="{FF2B5EF4-FFF2-40B4-BE49-F238E27FC236}">
              <a16:creationId xmlns:a16="http://schemas.microsoft.com/office/drawing/2014/main" id="{19D914FB-F5B8-DEEC-B8E1-F93DF9EA49F7}"/>
            </a:ext>
          </a:extLst>
        </xdr:cNvPr>
        <xdr:cNvSpPr txBox="1"/>
      </xdr:nvSpPr>
      <xdr:spPr>
        <a:xfrm>
          <a:off x="4826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TOTAL CORPORATE CENSUS</a:t>
          </a:r>
        </a:p>
      </xdr:txBody>
    </xdr:sp>
    <xdr:clientData/>
  </xdr:twoCellAnchor>
  <xdr:twoCellAnchor>
    <xdr:from>
      <xdr:col>0</xdr:col>
      <xdr:colOff>482600</xdr:colOff>
      <xdr:row>7</xdr:row>
      <xdr:rowOff>170180</xdr:rowOff>
    </xdr:from>
    <xdr:to>
      <xdr:col>3</xdr:col>
      <xdr:colOff>624840</xdr:colOff>
      <xdr:row>9</xdr:row>
      <xdr:rowOff>175260</xdr:rowOff>
    </xdr:to>
    <xdr:sp macro="" textlink="'05_DiversityInclusion_Cockpit'!$AA$65">
      <xdr:nvSpPr>
        <xdr:cNvPr id="28" name="Value_DI_Workforce">
          <a:extLst>
            <a:ext uri="{FF2B5EF4-FFF2-40B4-BE49-F238E27FC236}">
              <a16:creationId xmlns:a16="http://schemas.microsoft.com/office/drawing/2014/main" id="{600866C8-16F0-9315-72BA-7C3FDE7A46F5}"/>
            </a:ext>
          </a:extLst>
        </xdr:cNvPr>
        <xdr:cNvSpPr txBox="1"/>
      </xdr:nvSpPr>
      <xdr:spPr>
        <a:xfrm>
          <a:off x="4826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F4EE1C53-F996-4750-97C3-10427013C10F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500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482600</xdr:colOff>
      <xdr:row>9</xdr:row>
      <xdr:rowOff>149860</xdr:rowOff>
    </xdr:from>
    <xdr:to>
      <xdr:col>3</xdr:col>
      <xdr:colOff>624840</xdr:colOff>
      <xdr:row>10</xdr:row>
      <xdr:rowOff>101600</xdr:rowOff>
    </xdr:to>
    <xdr:sp macro="" textlink="">
      <xdr:nvSpPr>
        <xdr:cNvPr id="29" name="Subtext_DI_Workforce">
          <a:extLst>
            <a:ext uri="{FF2B5EF4-FFF2-40B4-BE49-F238E27FC236}">
              <a16:creationId xmlns:a16="http://schemas.microsoft.com/office/drawing/2014/main" id="{982AD808-3D2E-2621-1B6A-3E1240A82017}"/>
            </a:ext>
          </a:extLst>
        </xdr:cNvPr>
        <xdr:cNvSpPr txBox="1"/>
      </xdr:nvSpPr>
      <xdr:spPr>
        <a:xfrm>
          <a:off x="4826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1E293B"/>
              </a:solidFill>
              <a:latin typeface="Segoe UI" panose="020B0502040204020203" pitchFamily="34" charset="0"/>
            </a:rPr>
            <a:t>Active Enterprise Headcount Base</a:t>
          </a:r>
        </a:p>
      </xdr:txBody>
    </xdr:sp>
    <xdr:clientData/>
  </xdr:twoCellAnchor>
  <xdr:twoCellAnchor>
    <xdr:from>
      <xdr:col>4</xdr:col>
      <xdr:colOff>198120</xdr:colOff>
      <xdr:row>6</xdr:row>
      <xdr:rowOff>142240</xdr:rowOff>
    </xdr:from>
    <xdr:to>
      <xdr:col>7</xdr:col>
      <xdr:colOff>695960</xdr:colOff>
      <xdr:row>10</xdr:row>
      <xdr:rowOff>203200</xdr:rowOff>
    </xdr:to>
    <xdr:sp macro="" textlink="">
      <xdr:nvSpPr>
        <xdr:cNvPr id="30" name="Card_DI_FemaleShare">
          <a:extLst>
            <a:ext uri="{FF2B5EF4-FFF2-40B4-BE49-F238E27FC236}">
              <a16:creationId xmlns:a16="http://schemas.microsoft.com/office/drawing/2014/main" id="{1DAC27DE-AF7B-C94C-16FF-6974D7E709E9}"/>
            </a:ext>
          </a:extLst>
        </xdr:cNvPr>
        <xdr:cNvSpPr/>
      </xdr:nvSpPr>
      <xdr:spPr>
        <a:xfrm>
          <a:off x="34290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350520</xdr:colOff>
      <xdr:row>6</xdr:row>
      <xdr:rowOff>205740</xdr:rowOff>
    </xdr:from>
    <xdr:to>
      <xdr:col>7</xdr:col>
      <xdr:colOff>543560</xdr:colOff>
      <xdr:row>6</xdr:row>
      <xdr:rowOff>243840</xdr:rowOff>
    </xdr:to>
    <xdr:sp macro="" textlink="">
      <xdr:nvSpPr>
        <xdr:cNvPr id="31" name="Accent_DI_FemaleShare">
          <a:extLst>
            <a:ext uri="{FF2B5EF4-FFF2-40B4-BE49-F238E27FC236}">
              <a16:creationId xmlns:a16="http://schemas.microsoft.com/office/drawing/2014/main" id="{B854A628-7BDB-3E1F-B97E-E5CD6E5C3B4D}"/>
            </a:ext>
          </a:extLst>
        </xdr:cNvPr>
        <xdr:cNvSpPr/>
      </xdr:nvSpPr>
      <xdr:spPr>
        <a:xfrm>
          <a:off x="3581400" y="1714500"/>
          <a:ext cx="2616200" cy="38100"/>
        </a:xfrm>
        <a:prstGeom prst="roundRect">
          <a:avLst>
            <a:gd name="adj" fmla="val 50000"/>
          </a:avLst>
        </a:prstGeom>
        <a:solidFill>
          <a:srgbClr val="79700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375920</xdr:colOff>
      <xdr:row>7</xdr:row>
      <xdr:rowOff>17780</xdr:rowOff>
    </xdr:from>
    <xdr:to>
      <xdr:col>7</xdr:col>
      <xdr:colOff>518160</xdr:colOff>
      <xdr:row>7</xdr:row>
      <xdr:rowOff>220980</xdr:rowOff>
    </xdr:to>
    <xdr:sp macro="" textlink="">
      <xdr:nvSpPr>
        <xdr:cNvPr id="32" name="Label_DI_FemaleShare">
          <a:extLst>
            <a:ext uri="{FF2B5EF4-FFF2-40B4-BE49-F238E27FC236}">
              <a16:creationId xmlns:a16="http://schemas.microsoft.com/office/drawing/2014/main" id="{770976A5-1208-7184-A8A1-39E434959D85}"/>
            </a:ext>
          </a:extLst>
        </xdr:cNvPr>
        <xdr:cNvSpPr txBox="1"/>
      </xdr:nvSpPr>
      <xdr:spPr>
        <a:xfrm>
          <a:off x="36068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FEMALE HEADCOUNT SHARE</a:t>
          </a:r>
        </a:p>
      </xdr:txBody>
    </xdr:sp>
    <xdr:clientData/>
  </xdr:twoCellAnchor>
  <xdr:twoCellAnchor>
    <xdr:from>
      <xdr:col>4</xdr:col>
      <xdr:colOff>375920</xdr:colOff>
      <xdr:row>7</xdr:row>
      <xdr:rowOff>170180</xdr:rowOff>
    </xdr:from>
    <xdr:to>
      <xdr:col>7</xdr:col>
      <xdr:colOff>518160</xdr:colOff>
      <xdr:row>9</xdr:row>
      <xdr:rowOff>175260</xdr:rowOff>
    </xdr:to>
    <xdr:sp macro="" textlink="'05_DiversityInclusion_Cockpit'!$AB$65">
      <xdr:nvSpPr>
        <xdr:cNvPr id="33" name="Value_DI_FemaleShare">
          <a:extLst>
            <a:ext uri="{FF2B5EF4-FFF2-40B4-BE49-F238E27FC236}">
              <a16:creationId xmlns:a16="http://schemas.microsoft.com/office/drawing/2014/main" id="{AE06806B-0144-6F1F-075C-11565112FBCE}"/>
            </a:ext>
          </a:extLst>
        </xdr:cNvPr>
        <xdr:cNvSpPr txBox="1"/>
      </xdr:nvSpPr>
      <xdr:spPr>
        <a:xfrm>
          <a:off x="36068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C6B8D2EE-A0D4-4979-95D7-8E4ED3C1ABC6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41.00%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375920</xdr:colOff>
      <xdr:row>9</xdr:row>
      <xdr:rowOff>149860</xdr:rowOff>
    </xdr:from>
    <xdr:to>
      <xdr:col>7</xdr:col>
      <xdr:colOff>518160</xdr:colOff>
      <xdr:row>10</xdr:row>
      <xdr:rowOff>101600</xdr:rowOff>
    </xdr:to>
    <xdr:sp macro="" textlink="">
      <xdr:nvSpPr>
        <xdr:cNvPr id="34" name="Subtext_DI_FemaleShare">
          <a:extLst>
            <a:ext uri="{FF2B5EF4-FFF2-40B4-BE49-F238E27FC236}">
              <a16:creationId xmlns:a16="http://schemas.microsoft.com/office/drawing/2014/main" id="{FE3AD40A-53EB-5899-09DC-1FE9DB4205D0}"/>
            </a:ext>
          </a:extLst>
        </xdr:cNvPr>
        <xdr:cNvSpPr txBox="1"/>
      </xdr:nvSpPr>
      <xdr:spPr>
        <a:xfrm>
          <a:off x="36068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797006"/>
              </a:solidFill>
              <a:latin typeface="Segoe UI" panose="020B0502040204020203" pitchFamily="34" charset="0"/>
            </a:rPr>
            <a:t>Corporate Parity Target: 50.0%</a:t>
          </a:r>
        </a:p>
      </xdr:txBody>
    </xdr:sp>
    <xdr:clientData/>
  </xdr:twoCellAnchor>
  <xdr:twoCellAnchor>
    <xdr:from>
      <xdr:col>8</xdr:col>
      <xdr:colOff>91440</xdr:colOff>
      <xdr:row>6</xdr:row>
      <xdr:rowOff>142240</xdr:rowOff>
    </xdr:from>
    <xdr:to>
      <xdr:col>11</xdr:col>
      <xdr:colOff>589280</xdr:colOff>
      <xdr:row>10</xdr:row>
      <xdr:rowOff>203200</xdr:rowOff>
    </xdr:to>
    <xdr:sp macro="" textlink="">
      <xdr:nvSpPr>
        <xdr:cNvPr id="35" name="Card_DI_BrokenRung">
          <a:extLst>
            <a:ext uri="{FF2B5EF4-FFF2-40B4-BE49-F238E27FC236}">
              <a16:creationId xmlns:a16="http://schemas.microsoft.com/office/drawing/2014/main" id="{E2E277F0-1CB8-1708-5826-C1A85D696F45}"/>
            </a:ext>
          </a:extLst>
        </xdr:cNvPr>
        <xdr:cNvSpPr/>
      </xdr:nvSpPr>
      <xdr:spPr>
        <a:xfrm>
          <a:off x="65532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243840</xdr:colOff>
      <xdr:row>6</xdr:row>
      <xdr:rowOff>205740</xdr:rowOff>
    </xdr:from>
    <xdr:to>
      <xdr:col>11</xdr:col>
      <xdr:colOff>436880</xdr:colOff>
      <xdr:row>6</xdr:row>
      <xdr:rowOff>243840</xdr:rowOff>
    </xdr:to>
    <xdr:sp macro="" textlink="">
      <xdr:nvSpPr>
        <xdr:cNvPr id="36" name="Accent_DI_BrokenRung">
          <a:extLst>
            <a:ext uri="{FF2B5EF4-FFF2-40B4-BE49-F238E27FC236}">
              <a16:creationId xmlns:a16="http://schemas.microsoft.com/office/drawing/2014/main" id="{2708CDC3-C19F-E9FA-4970-FA4629EF0485}"/>
            </a:ext>
          </a:extLst>
        </xdr:cNvPr>
        <xdr:cNvSpPr/>
      </xdr:nvSpPr>
      <xdr:spPr>
        <a:xfrm>
          <a:off x="67056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269240</xdr:colOff>
      <xdr:row>7</xdr:row>
      <xdr:rowOff>17780</xdr:rowOff>
    </xdr:from>
    <xdr:to>
      <xdr:col>11</xdr:col>
      <xdr:colOff>411480</xdr:colOff>
      <xdr:row>7</xdr:row>
      <xdr:rowOff>220980</xdr:rowOff>
    </xdr:to>
    <xdr:sp macro="" textlink="">
      <xdr:nvSpPr>
        <xdr:cNvPr id="37" name="Label_DI_BrokenRung">
          <a:extLst>
            <a:ext uri="{FF2B5EF4-FFF2-40B4-BE49-F238E27FC236}">
              <a16:creationId xmlns:a16="http://schemas.microsoft.com/office/drawing/2014/main" id="{472D6DD7-D296-0E76-8D97-36A5B1EA2764}"/>
            </a:ext>
          </a:extLst>
        </xdr:cNvPr>
        <xdr:cNvSpPr txBox="1"/>
      </xdr:nvSpPr>
      <xdr:spPr>
        <a:xfrm>
          <a:off x="67310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BROKEN RUNG CLIFF GAP</a:t>
          </a:r>
        </a:p>
      </xdr:txBody>
    </xdr:sp>
    <xdr:clientData/>
  </xdr:twoCellAnchor>
  <xdr:twoCellAnchor>
    <xdr:from>
      <xdr:col>8</xdr:col>
      <xdr:colOff>269240</xdr:colOff>
      <xdr:row>7</xdr:row>
      <xdr:rowOff>170180</xdr:rowOff>
    </xdr:from>
    <xdr:to>
      <xdr:col>11</xdr:col>
      <xdr:colOff>411480</xdr:colOff>
      <xdr:row>9</xdr:row>
      <xdr:rowOff>175260</xdr:rowOff>
    </xdr:to>
    <xdr:sp macro="" textlink="'05_DiversityInclusion_Cockpit'!$AC$65">
      <xdr:nvSpPr>
        <xdr:cNvPr id="38" name="Value_DI_BrokenRung">
          <a:extLst>
            <a:ext uri="{FF2B5EF4-FFF2-40B4-BE49-F238E27FC236}">
              <a16:creationId xmlns:a16="http://schemas.microsoft.com/office/drawing/2014/main" id="{0B60CE9C-890A-FBEF-1F37-A02190F19875}"/>
            </a:ext>
          </a:extLst>
        </xdr:cNvPr>
        <xdr:cNvSpPr txBox="1"/>
      </xdr:nvSpPr>
      <xdr:spPr>
        <a:xfrm>
          <a:off x="67310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BA340BC-14A7-49D5-AC61-3B4BA14B0FBD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14.29%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269240</xdr:colOff>
      <xdr:row>9</xdr:row>
      <xdr:rowOff>149860</xdr:rowOff>
    </xdr:from>
    <xdr:to>
      <xdr:col>11</xdr:col>
      <xdr:colOff>411480</xdr:colOff>
      <xdr:row>10</xdr:row>
      <xdr:rowOff>101600</xdr:rowOff>
    </xdr:to>
    <xdr:sp macro="" textlink="">
      <xdr:nvSpPr>
        <xdr:cNvPr id="39" name="Subtext_DI_BrokenRung">
          <a:extLst>
            <a:ext uri="{FF2B5EF4-FFF2-40B4-BE49-F238E27FC236}">
              <a16:creationId xmlns:a16="http://schemas.microsoft.com/office/drawing/2014/main" id="{B460297A-A2ED-5CC9-4A21-BA084B8CC8AA}"/>
            </a:ext>
          </a:extLst>
        </xdr:cNvPr>
        <xdr:cNvSpPr txBox="1"/>
      </xdr:nvSpPr>
      <xdr:spPr>
        <a:xfrm>
          <a:off x="67310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Critical Manager -&gt; Sr Mgr Pipeline Leak</a:t>
          </a:r>
        </a:p>
      </xdr:txBody>
    </xdr:sp>
    <xdr:clientData/>
  </xdr:twoCellAnchor>
  <xdr:twoCellAnchor>
    <xdr:from>
      <xdr:col>11</xdr:col>
      <xdr:colOff>792480</xdr:colOff>
      <xdr:row>6</xdr:row>
      <xdr:rowOff>142240</xdr:rowOff>
    </xdr:from>
    <xdr:to>
      <xdr:col>15</xdr:col>
      <xdr:colOff>482600</xdr:colOff>
      <xdr:row>10</xdr:row>
      <xdr:rowOff>203200</xdr:rowOff>
    </xdr:to>
    <xdr:sp macro="" textlink="">
      <xdr:nvSpPr>
        <xdr:cNvPr id="40" name="Card_DI_PromoShare">
          <a:extLst>
            <a:ext uri="{FF2B5EF4-FFF2-40B4-BE49-F238E27FC236}">
              <a16:creationId xmlns:a16="http://schemas.microsoft.com/office/drawing/2014/main" id="{0EBC3BDD-FC7D-4662-D729-3799874C36F5}"/>
            </a:ext>
          </a:extLst>
        </xdr:cNvPr>
        <xdr:cNvSpPr/>
      </xdr:nvSpPr>
      <xdr:spPr>
        <a:xfrm>
          <a:off x="96774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137160</xdr:colOff>
      <xdr:row>6</xdr:row>
      <xdr:rowOff>205740</xdr:rowOff>
    </xdr:from>
    <xdr:to>
      <xdr:col>15</xdr:col>
      <xdr:colOff>330200</xdr:colOff>
      <xdr:row>6</xdr:row>
      <xdr:rowOff>243840</xdr:rowOff>
    </xdr:to>
    <xdr:sp macro="" textlink="">
      <xdr:nvSpPr>
        <xdr:cNvPr id="41" name="Accent_DI_PromoShare">
          <a:extLst>
            <a:ext uri="{FF2B5EF4-FFF2-40B4-BE49-F238E27FC236}">
              <a16:creationId xmlns:a16="http://schemas.microsoft.com/office/drawing/2014/main" id="{1FC3BAF6-D02B-1147-EF5B-9D1FAB7133BF}"/>
            </a:ext>
          </a:extLst>
        </xdr:cNvPr>
        <xdr:cNvSpPr/>
      </xdr:nvSpPr>
      <xdr:spPr>
        <a:xfrm>
          <a:off x="9829800" y="1714500"/>
          <a:ext cx="2616200" cy="38100"/>
        </a:xfrm>
        <a:prstGeom prst="roundRect">
          <a:avLst>
            <a:gd name="adj" fmla="val 50000"/>
          </a:avLst>
        </a:prstGeom>
        <a:solidFill>
          <a:srgbClr val="A8080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162560</xdr:colOff>
      <xdr:row>7</xdr:row>
      <xdr:rowOff>17780</xdr:rowOff>
    </xdr:from>
    <xdr:to>
      <xdr:col>15</xdr:col>
      <xdr:colOff>304800</xdr:colOff>
      <xdr:row>7</xdr:row>
      <xdr:rowOff>220980</xdr:rowOff>
    </xdr:to>
    <xdr:sp macro="" textlink="">
      <xdr:nvSpPr>
        <xdr:cNvPr id="42" name="Label_DI_PromoShare">
          <a:extLst>
            <a:ext uri="{FF2B5EF4-FFF2-40B4-BE49-F238E27FC236}">
              <a16:creationId xmlns:a16="http://schemas.microsoft.com/office/drawing/2014/main" id="{AD3C7633-CA1C-4655-5480-E16D5518E154}"/>
            </a:ext>
          </a:extLst>
        </xdr:cNvPr>
        <xdr:cNvSpPr txBox="1"/>
      </xdr:nvSpPr>
      <xdr:spPr>
        <a:xfrm>
          <a:off x="98552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FY21 PROMOTIONS AWARDED</a:t>
          </a:r>
        </a:p>
      </xdr:txBody>
    </xdr:sp>
    <xdr:clientData/>
  </xdr:twoCellAnchor>
  <xdr:twoCellAnchor>
    <xdr:from>
      <xdr:col>12</xdr:col>
      <xdr:colOff>162560</xdr:colOff>
      <xdr:row>7</xdr:row>
      <xdr:rowOff>170180</xdr:rowOff>
    </xdr:from>
    <xdr:to>
      <xdr:col>15</xdr:col>
      <xdr:colOff>304800</xdr:colOff>
      <xdr:row>9</xdr:row>
      <xdr:rowOff>175260</xdr:rowOff>
    </xdr:to>
    <xdr:sp macro="" textlink="'05_DiversityInclusion_Cockpit'!$AD$65">
      <xdr:nvSpPr>
        <xdr:cNvPr id="43" name="Value_DI_PromoShare">
          <a:extLst>
            <a:ext uri="{FF2B5EF4-FFF2-40B4-BE49-F238E27FC236}">
              <a16:creationId xmlns:a16="http://schemas.microsoft.com/office/drawing/2014/main" id="{462A87A3-B337-271C-007B-8690E7BE2BBA}"/>
            </a:ext>
          </a:extLst>
        </xdr:cNvPr>
        <xdr:cNvSpPr txBox="1"/>
      </xdr:nvSpPr>
      <xdr:spPr>
        <a:xfrm>
          <a:off x="98552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2FCC6DF1-91F4-4219-8311-2BED775CFF8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35.29%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162560</xdr:colOff>
      <xdr:row>9</xdr:row>
      <xdr:rowOff>149860</xdr:rowOff>
    </xdr:from>
    <xdr:to>
      <xdr:col>15</xdr:col>
      <xdr:colOff>304800</xdr:colOff>
      <xdr:row>10</xdr:row>
      <xdr:rowOff>101600</xdr:rowOff>
    </xdr:to>
    <xdr:sp macro="" textlink="">
      <xdr:nvSpPr>
        <xdr:cNvPr id="44" name="Subtext_DI_PromoShare">
          <a:extLst>
            <a:ext uri="{FF2B5EF4-FFF2-40B4-BE49-F238E27FC236}">
              <a16:creationId xmlns:a16="http://schemas.microsoft.com/office/drawing/2014/main" id="{629469FF-46D6-22C2-E5F3-5A1776C3867F}"/>
            </a:ext>
          </a:extLst>
        </xdr:cNvPr>
        <xdr:cNvSpPr txBox="1"/>
      </xdr:nvSpPr>
      <xdr:spPr>
        <a:xfrm>
          <a:off x="98552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A80802"/>
              </a:solidFill>
              <a:latin typeface="Segoe UI" panose="020B0502040204020203" pitchFamily="34" charset="0"/>
            </a:rPr>
            <a:t>Promotions Gender Parity Baseline</a:t>
          </a:r>
        </a:p>
      </xdr:txBody>
    </xdr:sp>
    <xdr:clientData/>
  </xdr:twoCellAnchor>
  <xdr:twoCellAnchor>
    <xdr:from>
      <xdr:col>15</xdr:col>
      <xdr:colOff>685800</xdr:colOff>
      <xdr:row>6</xdr:row>
      <xdr:rowOff>142240</xdr:rowOff>
    </xdr:from>
    <xdr:to>
      <xdr:col>19</xdr:col>
      <xdr:colOff>375920</xdr:colOff>
      <xdr:row>10</xdr:row>
      <xdr:rowOff>203200</xdr:rowOff>
    </xdr:to>
    <xdr:sp macro="" textlink="">
      <xdr:nvSpPr>
        <xdr:cNvPr id="45" name="Card_DI_TimeInGrade">
          <a:extLst>
            <a:ext uri="{FF2B5EF4-FFF2-40B4-BE49-F238E27FC236}">
              <a16:creationId xmlns:a16="http://schemas.microsoft.com/office/drawing/2014/main" id="{1C002E69-B3F9-D92C-41EC-9693F41ABCAC}"/>
            </a:ext>
          </a:extLst>
        </xdr:cNvPr>
        <xdr:cNvSpPr/>
      </xdr:nvSpPr>
      <xdr:spPr>
        <a:xfrm>
          <a:off x="12801600" y="1651000"/>
          <a:ext cx="2921000" cy="1066800"/>
        </a:xfrm>
        <a:prstGeom prst="roundRect">
          <a:avLst>
            <a:gd name="adj" fmla="val 10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76200" dist="25400" dir="5400000" rotWithShape="0">
            <a:prstClr val="black">
              <a:alpha val="14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30480</xdr:colOff>
      <xdr:row>6</xdr:row>
      <xdr:rowOff>205740</xdr:rowOff>
    </xdr:from>
    <xdr:to>
      <xdr:col>19</xdr:col>
      <xdr:colOff>223520</xdr:colOff>
      <xdr:row>6</xdr:row>
      <xdr:rowOff>243840</xdr:rowOff>
    </xdr:to>
    <xdr:sp macro="" textlink="">
      <xdr:nvSpPr>
        <xdr:cNvPr id="46" name="Accent_DI_TimeInGrade">
          <a:extLst>
            <a:ext uri="{FF2B5EF4-FFF2-40B4-BE49-F238E27FC236}">
              <a16:creationId xmlns:a16="http://schemas.microsoft.com/office/drawing/2014/main" id="{D383982C-36B8-8E8C-917A-59137DF83C7D}"/>
            </a:ext>
          </a:extLst>
        </xdr:cNvPr>
        <xdr:cNvSpPr/>
      </xdr:nvSpPr>
      <xdr:spPr>
        <a:xfrm>
          <a:off x="12954000" y="1714500"/>
          <a:ext cx="2616200" cy="38100"/>
        </a:xfrm>
        <a:prstGeom prst="roundRect">
          <a:avLst>
            <a:gd name="adj" fmla="val 50000"/>
          </a:avLst>
        </a:prstGeom>
        <a:solidFill>
          <a:srgbClr val="DC26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55880</xdr:colOff>
      <xdr:row>7</xdr:row>
      <xdr:rowOff>17780</xdr:rowOff>
    </xdr:from>
    <xdr:to>
      <xdr:col>19</xdr:col>
      <xdr:colOff>198120</xdr:colOff>
      <xdr:row>7</xdr:row>
      <xdr:rowOff>220980</xdr:rowOff>
    </xdr:to>
    <xdr:sp macro="" textlink="">
      <xdr:nvSpPr>
        <xdr:cNvPr id="47" name="Label_DI_TimeInGrade">
          <a:extLst>
            <a:ext uri="{FF2B5EF4-FFF2-40B4-BE49-F238E27FC236}">
              <a16:creationId xmlns:a16="http://schemas.microsoft.com/office/drawing/2014/main" id="{62F61732-580A-204C-6E3D-812E07509690}"/>
            </a:ext>
          </a:extLst>
        </xdr:cNvPr>
        <xdr:cNvSpPr txBox="1"/>
      </xdr:nvSpPr>
      <xdr:spPr>
        <a:xfrm>
          <a:off x="12979400" y="1778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1">
              <a:solidFill>
                <a:srgbClr val="747B8B"/>
              </a:solidFill>
              <a:latin typeface="Segoe UI" panose="020B0502040204020203" pitchFamily="34" charset="0"/>
            </a:rPr>
            <a:t>PROMOTION VELOCITY GAP</a:t>
          </a:r>
        </a:p>
      </xdr:txBody>
    </xdr:sp>
    <xdr:clientData/>
  </xdr:twoCellAnchor>
  <xdr:twoCellAnchor>
    <xdr:from>
      <xdr:col>16</xdr:col>
      <xdr:colOff>55880</xdr:colOff>
      <xdr:row>7</xdr:row>
      <xdr:rowOff>170180</xdr:rowOff>
    </xdr:from>
    <xdr:to>
      <xdr:col>19</xdr:col>
      <xdr:colOff>198120</xdr:colOff>
      <xdr:row>9</xdr:row>
      <xdr:rowOff>175260</xdr:rowOff>
    </xdr:to>
    <xdr:sp macro="" textlink="'05_DiversityInclusion_Cockpit'!$AE$65">
      <xdr:nvSpPr>
        <xdr:cNvPr id="48" name="Value_DI_TimeInGrade">
          <a:extLst>
            <a:ext uri="{FF2B5EF4-FFF2-40B4-BE49-F238E27FC236}">
              <a16:creationId xmlns:a16="http://schemas.microsoft.com/office/drawing/2014/main" id="{EEEC4291-17B6-1666-8777-E9AFB4ACE619}"/>
            </a:ext>
          </a:extLst>
        </xdr:cNvPr>
        <xdr:cNvSpPr txBox="1"/>
      </xdr:nvSpPr>
      <xdr:spPr>
        <a:xfrm>
          <a:off x="12979400" y="1930400"/>
          <a:ext cx="25654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fld id="{D690C0B7-A468-4416-85D7-2BCC290ED1BA}" type="TxLink">
            <a:rPr lang="en-US" sz="2600" b="1" i="0" u="none" strike="noStrike">
              <a:solidFill>
                <a:srgbClr val="0F172A"/>
              </a:solidFill>
              <a:latin typeface="Segoe UI" panose="020B0502040204020203" pitchFamily="34" charset="0"/>
              <a:cs typeface="Segoe UI"/>
            </a:rPr>
            <a:pPr/>
            <a:t>9.40%</a:t>
          </a:fld>
          <a:endParaRPr lang="en-US" sz="2600" b="1">
            <a:solidFill>
              <a:srgbClr val="0F172A"/>
            </a:solidFill>
            <a:latin typeface="Segoe UI" panose="020B0502040204020203" pitchFamily="34" charset="0"/>
          </a:endParaRPr>
        </a:p>
      </xdr:txBody>
    </xdr:sp>
    <xdr:clientData/>
  </xdr:twoCellAnchor>
  <xdr:twoCellAnchor>
    <xdr:from>
      <xdr:col>16</xdr:col>
      <xdr:colOff>55880</xdr:colOff>
      <xdr:row>9</xdr:row>
      <xdr:rowOff>149860</xdr:rowOff>
    </xdr:from>
    <xdr:to>
      <xdr:col>19</xdr:col>
      <xdr:colOff>198120</xdr:colOff>
      <xdr:row>10</xdr:row>
      <xdr:rowOff>101600</xdr:rowOff>
    </xdr:to>
    <xdr:sp macro="" textlink="">
      <xdr:nvSpPr>
        <xdr:cNvPr id="49" name="Subtext_DI_TimeInGrade">
          <a:extLst>
            <a:ext uri="{FF2B5EF4-FFF2-40B4-BE49-F238E27FC236}">
              <a16:creationId xmlns:a16="http://schemas.microsoft.com/office/drawing/2014/main" id="{264811CD-9B91-1E44-AEBC-B925EDD8A47B}"/>
            </a:ext>
          </a:extLst>
        </xdr:cNvPr>
        <xdr:cNvSpPr txBox="1"/>
      </xdr:nvSpPr>
      <xdr:spPr>
        <a:xfrm>
          <a:off x="12979400" y="2413000"/>
          <a:ext cx="2565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800" b="0">
              <a:solidFill>
                <a:srgbClr val="DC2626"/>
              </a:solidFill>
              <a:latin typeface="Segoe UI" panose="020B0502040204020203" pitchFamily="34" charset="0"/>
            </a:rPr>
            <a:t>Target: Zero Gender Velocity Variance</a:t>
          </a:r>
        </a:p>
      </xdr:txBody>
    </xdr:sp>
    <xdr:clientData/>
  </xdr:twoCellAnchor>
  <xdr:twoCellAnchor>
    <xdr:from>
      <xdr:col>0</xdr:col>
      <xdr:colOff>304800</xdr:colOff>
      <xdr:row>11</xdr:row>
      <xdr:rowOff>104140</xdr:rowOff>
    </xdr:from>
    <xdr:to>
      <xdr:col>3</xdr:col>
      <xdr:colOff>802640</xdr:colOff>
      <xdr:row>39</xdr:row>
      <xdr:rowOff>99060</xdr:rowOff>
    </xdr:to>
    <xdr:sp macro="" textlink="">
      <xdr:nvSpPr>
        <xdr:cNvPr id="50" name="Panel_DI_Slicers">
          <a:extLst>
            <a:ext uri="{FF2B5EF4-FFF2-40B4-BE49-F238E27FC236}">
              <a16:creationId xmlns:a16="http://schemas.microsoft.com/office/drawing/2014/main" id="{43128A84-6BF3-B926-17F8-07CA70DCD451}"/>
            </a:ext>
          </a:extLst>
        </xdr:cNvPr>
        <xdr:cNvSpPr/>
      </xdr:nvSpPr>
      <xdr:spPr>
        <a:xfrm>
          <a:off x="304800" y="2870200"/>
          <a:ext cx="2921000" cy="7035800"/>
        </a:xfrm>
        <a:prstGeom prst="roundRect">
          <a:avLst>
            <a:gd name="adj" fmla="val 5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482600</xdr:colOff>
      <xdr:row>12</xdr:row>
      <xdr:rowOff>5080</xdr:rowOff>
    </xdr:from>
    <xdr:to>
      <xdr:col>3</xdr:col>
      <xdr:colOff>624840</xdr:colOff>
      <xdr:row>13</xdr:row>
      <xdr:rowOff>210820</xdr:rowOff>
    </xdr:to>
    <xdr:sp macro="" textlink="">
      <xdr:nvSpPr>
        <xdr:cNvPr id="51" name="Header_DI_Slicers">
          <a:extLst>
            <a:ext uri="{FF2B5EF4-FFF2-40B4-BE49-F238E27FC236}">
              <a16:creationId xmlns:a16="http://schemas.microsoft.com/office/drawing/2014/main" id="{7619A06E-CA8B-AC38-64BB-092BDA127BC3}"/>
            </a:ext>
          </a:extLst>
        </xdr:cNvPr>
        <xdr:cNvSpPr txBox="1"/>
      </xdr:nvSpPr>
      <xdr:spPr>
        <a:xfrm>
          <a:off x="482600" y="3022600"/>
          <a:ext cx="25654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GLOBAL FILTERS</a:t>
          </a:r>
        </a:p>
        <a:p>
          <a:r>
            <a:rPr lang="en-US" sz="800">
              <a:solidFill>
                <a:srgbClr val="747B8B"/>
              </a:solidFill>
              <a:latin typeface="Segoe UI" panose="020B0502040204020203" pitchFamily="34" charset="0"/>
            </a:rPr>
            <a:t>Interactive Slicer Drawer</a:t>
          </a:r>
        </a:p>
      </xdr:txBody>
    </xdr:sp>
    <xdr:clientData/>
  </xdr:twoCellAnchor>
  <xdr:twoCellAnchor>
    <xdr:from>
      <xdr:col>0</xdr:col>
      <xdr:colOff>457200</xdr:colOff>
      <xdr:row>14</xdr:row>
      <xdr:rowOff>35560</xdr:rowOff>
    </xdr:from>
    <xdr:to>
      <xdr:col>3</xdr:col>
      <xdr:colOff>650240</xdr:colOff>
      <xdr:row>21</xdr:row>
      <xdr:rowOff>116840</xdr:rowOff>
    </xdr:to>
    <xdr:sp macro="" textlink="">
      <xdr:nvSpPr>
        <xdr:cNvPr id="52" name="Slot1_DI_Slicers">
          <a:extLst>
            <a:ext uri="{FF2B5EF4-FFF2-40B4-BE49-F238E27FC236}">
              <a16:creationId xmlns:a16="http://schemas.microsoft.com/office/drawing/2014/main" id="{19AA1C9A-E654-FAA3-9D83-940137188906}"/>
            </a:ext>
          </a:extLst>
        </xdr:cNvPr>
        <xdr:cNvSpPr/>
      </xdr:nvSpPr>
      <xdr:spPr>
        <a:xfrm>
          <a:off x="457200" y="35560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1: Department Group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22</xdr:row>
      <xdr:rowOff>5080</xdr:rowOff>
    </xdr:from>
    <xdr:to>
      <xdr:col>3</xdr:col>
      <xdr:colOff>650240</xdr:colOff>
      <xdr:row>29</xdr:row>
      <xdr:rowOff>86360</xdr:rowOff>
    </xdr:to>
    <xdr:sp macro="" textlink="">
      <xdr:nvSpPr>
        <xdr:cNvPr id="53" name="Slot2_DI_Slicers">
          <a:extLst>
            <a:ext uri="{FF2B5EF4-FFF2-40B4-BE49-F238E27FC236}">
              <a16:creationId xmlns:a16="http://schemas.microsoft.com/office/drawing/2014/main" id="{2D0DB47B-91AB-D881-076F-73E65F85CF18}"/>
            </a:ext>
          </a:extLst>
        </xdr:cNvPr>
        <xdr:cNvSpPr/>
      </xdr:nvSpPr>
      <xdr:spPr>
        <a:xfrm>
          <a:off x="457200" y="5537200"/>
          <a:ext cx="2616200" cy="1841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2: Job Level Tier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29</xdr:row>
      <xdr:rowOff>226060</xdr:rowOff>
    </xdr:from>
    <xdr:to>
      <xdr:col>3</xdr:col>
      <xdr:colOff>650240</xdr:colOff>
      <xdr:row>36</xdr:row>
      <xdr:rowOff>180340</xdr:rowOff>
    </xdr:to>
    <xdr:sp macro="" textlink="">
      <xdr:nvSpPr>
        <xdr:cNvPr id="54" name="Slot3_DI_Slicers">
          <a:extLst>
            <a:ext uri="{FF2B5EF4-FFF2-40B4-BE49-F238E27FC236}">
              <a16:creationId xmlns:a16="http://schemas.microsoft.com/office/drawing/2014/main" id="{C615397A-F6D8-274C-248A-5D0F8D5A4E50}"/>
            </a:ext>
          </a:extLst>
        </xdr:cNvPr>
        <xdr:cNvSpPr/>
      </xdr:nvSpPr>
      <xdr:spPr>
        <a:xfrm>
          <a:off x="457200" y="7518400"/>
          <a:ext cx="2616200" cy="1714500"/>
        </a:xfrm>
        <a:prstGeom prst="roundRect">
          <a:avLst>
            <a:gd name="adj" fmla="val 6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101600" rIns="101600" bIns="101600" rtlCol="0" anchor="ctr"/>
        <a:lstStyle/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[ Slicer Slot 3: Age Demographic Cohort ]</a:t>
          </a:r>
        </a:p>
        <a:p>
          <a:pPr algn="ctr"/>
          <a:endParaRPr lang="en-US" sz="800">
            <a:solidFill>
              <a:srgbClr val="B7B7B7"/>
            </a:solidFill>
            <a:latin typeface="Segoe UI" panose="020B0502040204020203" pitchFamily="34" charset="0"/>
          </a:endParaRP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Slicer from Data Model &amp; position here.</a:t>
          </a:r>
        </a:p>
      </xdr:txBody>
    </xdr:sp>
    <xdr:clientData/>
  </xdr:twoCellAnchor>
  <xdr:twoCellAnchor>
    <xdr:from>
      <xdr:col>0</xdr:col>
      <xdr:colOff>457200</xdr:colOff>
      <xdr:row>37</xdr:row>
      <xdr:rowOff>43180</xdr:rowOff>
    </xdr:from>
    <xdr:to>
      <xdr:col>3</xdr:col>
      <xdr:colOff>650240</xdr:colOff>
      <xdr:row>38</xdr:row>
      <xdr:rowOff>223520</xdr:rowOff>
    </xdr:to>
    <xdr:sp macro="" textlink="">
      <xdr:nvSpPr>
        <xdr:cNvPr id="55" name="Footer_DI_Slicers">
          <a:extLst>
            <a:ext uri="{FF2B5EF4-FFF2-40B4-BE49-F238E27FC236}">
              <a16:creationId xmlns:a16="http://schemas.microsoft.com/office/drawing/2014/main" id="{ACBCEC31-FB69-3306-547E-F8A3E188EAEF}"/>
            </a:ext>
          </a:extLst>
        </xdr:cNvPr>
        <xdr:cNvSpPr txBox="1"/>
      </xdr:nvSpPr>
      <xdr:spPr>
        <a:xfrm>
          <a:off x="457200" y="9347200"/>
          <a:ext cx="26162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/>
        <a:lstStyle/>
        <a:p>
          <a:r>
            <a:rPr lang="en-US" sz="750">
              <a:solidFill>
                <a:srgbClr val="B7B7B7"/>
              </a:solidFill>
              <a:latin typeface="Segoe UI" panose="020B0502040204020203" pitchFamily="34" charset="0"/>
            </a:rPr>
            <a:t>Multi-select slicers dynamically filter all visual containers via Data Model connections.</a:t>
          </a:r>
        </a:p>
      </xdr:txBody>
    </xdr:sp>
    <xdr:clientData/>
  </xdr:twoCellAnchor>
  <xdr:twoCellAnchor>
    <xdr:from>
      <xdr:col>4</xdr:col>
      <xdr:colOff>198120</xdr:colOff>
      <xdr:row>11</xdr:row>
      <xdr:rowOff>104140</xdr:rowOff>
    </xdr:from>
    <xdr:to>
      <xdr:col>11</xdr:col>
      <xdr:colOff>589280</xdr:colOff>
      <xdr:row>25</xdr:row>
      <xdr:rowOff>12700</xdr:rowOff>
    </xdr:to>
    <xdr:sp macro="" textlink="">
      <xdr:nvSpPr>
        <xdr:cNvPr id="56" name="Container_DI_PipelineFunnel">
          <a:extLst>
            <a:ext uri="{FF2B5EF4-FFF2-40B4-BE49-F238E27FC236}">
              <a16:creationId xmlns:a16="http://schemas.microsoft.com/office/drawing/2014/main" id="{EC54470E-0EC8-F780-270E-56A6931B0DE6}"/>
            </a:ext>
          </a:extLst>
        </xdr:cNvPr>
        <xdr:cNvSpPr/>
      </xdr:nvSpPr>
      <xdr:spPr>
        <a:xfrm>
          <a:off x="34290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11</xdr:row>
      <xdr:rowOff>231140</xdr:rowOff>
    </xdr:from>
    <xdr:to>
      <xdr:col>9</xdr:col>
      <xdr:colOff>629920</xdr:colOff>
      <xdr:row>13</xdr:row>
      <xdr:rowOff>185420</xdr:rowOff>
    </xdr:to>
    <xdr:sp macro="" textlink="">
      <xdr:nvSpPr>
        <xdr:cNvPr id="57" name="Header_DI_PipelineFunnel">
          <a:extLst>
            <a:ext uri="{FF2B5EF4-FFF2-40B4-BE49-F238E27FC236}">
              <a16:creationId xmlns:a16="http://schemas.microsoft.com/office/drawing/2014/main" id="{B4C56857-AD69-0459-E405-E0D3B076748A}"/>
            </a:ext>
          </a:extLst>
        </xdr:cNvPr>
        <xdr:cNvSpPr txBox="1"/>
      </xdr:nvSpPr>
      <xdr:spPr>
        <a:xfrm>
          <a:off x="36322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Workforce Hierarchy &amp; Broken Rung Funnel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Female vs Male Representation across Corporate Grades 1 to 6</a:t>
          </a:r>
        </a:p>
      </xdr:txBody>
    </xdr:sp>
    <xdr:clientData/>
  </xdr:twoCellAnchor>
  <xdr:twoCellAnchor>
    <xdr:from>
      <xdr:col>9</xdr:col>
      <xdr:colOff>731520</xdr:colOff>
      <xdr:row>11</xdr:row>
      <xdr:rowOff>231140</xdr:rowOff>
    </xdr:from>
    <xdr:to>
      <xdr:col>11</xdr:col>
      <xdr:colOff>411480</xdr:colOff>
      <xdr:row>13</xdr:row>
      <xdr:rowOff>7620</xdr:rowOff>
    </xdr:to>
    <xdr:sp macro="" textlink="">
      <xdr:nvSpPr>
        <xdr:cNvPr id="58" name="Badge_DI_PipelineFunnel">
          <a:extLst>
            <a:ext uri="{FF2B5EF4-FFF2-40B4-BE49-F238E27FC236}">
              <a16:creationId xmlns:a16="http://schemas.microsoft.com/office/drawing/2014/main" id="{E7B2BAA0-E924-CA25-C065-E90F424BA3E1}"/>
            </a:ext>
          </a:extLst>
        </xdr:cNvPr>
        <xdr:cNvSpPr/>
      </xdr:nvSpPr>
      <xdr:spPr>
        <a:xfrm>
          <a:off x="80010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Funnel / Bar</a:t>
          </a:r>
        </a:p>
      </xdr:txBody>
    </xdr:sp>
    <xdr:clientData/>
  </xdr:twoCellAnchor>
  <xdr:twoCellAnchor>
    <xdr:from>
      <xdr:col>4</xdr:col>
      <xdr:colOff>375920</xdr:colOff>
      <xdr:row>13</xdr:row>
      <xdr:rowOff>210820</xdr:rowOff>
    </xdr:from>
    <xdr:to>
      <xdr:col>11</xdr:col>
      <xdr:colOff>411480</xdr:colOff>
      <xdr:row>24</xdr:row>
      <xdr:rowOff>111760</xdr:rowOff>
    </xdr:to>
    <xdr:sp macro="" textlink="">
      <xdr:nvSpPr>
        <xdr:cNvPr id="59" name="DockZone_DI_PipelineFunnel">
          <a:extLst>
            <a:ext uri="{FF2B5EF4-FFF2-40B4-BE49-F238E27FC236}">
              <a16:creationId xmlns:a16="http://schemas.microsoft.com/office/drawing/2014/main" id="{27A02B64-6076-B233-3AD2-E10A952A597A}"/>
            </a:ext>
          </a:extLst>
        </xdr:cNvPr>
        <xdr:cNvSpPr/>
      </xdr:nvSpPr>
      <xdr:spPr>
        <a:xfrm>
          <a:off x="36068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4</xdr:col>
      <xdr:colOff>198120</xdr:colOff>
      <xdr:row>25</xdr:row>
      <xdr:rowOff>190500</xdr:rowOff>
    </xdr:from>
    <xdr:to>
      <xdr:col>11</xdr:col>
      <xdr:colOff>589280</xdr:colOff>
      <xdr:row>39</xdr:row>
      <xdr:rowOff>99060</xdr:rowOff>
    </xdr:to>
    <xdr:sp macro="" textlink="">
      <xdr:nvSpPr>
        <xdr:cNvPr id="60" name="Container_DI_DeptParity">
          <a:extLst>
            <a:ext uri="{FF2B5EF4-FFF2-40B4-BE49-F238E27FC236}">
              <a16:creationId xmlns:a16="http://schemas.microsoft.com/office/drawing/2014/main" id="{AA24DF6E-9F26-DC88-9C8B-07EFD630BC4B}"/>
            </a:ext>
          </a:extLst>
        </xdr:cNvPr>
        <xdr:cNvSpPr/>
      </xdr:nvSpPr>
      <xdr:spPr>
        <a:xfrm>
          <a:off x="34290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401320</xdr:colOff>
      <xdr:row>26</xdr:row>
      <xdr:rowOff>66040</xdr:rowOff>
    </xdr:from>
    <xdr:to>
      <xdr:col>9</xdr:col>
      <xdr:colOff>629920</xdr:colOff>
      <xdr:row>28</xdr:row>
      <xdr:rowOff>20320</xdr:rowOff>
    </xdr:to>
    <xdr:sp macro="" textlink="">
      <xdr:nvSpPr>
        <xdr:cNvPr id="61" name="Header_DI_DeptParity">
          <a:extLst>
            <a:ext uri="{FF2B5EF4-FFF2-40B4-BE49-F238E27FC236}">
              <a16:creationId xmlns:a16="http://schemas.microsoft.com/office/drawing/2014/main" id="{D985874D-39FB-E2A2-B96D-A557E4B3DC96}"/>
            </a:ext>
          </a:extLst>
        </xdr:cNvPr>
        <xdr:cNvSpPr txBox="1"/>
      </xdr:nvSpPr>
      <xdr:spPr>
        <a:xfrm>
          <a:off x="36322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Departmental Representation &amp; Target Gaps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Operations, Sales, Finance, HR, IT &amp; Strategy Headcount</a:t>
          </a:r>
        </a:p>
      </xdr:txBody>
    </xdr:sp>
    <xdr:clientData/>
  </xdr:twoCellAnchor>
  <xdr:twoCellAnchor>
    <xdr:from>
      <xdr:col>9</xdr:col>
      <xdr:colOff>731520</xdr:colOff>
      <xdr:row>26</xdr:row>
      <xdr:rowOff>66040</xdr:rowOff>
    </xdr:from>
    <xdr:to>
      <xdr:col>11</xdr:col>
      <xdr:colOff>411480</xdr:colOff>
      <xdr:row>27</xdr:row>
      <xdr:rowOff>93980</xdr:rowOff>
    </xdr:to>
    <xdr:sp macro="" textlink="">
      <xdr:nvSpPr>
        <xdr:cNvPr id="62" name="Badge_DI_DeptParity">
          <a:extLst>
            <a:ext uri="{FF2B5EF4-FFF2-40B4-BE49-F238E27FC236}">
              <a16:creationId xmlns:a16="http://schemas.microsoft.com/office/drawing/2014/main" id="{63006913-4080-3465-9BE6-C49981EC36FF}"/>
            </a:ext>
          </a:extLst>
        </xdr:cNvPr>
        <xdr:cNvSpPr/>
      </xdr:nvSpPr>
      <xdr:spPr>
        <a:xfrm>
          <a:off x="80010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Clustered Column</a:t>
          </a:r>
        </a:p>
      </xdr:txBody>
    </xdr:sp>
    <xdr:clientData/>
  </xdr:twoCellAnchor>
  <xdr:twoCellAnchor>
    <xdr:from>
      <xdr:col>4</xdr:col>
      <xdr:colOff>375920</xdr:colOff>
      <xdr:row>28</xdr:row>
      <xdr:rowOff>45720</xdr:rowOff>
    </xdr:from>
    <xdr:to>
      <xdr:col>11</xdr:col>
      <xdr:colOff>411480</xdr:colOff>
      <xdr:row>38</xdr:row>
      <xdr:rowOff>198120</xdr:rowOff>
    </xdr:to>
    <xdr:sp macro="" textlink="">
      <xdr:nvSpPr>
        <xdr:cNvPr id="63" name="DockZone_DI_DeptParity">
          <a:extLst>
            <a:ext uri="{FF2B5EF4-FFF2-40B4-BE49-F238E27FC236}">
              <a16:creationId xmlns:a16="http://schemas.microsoft.com/office/drawing/2014/main" id="{CD8A6451-162E-4A41-FC1D-C549D98530B1}"/>
            </a:ext>
          </a:extLst>
        </xdr:cNvPr>
        <xdr:cNvSpPr/>
      </xdr:nvSpPr>
      <xdr:spPr>
        <a:xfrm>
          <a:off x="36068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11</xdr:row>
      <xdr:rowOff>104140</xdr:rowOff>
    </xdr:from>
    <xdr:to>
      <xdr:col>19</xdr:col>
      <xdr:colOff>375920</xdr:colOff>
      <xdr:row>25</xdr:row>
      <xdr:rowOff>12700</xdr:rowOff>
    </xdr:to>
    <xdr:sp macro="" textlink="">
      <xdr:nvSpPr>
        <xdr:cNvPr id="64" name="Container_DI_PromoVelocity">
          <a:extLst>
            <a:ext uri="{FF2B5EF4-FFF2-40B4-BE49-F238E27FC236}">
              <a16:creationId xmlns:a16="http://schemas.microsoft.com/office/drawing/2014/main" id="{F838B1D9-6703-179E-2E79-AEE9F2FA0EC5}"/>
            </a:ext>
          </a:extLst>
        </xdr:cNvPr>
        <xdr:cNvSpPr/>
      </xdr:nvSpPr>
      <xdr:spPr>
        <a:xfrm>
          <a:off x="9677400" y="28702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11</xdr:row>
      <xdr:rowOff>231140</xdr:rowOff>
    </xdr:from>
    <xdr:to>
      <xdr:col>17</xdr:col>
      <xdr:colOff>416560</xdr:colOff>
      <xdr:row>13</xdr:row>
      <xdr:rowOff>185420</xdr:rowOff>
    </xdr:to>
    <xdr:sp macro="" textlink="">
      <xdr:nvSpPr>
        <xdr:cNvPr id="65" name="Header_DI_PromoVelocity">
          <a:extLst>
            <a:ext uri="{FF2B5EF4-FFF2-40B4-BE49-F238E27FC236}">
              <a16:creationId xmlns:a16="http://schemas.microsoft.com/office/drawing/2014/main" id="{0A7D314D-A63B-6038-5661-A8D58C29A696}"/>
            </a:ext>
          </a:extLst>
        </xdr:cNvPr>
        <xdr:cNvSpPr txBox="1"/>
      </xdr:nvSpPr>
      <xdr:spPr>
        <a:xfrm>
          <a:off x="9880600" y="29972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Promotion Velocity &amp; Time in Grade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Longitudinal Time-in-Grade Velocity Comparison by Gender</a:t>
          </a:r>
        </a:p>
      </xdr:txBody>
    </xdr:sp>
    <xdr:clientData/>
  </xdr:twoCellAnchor>
  <xdr:twoCellAnchor>
    <xdr:from>
      <xdr:col>17</xdr:col>
      <xdr:colOff>518160</xdr:colOff>
      <xdr:row>11</xdr:row>
      <xdr:rowOff>231140</xdr:rowOff>
    </xdr:from>
    <xdr:to>
      <xdr:col>19</xdr:col>
      <xdr:colOff>198120</xdr:colOff>
      <xdr:row>13</xdr:row>
      <xdr:rowOff>7620</xdr:rowOff>
    </xdr:to>
    <xdr:sp macro="" textlink="">
      <xdr:nvSpPr>
        <xdr:cNvPr id="66" name="Badge_DI_PromoVelocity">
          <a:extLst>
            <a:ext uri="{FF2B5EF4-FFF2-40B4-BE49-F238E27FC236}">
              <a16:creationId xmlns:a16="http://schemas.microsoft.com/office/drawing/2014/main" id="{69064F1C-8B98-7167-DF3F-16C3F415F3C0}"/>
            </a:ext>
          </a:extLst>
        </xdr:cNvPr>
        <xdr:cNvSpPr/>
      </xdr:nvSpPr>
      <xdr:spPr>
        <a:xfrm>
          <a:off x="14249400" y="29972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Bar Chart</a:t>
          </a:r>
        </a:p>
      </xdr:txBody>
    </xdr:sp>
    <xdr:clientData/>
  </xdr:twoCellAnchor>
  <xdr:twoCellAnchor>
    <xdr:from>
      <xdr:col>12</xdr:col>
      <xdr:colOff>162560</xdr:colOff>
      <xdr:row>13</xdr:row>
      <xdr:rowOff>210820</xdr:rowOff>
    </xdr:from>
    <xdr:to>
      <xdr:col>19</xdr:col>
      <xdr:colOff>198120</xdr:colOff>
      <xdr:row>24</xdr:row>
      <xdr:rowOff>111760</xdr:rowOff>
    </xdr:to>
    <xdr:sp macro="" textlink="">
      <xdr:nvSpPr>
        <xdr:cNvPr id="67" name="DockZone_DI_PromoVelocity">
          <a:extLst>
            <a:ext uri="{FF2B5EF4-FFF2-40B4-BE49-F238E27FC236}">
              <a16:creationId xmlns:a16="http://schemas.microsoft.com/office/drawing/2014/main" id="{68A4F2D4-A0F4-39DD-938F-DA4E91059ED4}"/>
            </a:ext>
          </a:extLst>
        </xdr:cNvPr>
        <xdr:cNvSpPr/>
      </xdr:nvSpPr>
      <xdr:spPr>
        <a:xfrm>
          <a:off x="9855200" y="34798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  <xdr:twoCellAnchor>
    <xdr:from>
      <xdr:col>11</xdr:col>
      <xdr:colOff>792480</xdr:colOff>
      <xdr:row>25</xdr:row>
      <xdr:rowOff>190500</xdr:rowOff>
    </xdr:from>
    <xdr:to>
      <xdr:col>19</xdr:col>
      <xdr:colOff>375920</xdr:colOff>
      <xdr:row>39</xdr:row>
      <xdr:rowOff>99060</xdr:rowOff>
    </xdr:to>
    <xdr:sp macro="" textlink="">
      <xdr:nvSpPr>
        <xdr:cNvPr id="68" name="Container_DI_PerformanceAudit">
          <a:extLst>
            <a:ext uri="{FF2B5EF4-FFF2-40B4-BE49-F238E27FC236}">
              <a16:creationId xmlns:a16="http://schemas.microsoft.com/office/drawing/2014/main" id="{7B2F1657-171C-2DF3-E83A-6916901445E0}"/>
            </a:ext>
          </a:extLst>
        </xdr:cNvPr>
        <xdr:cNvSpPr/>
      </xdr:nvSpPr>
      <xdr:spPr>
        <a:xfrm>
          <a:off x="9677400" y="6477000"/>
          <a:ext cx="6045200" cy="3429000"/>
        </a:xfrm>
        <a:prstGeom prst="roundRect">
          <a:avLst>
            <a:gd name="adj" fmla="val 4000"/>
          </a:avLst>
        </a:prstGeom>
        <a:solidFill>
          <a:srgbClr val="FFFFFF"/>
        </a:solidFill>
        <a:ln w="12700">
          <a:solidFill>
            <a:srgbClr val="F2F0F0"/>
          </a:solidFill>
        </a:ln>
        <a:effectLst>
          <a:outerShdw blurRad="101600" dist="38100" dir="5400000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187960</xdr:colOff>
      <xdr:row>26</xdr:row>
      <xdr:rowOff>66040</xdr:rowOff>
    </xdr:from>
    <xdr:to>
      <xdr:col>17</xdr:col>
      <xdr:colOff>416560</xdr:colOff>
      <xdr:row>28</xdr:row>
      <xdr:rowOff>20320</xdr:rowOff>
    </xdr:to>
    <xdr:sp macro="" textlink="">
      <xdr:nvSpPr>
        <xdr:cNvPr id="69" name="Header_DI_PerformanceAudit">
          <a:extLst>
            <a:ext uri="{FF2B5EF4-FFF2-40B4-BE49-F238E27FC236}">
              <a16:creationId xmlns:a16="http://schemas.microsoft.com/office/drawing/2014/main" id="{0BFF3B64-AFFF-48B8-0C18-F0755086498B}"/>
            </a:ext>
          </a:extLst>
        </xdr:cNvPr>
        <xdr:cNvSpPr txBox="1"/>
      </xdr:nvSpPr>
      <xdr:spPr>
        <a:xfrm>
          <a:off x="9880600" y="6604000"/>
          <a:ext cx="426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US" sz="1050" b="1">
              <a:solidFill>
                <a:srgbClr val="1E293B"/>
              </a:solidFill>
              <a:latin typeface="Segoe UI" panose="020B0502040204020203" pitchFamily="34" charset="0"/>
            </a:rPr>
            <a:t>Performance Appraisal &amp; Promotion Equity</a:t>
          </a:r>
        </a:p>
        <a:p>
          <a:r>
            <a:rPr lang="en-US" sz="800" b="0">
              <a:solidFill>
                <a:srgbClr val="747B8B"/>
              </a:solidFill>
              <a:latin typeface="Segoe UI" panose="020B0502040204020203" pitchFamily="34" charset="0"/>
            </a:rPr>
            <a:t>FY20 Appraisal Rating vs Actual FY21 Promotion Award Rate</a:t>
          </a:r>
        </a:p>
      </xdr:txBody>
    </xdr:sp>
    <xdr:clientData/>
  </xdr:twoCellAnchor>
  <xdr:twoCellAnchor>
    <xdr:from>
      <xdr:col>17</xdr:col>
      <xdr:colOff>518160</xdr:colOff>
      <xdr:row>26</xdr:row>
      <xdr:rowOff>66040</xdr:rowOff>
    </xdr:from>
    <xdr:to>
      <xdr:col>19</xdr:col>
      <xdr:colOff>198120</xdr:colOff>
      <xdr:row>27</xdr:row>
      <xdr:rowOff>93980</xdr:rowOff>
    </xdr:to>
    <xdr:sp macro="" textlink="">
      <xdr:nvSpPr>
        <xdr:cNvPr id="70" name="Badge_DI_PerformanceAudit">
          <a:extLst>
            <a:ext uri="{FF2B5EF4-FFF2-40B4-BE49-F238E27FC236}">
              <a16:creationId xmlns:a16="http://schemas.microsoft.com/office/drawing/2014/main" id="{DA9A9559-10B3-5298-49CC-E507D3E95BF0}"/>
            </a:ext>
          </a:extLst>
        </xdr:cNvPr>
        <xdr:cNvSpPr/>
      </xdr:nvSpPr>
      <xdr:spPr>
        <a:xfrm>
          <a:off x="14249400" y="6604000"/>
          <a:ext cx="1295400" cy="279400"/>
        </a:xfrm>
        <a:prstGeom prst="roundRect">
          <a:avLst>
            <a:gd name="adj" fmla="val 25000"/>
          </a:avLst>
        </a:prstGeom>
        <a:solidFill>
          <a:srgbClr val="F1F6F6"/>
        </a:solidFill>
        <a:ln w="9525">
          <a:solidFill>
            <a:srgbClr val="F2F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lang="en-US" sz="750" b="1">
              <a:solidFill>
                <a:srgbClr val="747B8B"/>
              </a:solidFill>
              <a:latin typeface="Segoe UI" panose="020B0502040204020203" pitchFamily="34" charset="0"/>
            </a:rPr>
            <a:t>Matrix Table</a:t>
          </a:r>
        </a:p>
      </xdr:txBody>
    </xdr:sp>
    <xdr:clientData/>
  </xdr:twoCellAnchor>
  <xdr:twoCellAnchor>
    <xdr:from>
      <xdr:col>12</xdr:col>
      <xdr:colOff>162560</xdr:colOff>
      <xdr:row>28</xdr:row>
      <xdr:rowOff>45720</xdr:rowOff>
    </xdr:from>
    <xdr:to>
      <xdr:col>19</xdr:col>
      <xdr:colOff>198120</xdr:colOff>
      <xdr:row>38</xdr:row>
      <xdr:rowOff>198120</xdr:rowOff>
    </xdr:to>
    <xdr:sp macro="" textlink="">
      <xdr:nvSpPr>
        <xdr:cNvPr id="71" name="DockZone_DI_PerformanceAudit">
          <a:extLst>
            <a:ext uri="{FF2B5EF4-FFF2-40B4-BE49-F238E27FC236}">
              <a16:creationId xmlns:a16="http://schemas.microsoft.com/office/drawing/2014/main" id="{8FD9938A-B91B-38BA-7DD2-0D5AD2CFB979}"/>
            </a:ext>
          </a:extLst>
        </xdr:cNvPr>
        <xdr:cNvSpPr/>
      </xdr:nvSpPr>
      <xdr:spPr>
        <a:xfrm>
          <a:off x="9855200" y="7086600"/>
          <a:ext cx="5689600" cy="2667000"/>
        </a:xfrm>
        <a:prstGeom prst="roundRect">
          <a:avLst>
            <a:gd name="adj" fmla="val 4000"/>
          </a:avLst>
        </a:prstGeom>
        <a:solidFill>
          <a:srgbClr val="FAFAFA"/>
        </a:solidFill>
        <a:ln w="9525">
          <a:solidFill>
            <a:srgbClr val="CCCCCC"/>
          </a:solidFill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52400" tIns="152400" rIns="152400" bIns="152400" rtlCol="0" anchor="ctr"/>
        <a:lstStyle/>
        <a:p>
          <a:pPr algn="ctr"/>
          <a:r>
            <a:rPr lang="en-US" sz="900" b="1">
              <a:solidFill>
                <a:srgbClr val="B7B7B7"/>
              </a:solidFill>
              <a:latin typeface="Segoe UI" panose="020B0502040204020203" pitchFamily="34" charset="0"/>
            </a:rPr>
            <a:t>[ PIVOTCHART DOCKING ZONE ]</a:t>
          </a:r>
        </a:p>
        <a:p>
          <a:pPr algn="ctr"/>
          <a:r>
            <a:rPr lang="en-US" sz="800">
              <a:solidFill>
                <a:srgbClr val="B7B7B7"/>
              </a:solidFill>
              <a:latin typeface="Segoe UI" panose="020B0502040204020203" pitchFamily="34" charset="0"/>
            </a:rPr>
            <a:t>Insert PivotChart or Table into this card boundary.</a:t>
          </a:r>
        </a:p>
        <a:p>
          <a:pPr algn="ctr"/>
          <a:r>
            <a:rPr lang="en-US" sz="750" i="1">
              <a:solidFill>
                <a:srgbClr val="B7B7B7"/>
              </a:solidFill>
              <a:latin typeface="Segoe UI" panose="020B0502040204020203" pitchFamily="34" charset="0"/>
            </a:rPr>
            <a:t>Run DeclutterAndFormatChart for transparent integration.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Sohila" refreshedDate="46297.894217939815" backgroundQuery="1" createdVersion="3" refreshedVersion="8" minRefreshableVersion="3" recordCount="0" tupleCache="1" xr:uid="{81BA73A9-3C33-4FE6-A7E3-3DD906DDFDFB}">
  <cacheSource type="external" connectionId="17"/>
  <cacheFields count="1">
    <cacheField name="[Measures].[MeasuresLevel]" caption="MeasuresLevel" numFmtId="0" hierarchy="121">
      <sharedItems count="15">
        <s v="[Measures].[Turnover Rate %]" c="Turnover Rate %"/>
        <s v="[Measures].[Churn Rate %]" c="Churn Rate %"/>
        <s v="[Measures].[Female Promotion %]" c="Female Promotion %"/>
        <s v="[Measures].[Total Customers]" c="Total Customers"/>
        <s v="[Measures].[Total Demand]" c="Total Demand"/>
        <s v="[Measures].[Executive Female Share %]" c="Executive Female Share %"/>
        <s v="[Measures].[Average CSAT]" c="Average CSAT"/>
        <s v="[Measures].[Female Representation %]" c="Female Representation %"/>
        <s v="[Measures].[Average Speed of Answer (s)]" c="Average Speed of Answer (s)"/>
        <s v="[Measures].[Total Employees]" c="Total Employees"/>
        <s v="[Measures].[Abandonment Rate %]" c="Abandonment Rate %"/>
        <s v="[Measures].[Avg Tech Tickets per Customer]" c="Avg Tech Tickets per Customer"/>
        <s v="[Measures].[Answer Rate %]" c="Answer Rate %"/>
        <s v="[Measures].[Contract M2M Churn Rate %]" c="Contract M2M Churn Rate %"/>
        <s v="[Measures].[At-Risk MRR]" c="At-Risk MRR"/>
      </sharedItems>
    </cacheField>
  </cacheFields>
  <cacheHierarchies count="203">
    <cacheHierarchy uniqueName="[_Measures].[Column]" caption="Column" attribute="1" defaultMemberUniqueName="[_Measures].[Column].[All]" allUniqueName="[_Measures].[Column].[All]" dimensionUniqueName="[_Measures]" displayFolder="" count="2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2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2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2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2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2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2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2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2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2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2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2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2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2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2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2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2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2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2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2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2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2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2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2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/>
    <cacheHierarchy uniqueName="[DimAgent].[Tier]" caption="Tier" attribute="1" defaultMemberUniqueName="[DimAgent].[Tier].[All]" allUniqueName="[DimAgent].[Tier].[All]" dimensionUniqueName="[DimAgent]" displayFolder="" count="2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2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2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2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2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2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2" memberValueDatatype="7" unbalanced="0"/>
    <cacheHierarchy uniqueName="[DimDate].[Year]" caption="Year" attribute="1" time="1" defaultMemberUniqueName="[DimDate].[Year].[All]" allUniqueName="[DimDate].[Year].[All]" dimensionUniqueName="[DimDate]" displayFolder="" count="2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2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2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2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2" memberValueDatatype="130" unbalanced="0"/>
    <cacheHierarchy uniqueName="[DimDate].[Day]" caption="Day" attribute="1" time="1" defaultMemberUniqueName="[DimDate].[Day].[All]" allUniqueName="[DimDate].[Day].[All]" dimensionUniqueName="[DimDate]" displayFolder="" count="2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2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2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2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2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2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2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2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2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2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2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2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2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2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2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2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2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2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2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2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2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2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2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2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2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2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2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2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2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2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2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2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2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2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2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2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2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2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2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2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2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2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2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2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2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2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2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2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2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2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2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2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2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2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2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2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2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2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2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2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2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2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2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2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2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2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2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2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2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2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2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2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2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2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2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2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2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2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2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2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tupleCache>
    <entries count="15">
      <n v="9.4E-2" in="0">
        <tpls c="1">
          <tpl fld="0" item="0"/>
        </tpls>
      </n>
      <n v="0.26536987079369589" in="0">
        <tpls c="1">
          <tpl fld="0" item="1"/>
        </tpls>
      </n>
      <n v="0.35294117647058826" in="0">
        <tpls c="1">
          <tpl fld="0" item="2"/>
        </tpls>
      </n>
      <n v="7043" in="1">
        <tpls c="1">
          <tpl fld="0" item="3"/>
        </tpls>
      </n>
      <n v="5000" in="2">
        <tpls c="1">
          <tpl fld="0" item="4"/>
        </tpls>
      </n>
      <n v="0.14285714285714285" in="0">
        <tpls c="1">
          <tpl fld="0" item="5"/>
        </tpls>
      </n>
      <n v="3.4035520473606313" in="3">
        <tpls c="1">
          <tpl fld="0" item="6"/>
        </tpls>
      </n>
      <n v="0.41" in="0">
        <tpls c="1">
          <tpl fld="0" item="7"/>
        </tpls>
      </n>
      <n v="67.520720276270353" in="3">
        <tpls c="1">
          <tpl fld="0" item="8"/>
        </tpls>
      </n>
      <n v="500" in="1">
        <tpls c="1">
          <tpl fld="0" item="9"/>
        </tpls>
      </n>
      <n v="0.18920000000000001" in="4">
        <tpls c="1">
          <tpl fld="0" item="10"/>
        </tpls>
      </n>
      <n v="0.41956552605423825" in="1">
        <tpls c="1">
          <tpl fld="0" item="11"/>
        </tpls>
      </n>
      <n v="0.81079999999999997" in="4">
        <tpls c="1">
          <tpl fld="0" item="12"/>
        </tpls>
      </n>
      <n v="0.42709677419354841" in="0">
        <tpls c="1">
          <tpl fld="0" item="13"/>
        </tpls>
      </n>
      <n v="139130.85" in="5">
        <tpls c="1">
          <tpl fld="0" item="14"/>
        </tpls>
      </n>
    </entries>
    <queryCache count="15">
      <query mdx="[Measures].[Turnover Rate %]">
        <tpls c="1">
          <tpl fld="0" item="0"/>
        </tpls>
      </query>
      <query mdx="[Measures].[Churn Rate %]">
        <tpls c="1">
          <tpl fld="0" item="1"/>
        </tpls>
      </query>
      <query mdx="[Measures].[Female Promotion %]">
        <tpls c="1">
          <tpl fld="0" item="2"/>
        </tpls>
      </query>
      <query mdx="[Measures].[Total Customers]">
        <tpls c="1">
          <tpl fld="0" item="3"/>
        </tpls>
      </query>
      <query mdx="[Measures].[Total Demand]">
        <tpls c="1">
          <tpl fld="0" item="4"/>
        </tpls>
      </query>
      <query mdx="[Measures].[Executive Female Share %]">
        <tpls c="1">
          <tpl fld="0" item="5"/>
        </tpls>
      </query>
      <query mdx="[Measures].[Average CSAT]">
        <tpls c="1">
          <tpl fld="0" item="6"/>
        </tpls>
      </query>
      <query mdx="[Measures].[Female Representation %]">
        <tpls c="1">
          <tpl fld="0" item="7"/>
        </tpls>
      </query>
      <query mdx="[Measures].[Average Speed of Answer (s)]">
        <tpls c="1">
          <tpl fld="0" item="8"/>
        </tpls>
      </query>
      <query mdx="[Measures].[Total Employees]">
        <tpls c="1">
          <tpl fld="0" item="9"/>
        </tpls>
      </query>
      <query mdx="[Measures].[Abandonment Rate %]">
        <tpls c="1">
          <tpl fld="0" item="10"/>
        </tpls>
      </query>
      <query mdx="[Measures].[Avg Tech Tickets per Customer]">
        <tpls c="1">
          <tpl fld="0" item="11"/>
        </tpls>
      </query>
      <query mdx="[Measures].[Answer Rate %]">
        <tpls c="1">
          <tpl fld="0" item="12"/>
        </tpls>
      </query>
      <query mdx="[Measures].[Contract M2M Churn Rate %]">
        <tpls c="1">
          <tpl fld="0" item="13"/>
        </tpls>
      </query>
      <query mdx="[Measures].[At-Risk MRR]">
        <tpls c="1">
          <tpl fld="0" item="14"/>
        </tpls>
      </query>
    </queryCache>
    <serverFormats count="6">
      <serverFormat format="0%;-0%;0%"/>
      <serverFormat format="0"/>
      <serverFormat format="#,0"/>
      <serverFormat format="0.00"/>
      <serverFormat format="0.00%;-0.00%;0.00%"/>
      <serverFormat format="#,0 &quot;AED&quot;;-#,0 &quot;AED&quot;;#,0 &quot;AED&quot;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39194791667" backgroundQuery="1" createdVersion="8" refreshedVersion="8" minRefreshableVersion="3" recordCount="0" supportSubquery="1" supportAdvancedDrill="1" xr:uid="{762C091B-7914-4D7A-A1AD-D6DCDC6AD836}">
  <cacheSource type="external" connectionId="17"/>
  <cacheFields count="6">
    <cacheField name="[Fact_Calls].[Agent].[Agent]" caption="Agent" numFmtId="0" hierarchy="49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Total Calls]" caption="Total Calls" numFmtId="0" hierarchy="165" level="32767"/>
    <cacheField name="[Measures].[Answer Rate %]" caption="Answer Rate %" numFmtId="0" hierarchy="124" level="32767"/>
    <cacheField name="[Measures].[First Contact Resolution %]" caption="First Contact Resolution %" numFmtId="0" hierarchy="127" level="32767"/>
    <cacheField name="[Measures].[Average Speed of Answer (s)]" caption="Average Speed of Answer (s)" numFmtId="0" hierarchy="129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2" memberValueDatatype="130" unbalanced="0">
      <fieldsUsage count="2">
        <fieldUsage x="-1"/>
        <fieldUsage x="0"/>
      </fieldsUsage>
    </cacheHierarchy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 oneField="1">
      <fieldsUsage count="1">
        <fieldUsage x="2"/>
      </fieldsUsage>
    </cacheHierarchy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3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4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5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894555787039" backgroundQuery="1" createdVersion="8" refreshedVersion="8" minRefreshableVersion="3" recordCount="0" supportSubquery="1" supportAdvancedDrill="1" xr:uid="{51E0D998-F1C4-4EAA-9578-E4081C3C98DD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Fact_Calls].[Call_Hour].[Call_Hour]" caption="Call_Hour" numFmtId="0" hierarchy="58" level="1">
      <sharedItems containsSemiMixedTypes="0" containsString="0" containsNumber="1" containsInteger="1" minValue="9" maxValue="18" count="10"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Fact_Calls].[Call_Hour].&amp;[9]"/>
            <x15:cachedUniqueName index="1" name="[Fact_Calls].[Call_Hour].&amp;[10]"/>
            <x15:cachedUniqueName index="2" name="[Fact_Calls].[Call_Hour].&amp;[11]"/>
            <x15:cachedUniqueName index="3" name="[Fact_Calls].[Call_Hour].&amp;[12]"/>
            <x15:cachedUniqueName index="4" name="[Fact_Calls].[Call_Hour].&amp;[13]"/>
            <x15:cachedUniqueName index="5" name="[Fact_Calls].[Call_Hour].&amp;[14]"/>
            <x15:cachedUniqueName index="6" name="[Fact_Calls].[Call_Hour].&amp;[15]"/>
            <x15:cachedUniqueName index="7" name="[Fact_Calls].[Call_Hour].&amp;[16]"/>
            <x15:cachedUniqueName index="8" name="[Fact_Calls].[Call_Hour].&amp;[17]"/>
            <x15:cachedUniqueName index="9" name="[Fact_Calls].[Call_Hour].&amp;[18]"/>
          </x15:cachedUniqueNames>
        </ext>
      </extLst>
    </cacheField>
    <cacheField name="[Measures].[Total Demand]" caption="Total Demand" numFmtId="0" hierarchy="121" level="32767"/>
    <cacheField name="[Measures].[Answered Calls]" caption="Answered Calls" numFmtId="0" hierarchy="123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2" memberValueDatatype="20" unbalanced="0">
      <fieldsUsage count="2">
        <fieldUsage x="-1"/>
        <fieldUsage x="0"/>
      </fieldsUsage>
    </cacheHierarchy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 oneField="1">
      <fieldsUsage count="1">
        <fieldUsage x="1"/>
      </fieldsUsage>
    </cacheHierarchy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 oneField="1">
      <fieldsUsage count="1">
        <fieldUsage x="2"/>
      </fieldsUsage>
    </cacheHierarchy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1894428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17297106484" backgroundQuery="1" createdVersion="8" refreshedVersion="8" minRefreshableVersion="3" recordCount="0" supportSubquery="1" supportAdvancedDrill="1" xr:uid="{C1E72DEF-FF64-4281-A1DE-6E784815C851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Topic].[Topic].[Topic]" caption="Topic" numFmtId="0" hierarchy="45" level="1">
      <sharedItems count="5">
        <s v="Admin Support"/>
        <s v="Contract related"/>
        <s v="Payment related"/>
        <s v="Streaming"/>
        <s v="Technical Support"/>
      </sharedItems>
    </cacheField>
    <cacheField name="[Measures].[Total Calls]" caption="Total Calls" numFmtId="0" hierarchy="165" level="32767"/>
    <cacheField name="[Measures].[Average Speed of Answer (s)]" caption="Average Speed of Answer (s)" numFmtId="0" hierarchy="129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0" memberValueDatatype="130" unbalanced="0"/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2" memberValueDatatype="130" unbalanced="0">
      <fieldsUsage count="2">
        <fieldUsage x="-1"/>
        <fieldUsage x="0"/>
      </fieldsUsage>
    </cacheHierarchy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/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 oneField="1">
      <fieldsUsage count="1">
        <fieldUsage x="2"/>
      </fieldsUsage>
    </cacheHierarchy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/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 oneField="1">
      <fieldsUsage count="1">
        <fieldUsage x="1"/>
      </fieldsUsage>
    </cacheHierarchy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210033730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Sohila" refreshedDate="46297.925057986111" backgroundQuery="1" createdVersion="8" refreshedVersion="8" minRefreshableVersion="3" recordCount="0" supportSubquery="1" supportAdvancedDrill="1" xr:uid="{DADE982D-C699-43F2-B268-AD52297126D9}">
  <cacheSource type="external" connectionId="1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DimAgent].[Agent].[Agent]" caption="Agent" numFmtId="0" hierarchy="24" level="1">
      <sharedItems count="8">
        <s v="Becky"/>
        <s v="Dan"/>
        <s v="Diane"/>
        <s v="Greg"/>
        <s v="Jim"/>
        <s v="Joe"/>
        <s v="Martha"/>
        <s v="Stewart"/>
      </sharedItems>
    </cacheField>
    <cacheField name="[Measures].[First Contact Resolution %]" caption="First Contact Resolution %" numFmtId="0" hierarchy="127" level="32767"/>
    <cacheField name="[Measures].[Average CSAT]" caption="Average CSAT" numFmtId="0" hierarchy="131" level="32767"/>
  </cacheFields>
  <cacheHierarchies count="202">
    <cacheHierarchy uniqueName="[_Measures].[Column]" caption="Column" attribute="1" defaultMemberUniqueName="[_Measures].[Column].[All]" allUniqueName="[_Measures].[Column].[All]" dimensionUniqueName="[_Measures]" displayFolder="" count="0" memberValueDatatype="130" unbalanced="0"/>
    <cacheHierarchy uniqueName="[Dim_CareerLadder].[Base_Job_Level]" caption="Base_Job_Level" attribute="1" defaultMemberUniqueName="[Dim_CareerLadder].[Base_Job_Level].[All]" allUniqueName="[Dim_CareerLadder].[Base_Job_Level].[All]" dimensionUniqueName="[Dim_CareerLadder]" displayFolder="" count="0" memberValueDatatype="130" unbalanced="0"/>
    <cacheHierarchy uniqueName="[Dim_CareerLadder].[Target_Promotion_Level]" caption="Target_Promotion_Level" attribute="1" defaultMemberUniqueName="[Dim_CareerLadder].[Target_Promotion_Level].[All]" allUniqueName="[Dim_CareerLadder].[Target_Promotion_Level].[All]" dimensionUniqueName="[Dim_CareerLadder]" displayFolder="" count="0" memberValueDatatype="130" unbalanced="0"/>
    <cacheHierarchy uniqueName="[Dim_EmployeeCensus].[Employee ID]" caption="Employee ID" attribute="1" defaultMemberUniqueName="[Dim_EmployeeCensus].[Employee ID].[All]" allUniqueName="[Dim_EmployeeCensus].[Employee ID].[All]" dimensionUniqueName="[Dim_EmployeeCensus]" displayFolder="" count="0" memberValueDatatype="20" unbalanced="0"/>
    <cacheHierarchy uniqueName="[Dim_EmployeeCensus].[Gender]" caption="Gender" attribute="1" defaultMemberUniqueName="[Dim_EmployeeCensus].[Gender].[All]" allUniqueName="[Dim_EmployeeCensus].[Gender].[All]" dimensionUniqueName="[Dim_EmployeeCensus]" displayFolder="" count="0" memberValueDatatype="130" unbalanced="0"/>
    <cacheHierarchy uniqueName="[Dim_EmployeeCensus].[Grade]" caption="Grade" attribute="1" defaultMemberUniqueName="[Dim_EmployeeCensus].[Grade].[All]" allUniqueName="[Dim_EmployeeCensus].[Grade].[All]" dimensionUniqueName="[Dim_EmployeeCensus]" displayFolder="" count="0" memberValueDatatype="130" unbalanced="0"/>
    <cacheHierarchy uniqueName="[Dim_EmployeeCensus].[Function]" caption="Function" attribute="1" defaultMemberUniqueName="[Dim_EmployeeCensus].[Function].[All]" allUniqueName="[Dim_EmployeeCensus].[Function].[All]" dimensionUniqueName="[Dim_EmployeeCensus]" displayFolder="" count="0" memberValueDatatype="130" unbalanced="0"/>
    <cacheHierarchy uniqueName="[Dim_EmployeeCensus].[OC_Rate]" caption="OC_Rate" attribute="1" defaultMemberUniqueName="[Dim_EmployeeCensus].[OC_Rate].[All]" allUniqueName="[Dim_EmployeeCensus].[OC_Rate].[All]" dimensionUniqueName="[Dim_EmployeeCensus]" displayFolder="" count="0" memberValueDatatype="20" unbalanced="0"/>
    <cacheHierarchy uniqueName="[Dim_EmployeeCensus].[Perform]" caption="Perform" attribute="1" defaultMemberUniqueName="[Dim_EmployeeCensus].[Perform].[All]" allUniqueName="[Dim_EmployeeCensus].[Perform].[All]" dimensionUniqueName="[Dim_EmployeeCensus]" displayFolder="" count="0" memberValueDatatype="20" unbalanced="0"/>
    <cacheHierarchy uniqueName="[Dim_EmployeeCensus].[Y_Grade]" caption="Y_Grade" attribute="1" defaultMemberUniqueName="[Dim_EmployeeCensus].[Y_Grade].[All]" allUniqueName="[Dim_EmployeeCensus].[Y_Grade].[All]" dimensionUniqueName="[Dim_EmployeeCensus]" displayFolder="" count="0" memberValueDatatype="20" unbalanced="0"/>
    <cacheHierarchy uniqueName="[Dim_EmployeeCensus].[Age]" caption="Age" attribute="1" defaultMemberUniqueName="[Dim_EmployeeCensus].[Age].[All]" allUniqueName="[Dim_EmployeeCensus].[Age].[All]" dimensionUniqueName="[Dim_EmployeeCensus]" displayFolder="" count="0" memberValueDatatype="20" unbalanced="0"/>
    <cacheHierarchy uniqueName="[Dim_EmployeeCensus].[Y_Service]" caption="Y_Service" attribute="1" defaultMemberUniqueName="[Dim_EmployeeCensus].[Y_Service].[All]" allUniqueName="[Dim_EmployeeCensus].[Y_Service].[All]" dimensionUniqueName="[Dim_EmployeeCensus]" displayFolder="" count="0" memberValueDatatype="20" unbalanced="0"/>
    <cacheHierarchy uniqueName="[Dim_EmployeeCensus].[Nationality]" caption="Nationality" attribute="1" defaultMemberUniqueName="[Dim_EmployeeCensus].[Nationality].[All]" allUniqueName="[Dim_EmployeeCensus].[Nationality].[All]" dimensionUniqueName="[Dim_EmployeeCensus]" displayFolder="" count="0" memberValueDatatype="130" unbalanced="0"/>
    <cacheHierarchy uniqueName="[Dim_EmployeeCensus].[Rank 2]" caption="Rank 2" attribute="1" defaultMemberUniqueName="[Dim_EmployeeCensus].[Rank 2].[All]" allUniqueName="[Dim_EmployeeCensus].[Rank 2].[All]" dimensionUniqueName="[Dim_EmployeeCensus]" displayFolder="" count="0" memberValueDatatype="20" unbalanced="0"/>
    <cacheHierarchy uniqueName="[Dim_NationalityCensus].[Country_ID]" caption="Country_ID" attribute="1" defaultMemberUniqueName="[Dim_NationalityCensus].[Country_ID].[All]" allUniqueName="[Dim_NationalityCensus].[Country_ID].[All]" dimensionUniqueName="[Dim_NationalityCensus]" displayFolder="" count="0" memberValueDatatype="20" unbalanced="0"/>
    <cacheHierarchy uniqueName="[Dim_NationalityCensus].[Nationality]" caption="Nationality" attribute="1" defaultMemberUniqueName="[Dim_NationalityCensus].[Nationality].[All]" allUniqueName="[Dim_NationalityCensus].[Nationality].[All]" dimensionUniqueName="[Dim_NationalityCensus]" displayFolder="" count="0" memberValueDatatype="130" unbalanced="0"/>
    <cacheHierarchy uniqueName="[Dim_NationalityCensus].[Employee_Count]" caption="Employee_Count" attribute="1" defaultMemberUniqueName="[Dim_NationalityCensus].[Employee_Count].[All]" allUniqueName="[Dim_NationalityCensus].[Employee_Count].[All]" dimensionUniqueName="[Dim_NationalityCensus]" displayFolder="" count="0" memberValueDatatype="20" unbalanced="0"/>
    <cacheHierarchy uniqueName="[Dim_PRA_Equity].[Department]" caption="Department" attribute="1" defaultMemberUniqueName="[Dim_PRA_Equity].[Department].[All]" allUniqueName="[Dim_PRA_Equity].[Department].[All]" dimensionUniqueName="[Dim_PRA_Equity]" displayFolder="" count="0" memberValueDatatype="130" unbalanced="0"/>
    <cacheHierarchy uniqueName="[Dim_PRA_Equity].[Grade_1_Executive]" caption="Grade_1_Executive" attribute="1" defaultMemberUniqueName="[Dim_PRA_Equity].[Grade_1_Executive].[All]" allUniqueName="[Dim_PRA_Equity].[Grade_1_Executive].[All]" dimensionUniqueName="[Dim_PRA_Equity]" displayFolder="" count="0" memberValueDatatype="20" unbalanced="0"/>
    <cacheHierarchy uniqueName="[Dim_PRA_Equity].[Grade_2_Director]" caption="Grade_2_Director" attribute="1" defaultMemberUniqueName="[Dim_PRA_Equity].[Grade_2_Director].[All]" allUniqueName="[Dim_PRA_Equity].[Grade_2_Director].[All]" dimensionUniqueName="[Dim_PRA_Equity]" displayFolder="" count="0" memberValueDatatype="20" unbalanced="0"/>
    <cacheHierarchy uniqueName="[Dim_PRA_Equity].[Grade_3_Senior_Manager]" caption="Grade_3_Senior_Manager" attribute="1" defaultMemberUniqueName="[Dim_PRA_Equity].[Grade_3_Senior_Manager].[All]" allUniqueName="[Dim_PRA_Equity].[Grade_3_Senior_Manager].[All]" dimensionUniqueName="[Dim_PRA_Equity]" displayFolder="" count="0" memberValueDatatype="20" unbalanced="0"/>
    <cacheHierarchy uniqueName="[Dim_PRA_Equity].[Grade_4_Manager]" caption="Grade_4_Manager" attribute="1" defaultMemberUniqueName="[Dim_PRA_Equity].[Grade_4_Manager].[All]" allUniqueName="[Dim_PRA_Equity].[Grade_4_Manager].[All]" dimensionUniqueName="[Dim_PRA_Equity]" displayFolder="" count="0" memberValueDatatype="20" unbalanced="0"/>
    <cacheHierarchy uniqueName="[Dim_PRA_Equity].[Grade_5_Senior_Specialist]" caption="Grade_5_Senior_Specialist" attribute="1" defaultMemberUniqueName="[Dim_PRA_Equity].[Grade_5_Senior_Specialist].[All]" allUniqueName="[Dim_PRA_Equity].[Grade_5_Senior_Specialist].[All]" dimensionUniqueName="[Dim_PRA_Equity]" displayFolder="" count="0" memberValueDatatype="20" unbalanced="0"/>
    <cacheHierarchy uniqueName="[Dim_PRA_Equity].[Grade_6_Junior_Officer]" caption="Grade_6_Junior_Officer" attribute="1" defaultMemberUniqueName="[Dim_PRA_Equity].[Grade_6_Junior_Officer].[All]" allUniqueName="[Dim_PRA_Equity].[Grade_6_Junior_Officer].[All]" dimensionUniqueName="[Dim_PRA_Equity]" displayFolder="" count="0" memberValueDatatype="20" unbalanced="0"/>
    <cacheHierarchy uniqueName="[DimAgent].[Agent]" caption="Agent" attribute="1" defaultMemberUniqueName="[DimAgent].[Agent].[All]" allUniqueName="[DimAgent].[Agent].[All]" dimensionUniqueName="[DimAgent]" displayFolder="" count="2" memberValueDatatype="130" unbalanced="0">
      <fieldsUsage count="2">
        <fieldUsage x="-1"/>
        <fieldUsage x="0"/>
      </fieldsUsage>
    </cacheHierarchy>
    <cacheHierarchy uniqueName="[DimAgent].[Tier]" caption="Tier" attribute="1" defaultMemberUniqueName="[DimAgent].[Tier].[All]" allUniqueName="[DimAgent].[Tier].[All]" dimensionUniqueName="[DimAgent]" displayFolder="" count="0" memberValueDatatype="130" unbalanced="0"/>
    <cacheHierarchy uniqueName="[DimAgent].[Target_CSAT]" caption="Target_CSAT" attribute="1" defaultMemberUniqueName="[DimAgent].[Target_CSAT].[All]" allUniqueName="[DimAgent].[Target_CSAT].[All]" dimensionUniqueName="[DimAgent]" displayFolder="" count="0" memberValueDatatype="5" unbalanced="0"/>
    <cacheHierarchy uniqueName="[DimAgent].[Target_Resolution_Rate]" caption="Target_Resolution_Rate" attribute="1" defaultMemberUniqueName="[DimAgent].[Target_Resolution_Rate].[All]" allUniqueName="[DimAgent].[Target_Resolution_Rate].[All]" dimensionUniqueName="[DimAgent]" displayFolder="" count="0" memberValueDatatype="5" unbalanced="0"/>
    <cacheHierarchy uniqueName="[DimContract].[Contract]" caption="Contract" attribute="1" defaultMemberUniqueName="[DimContract].[Contract].[All]" allUniqueName="[DimContract].[Contract].[All]" dimensionUniqueName="[DimContract]" displayFolder="" count="0" memberValueDatatype="130" unbalanced="0"/>
    <cacheHierarchy uniqueName="[DimContract].[Commitment_Months]" caption="Commitment_Months" attribute="1" defaultMemberUniqueName="[DimContract].[Commitment_Months].[All]" allUniqueName="[DimContract].[Commitment_Months].[All]" dimensionUniqueName="[DimContract]" displayFolder="" count="0" memberValueDatatype="20" unbalanced="0"/>
    <cacheHierarchy uniqueName="[DimContract].[Risk_Category]" caption="Risk_Category" attribute="1" defaultMemberUniqueName="[DimContract].[Risk_Category].[All]" allUniqueName="[DimContract].[Risk_Category].[All]" dimensionUniqueName="[DimContract]" displayFolder="" count="0" memberValueDatatype="130" unbalanced="0"/>
    <cacheHierarchy uniqueName="[DimDate].[Date]" caption="Date" attribute="1" time="1" keyAttribute="1" defaultMemberUniqueName="[DimDate].[Date].[All]" allUniqueName="[DimDate].[Date].[All]" dimensionUniqueName="[DimDate]" displayFolder="" count="0" memberValueDatatype="7" unbalanced="0"/>
    <cacheHierarchy uniqueName="[DimDate].[Year]" caption="Year" attribute="1" time="1" defaultMemberUniqueName="[DimDate].[Year].[All]" allUniqueName="[DimDate].[Year].[All]" dimensionUniqueName="[DimDate]" displayFolder="" count="0" memberValueDatatype="20" unbalanced="0"/>
    <cacheHierarchy uniqueName="[DimDate].[Quarter]" caption="Quarter" attribute="1" time="1" defaultMemberUniqueName="[DimDate].[Quarter].[All]" allUniqueName="[DimDate].[Quarter].[All]" dimensionUniqueName="[DimDate]" displayFolder="" count="0" memberValueDatatype="130" unbalanced="0"/>
    <cacheHierarchy uniqueName="[DimDate].[Month]" caption="Month" attribute="1" time="1" defaultMemberUniqueName="[DimDate].[Month].[All]" allUniqueName="[DimDate].[Month].[All]" dimensionUniqueName="[DimDate]" displayFolder="" count="0" memberValueDatatype="20" unbalanced="0"/>
    <cacheHierarchy uniqueName="[DimDate].[Month_Name]" caption="Month_Name" attribute="1" time="1" defaultMemberUniqueName="[DimDate].[Month_Name].[All]" allUniqueName="[DimDate].[Month_Name].[All]" dimensionUniqueName="[DimDate]" displayFolder="" count="0" memberValueDatatype="130" unbalanced="0"/>
    <cacheHierarchy uniqueName="[DimDate].[Month_Short]" caption="Month_Short" attribute="1" time="1" defaultMemberUniqueName="[DimDate].[Month_Short].[All]" allUniqueName="[DimDate].[Month_Short].[All]" dimensionUniqueName="[DimDate]" displayFolder="" count="0" memberValueDatatype="130" unbalanced="0"/>
    <cacheHierarchy uniqueName="[DimDate].[Day]" caption="Day" attribute="1" time="1" defaultMemberUniqueName="[DimDate].[Day].[All]" allUniqueName="[DimDate].[Day].[All]" dimensionUniqueName="[DimDate]" displayFolder="" count="0" memberValueDatatype="20" unbalanced="0"/>
    <cacheHierarchy uniqueName="[DimDate].[Day_Of_Week]" caption="Day_Of_Week" attribute="1" time="1" defaultMemberUniqueName="[DimDate].[Day_Of_Week].[All]" allUniqueName="[DimDate].[Day_Of_Week].[All]" dimensionUniqueName="[DimDate]" displayFolder="" count="0" memberValueDatatype="20" unbalanced="0"/>
    <cacheHierarchy uniqueName="[DimDate].[Day_Name]" caption="Day_Name" attribute="1" time="1" defaultMemberUniqueName="[DimDate].[Day_Name].[All]" allUniqueName="[DimDate].[Day_Name].[All]" dimensionUniqueName="[DimDate]" displayFolder="" count="0" memberValueDatatype="130" unbalanced="0"/>
    <cacheHierarchy uniqueName="[DimDate].[Is_Weekend]" caption="Is_Weekend" attribute="1" time="1" defaultMemberUniqueName="[DimDate].[Is_Weekend].[All]" allUniqueName="[DimDate].[Is_Weekend].[All]" dimensionUniqueName="[DimDate]" displayFolder="" count="0" memberValueDatatype="130" unbalanced="0"/>
    <cacheHierarchy uniqueName="[DimDate].[Year_Month_Sort]" caption="Year_Month_Sort" attribute="1" time="1" defaultMemberUniqueName="[DimDate].[Year_Month_Sort].[All]" allUniqueName="[DimDate].[Year_Month_Sort].[All]" dimensionUniqueName="[DimDate]" displayFolder="" count="0" memberValueDatatype="20" unbalanced="0"/>
    <cacheHierarchy uniqueName="[DimDepartment].[Department]" caption="Department" attribute="1" defaultMemberUniqueName="[DimDepartment].[Department].[All]" allUniqueName="[DimDepartment].[Department].[All]" dimensionUniqueName="[DimDepartment]" displayFolder="" count="0" memberValueDatatype="130" unbalanced="0"/>
    <cacheHierarchy uniqueName="[DimDepartment].[Target_Female_Ratio]" caption="Target_Female_Ratio" attribute="1" defaultMemberUniqueName="[DimDepartment].[Target_Female_Ratio].[All]" allUniqueName="[DimDepartment].[Target_Female_Ratio].[All]" dimensionUniqueName="[DimDepartment]" displayFolder="" count="0" memberValueDatatype="5" unbalanced="0"/>
    <cacheHierarchy uniqueName="[DimDepartment].[Executive_Sponsor]" caption="Executive_Sponsor" attribute="1" defaultMemberUniqueName="[DimDepartment].[Executive_Sponsor].[All]" allUniqueName="[DimDepartment].[Executive_Sponsor].[All]" dimensionUniqueName="[DimDepartment]" displayFolder="" count="0" memberValueDatatype="130" unbalanced="0"/>
    <cacheHierarchy uniqueName="[DimTopic].[Topic]" caption="Topic" attribute="1" defaultMemberUniqueName="[DimTopic].[Topic].[All]" allUniqueName="[DimTopic].[Topic].[All]" dimensionUniqueName="[DimTopic]" displayFolder="" count="0" memberValueDatatype="130" unbalanced="0"/>
    <cacheHierarchy uniqueName="[DimTopic].[SLA_Threshold_Sec]" caption="SLA_Threshold_Sec" attribute="1" defaultMemberUniqueName="[DimTopic].[SLA_Threshold_Sec].[All]" allUniqueName="[DimTopic].[SLA_Threshold_Sec].[All]" dimensionUniqueName="[DimTopic]" displayFolder="" count="0" memberValueDatatype="20" unbalanced="0"/>
    <cacheHierarchy uniqueName="[DimTopic].[Complexity_Weight]" caption="Complexity_Weight" attribute="1" defaultMemberUniqueName="[DimTopic].[Complexity_Weight].[All]" allUniqueName="[DimTopic].[Complexity_Weight].[All]" dimensionUniqueName="[DimTopic]" displayFolder="" count="0" memberValueDatatype="20" unbalanced="0"/>
    <cacheHierarchy uniqueName="[Fact_Calls].[Call_Id]" caption="Call_Id" attribute="1" defaultMemberUniqueName="[Fact_Calls].[Call_Id].[All]" allUniqueName="[Fact_Calls].[Call_Id].[All]" dimensionUniqueName="[Fact_Calls]" displayFolder="" count="0" memberValueDatatype="130" unbalanced="0"/>
    <cacheHierarchy uniqueName="[Fact_Calls].[Agent]" caption="Agent" attribute="1" defaultMemberUniqueName="[Fact_Calls].[Agent].[All]" allUniqueName="[Fact_Calls].[Agent].[All]" dimensionUniqueName="[Fact_Calls]" displayFolder="" count="0" memberValueDatatype="130" unbalanced="0"/>
    <cacheHierarchy uniqueName="[Fact_Calls].[Date]" caption="Date" attribute="1" time="1" defaultMemberUniqueName="[Fact_Calls].[Date].[All]" allUniqueName="[Fact_Calls].[Date].[All]" dimensionUniqueName="[Fact_Calls]" displayFolder="" count="0" memberValueDatatype="7" unbalanced="0"/>
    <cacheHierarchy uniqueName="[Fact_Calls].[Time]" caption="Time" attribute="1" time="1" defaultMemberUniqueName="[Fact_Calls].[Time].[All]" allUniqueName="[Fact_Calls].[Time].[All]" dimensionUniqueName="[Fact_Calls]" displayFolder="" count="0" memberValueDatatype="7" unbalanced="0"/>
    <cacheHierarchy uniqueName="[Fact_Calls].[Topic]" caption="Topic" attribute="1" defaultMemberUniqueName="[Fact_Calls].[Topic].[All]" allUniqueName="[Fact_Calls].[Topic].[All]" dimensionUniqueName="[Fact_Calls]" displayFolder="" count="0" memberValueDatatype="130" unbalanced="0"/>
    <cacheHierarchy uniqueName="[Fact_Calls].[Answered]" caption="Answered" attribute="1" defaultMemberUniqueName="[Fact_Calls].[Answered].[All]" allUniqueName="[Fact_Calls].[Answered].[All]" dimensionUniqueName="[Fact_Calls]" displayFolder="" count="0" memberValueDatatype="130" unbalanced="0"/>
    <cacheHierarchy uniqueName="[Fact_Calls].[Resolved]" caption="Resolved" attribute="1" defaultMemberUniqueName="[Fact_Calls].[Resolved].[All]" allUniqueName="[Fact_Calls].[Resolved].[All]" dimensionUniqueName="[Fact_Calls]" displayFolder="" count="0" memberValueDatatype="130" unbalanced="0"/>
    <cacheHierarchy uniqueName="[Fact_Calls].[Speed_Of_Answer_Sec]" caption="Speed_Of_Answer_Sec" attribute="1" defaultMemberUniqueName="[Fact_Calls].[Speed_Of_Answer_Sec].[All]" allUniqueName="[Fact_Calls].[Speed_Of_Answer_Sec].[All]" dimensionUniqueName="[Fact_Calls]" displayFolder="" count="0" memberValueDatatype="20" unbalanced="0"/>
    <cacheHierarchy uniqueName="[Fact_Calls].[AvgTalkDuration]" caption="AvgTalkDuration" attribute="1" time="1" defaultMemberUniqueName="[Fact_Calls].[AvgTalkDuration].[All]" allUniqueName="[Fact_Calls].[AvgTalkDuration].[All]" dimensionUniqueName="[Fact_Calls]" displayFolder="" count="0" memberValueDatatype="7" unbalanced="0"/>
    <cacheHierarchy uniqueName="[Fact_Calls].[Satisfaction_Rating]" caption="Satisfaction_Rating" attribute="1" defaultMemberUniqueName="[Fact_Calls].[Satisfaction_Rating].[All]" allUniqueName="[Fact_Calls].[Satisfaction_Rating].[All]" dimensionUniqueName="[Fact_Calls]" displayFolder="" count="0" memberValueDatatype="20" unbalanced="0"/>
    <cacheHierarchy uniqueName="[Fact_Calls].[Call_Hour]" caption="Call_Hour" attribute="1" defaultMemberUniqueName="[Fact_Calls].[Call_Hour].[All]" allUniqueName="[Fact_Calls].[Call_Hour].[All]" dimensionUniqueName="[Fact_Calls]" displayFolder="" count="0" memberValueDatatype="20" unbalanced="0"/>
    <cacheHierarchy uniqueName="[Fact_Calls].[Talk_Duration_Sec]" caption="Talk_Duration_Sec" attribute="1" defaultMemberUniqueName="[Fact_Calls].[Talk_Duration_Sec].[All]" allUniqueName="[Fact_Calls].[Talk_Duration_Sec].[All]" dimensionUniqueName="[Fact_Calls]" displayFolder="" count="0" memberValueDatatype="20" unbalanced="0"/>
    <cacheHierarchy uniqueName="[Fact_Churn].[customerID]" caption="customerID" attribute="1" defaultMemberUniqueName="[Fact_Churn].[customerID].[All]" allUniqueName="[Fact_Churn].[customerID].[All]" dimensionUniqueName="[Fact_Churn]" displayFolder="" count="0" memberValueDatatype="130" unbalanced="0"/>
    <cacheHierarchy uniqueName="[Fact_Churn].[gender]" caption="gender" attribute="1" defaultMemberUniqueName="[Fact_Churn].[gender].[All]" allUniqueName="[Fact_Churn].[gender].[All]" dimensionUniqueName="[Fact_Churn]" displayFolder="" count="0" memberValueDatatype="130" unbalanced="0"/>
    <cacheHierarchy uniqueName="[Fact_Churn].[SeniorCitizen]" caption="SeniorCitizen" attribute="1" defaultMemberUniqueName="[Fact_Churn].[SeniorCitizen].[All]" allUniqueName="[Fact_Churn].[SeniorCitizen].[All]" dimensionUniqueName="[Fact_Churn]" displayFolder="" count="0" memberValueDatatype="20" unbalanced="0"/>
    <cacheHierarchy uniqueName="[Fact_Churn].[Partner]" caption="Partner" attribute="1" defaultMemberUniqueName="[Fact_Churn].[Partner].[All]" allUniqueName="[Fact_Churn].[Partner].[All]" dimensionUniqueName="[Fact_Churn]" displayFolder="" count="0" memberValueDatatype="130" unbalanced="0"/>
    <cacheHierarchy uniqueName="[Fact_Churn].[Dependents]" caption="Dependents" attribute="1" defaultMemberUniqueName="[Fact_Churn].[Dependents].[All]" allUniqueName="[Fact_Churn].[Dependents].[All]" dimensionUniqueName="[Fact_Churn]" displayFolder="" count="0" memberValueDatatype="130" unbalanced="0"/>
    <cacheHierarchy uniqueName="[Fact_Churn].[tenure]" caption="tenure" attribute="1" defaultMemberUniqueName="[Fact_Churn].[tenure].[All]" allUniqueName="[Fact_Churn].[tenure].[All]" dimensionUniqueName="[Fact_Churn]" displayFolder="" count="0" memberValueDatatype="20" unbalanced="0"/>
    <cacheHierarchy uniqueName="[Fact_Churn].[PhoneService]" caption="PhoneService" attribute="1" defaultMemberUniqueName="[Fact_Churn].[PhoneService].[All]" allUniqueName="[Fact_Churn].[PhoneService].[All]" dimensionUniqueName="[Fact_Churn]" displayFolder="" count="0" memberValueDatatype="130" unbalanced="0"/>
    <cacheHierarchy uniqueName="[Fact_Churn].[MultipleLines]" caption="MultipleLines" attribute="1" defaultMemberUniqueName="[Fact_Churn].[MultipleLines].[All]" allUniqueName="[Fact_Churn].[MultipleLines].[All]" dimensionUniqueName="[Fact_Churn]" displayFolder="" count="0" memberValueDatatype="130" unbalanced="0"/>
    <cacheHierarchy uniqueName="[Fact_Churn].[InternetService]" caption="InternetService" attribute="1" defaultMemberUniqueName="[Fact_Churn].[InternetService].[All]" allUniqueName="[Fact_Churn].[InternetService].[All]" dimensionUniqueName="[Fact_Churn]" displayFolder="" count="0" memberValueDatatype="130" unbalanced="0"/>
    <cacheHierarchy uniqueName="[Fact_Churn].[OnlineSecurity]" caption="OnlineSecurity" attribute="1" defaultMemberUniqueName="[Fact_Churn].[OnlineSecurity].[All]" allUniqueName="[Fact_Churn].[OnlineSecurity].[All]" dimensionUniqueName="[Fact_Churn]" displayFolder="" count="0" memberValueDatatype="130" unbalanced="0"/>
    <cacheHierarchy uniqueName="[Fact_Churn].[OnlineBackup]" caption="OnlineBackup" attribute="1" defaultMemberUniqueName="[Fact_Churn].[OnlineBackup].[All]" allUniqueName="[Fact_Churn].[OnlineBackup].[All]" dimensionUniqueName="[Fact_Churn]" displayFolder="" count="0" memberValueDatatype="130" unbalanced="0"/>
    <cacheHierarchy uniqueName="[Fact_Churn].[DeviceProtection]" caption="DeviceProtection" attribute="1" defaultMemberUniqueName="[Fact_Churn].[DeviceProtection].[All]" allUniqueName="[Fact_Churn].[DeviceProtection].[All]" dimensionUniqueName="[Fact_Churn]" displayFolder="" count="0" memberValueDatatype="130" unbalanced="0"/>
    <cacheHierarchy uniqueName="[Fact_Churn].[TechSupport]" caption="TechSupport" attribute="1" defaultMemberUniqueName="[Fact_Churn].[TechSupport].[All]" allUniqueName="[Fact_Churn].[TechSupport].[All]" dimensionUniqueName="[Fact_Churn]" displayFolder="" count="0" memberValueDatatype="130" unbalanced="0"/>
    <cacheHierarchy uniqueName="[Fact_Churn].[StreamingTV]" caption="StreamingTV" attribute="1" defaultMemberUniqueName="[Fact_Churn].[StreamingTV].[All]" allUniqueName="[Fact_Churn].[StreamingTV].[All]" dimensionUniqueName="[Fact_Churn]" displayFolder="" count="0" memberValueDatatype="130" unbalanced="0"/>
    <cacheHierarchy uniqueName="[Fact_Churn].[StreamingMovies]" caption="StreamingMovies" attribute="1" defaultMemberUniqueName="[Fact_Churn].[StreamingMovies].[All]" allUniqueName="[Fact_Churn].[StreamingMovies].[All]" dimensionUniqueName="[Fact_Churn]" displayFolder="" count="0" memberValueDatatype="130" unbalanced="0"/>
    <cacheHierarchy uniqueName="[Fact_Churn].[Contract]" caption="Contract" attribute="1" defaultMemberUniqueName="[Fact_Churn].[Contract].[All]" allUniqueName="[Fact_Churn].[Contract].[All]" dimensionUniqueName="[Fact_Churn]" displayFolder="" count="0" memberValueDatatype="130" unbalanced="0"/>
    <cacheHierarchy uniqueName="[Fact_Churn].[PaperlessBilling]" caption="PaperlessBilling" attribute="1" defaultMemberUniqueName="[Fact_Churn].[PaperlessBilling].[All]" allUniqueName="[Fact_Churn].[PaperlessBilling].[All]" dimensionUniqueName="[Fact_Churn]" displayFolder="" count="0" memberValueDatatype="130" unbalanced="0"/>
    <cacheHierarchy uniqueName="[Fact_Churn].[PaymentMethod]" caption="PaymentMethod" attribute="1" defaultMemberUniqueName="[Fact_Churn].[PaymentMethod].[All]" allUniqueName="[Fact_Churn].[PaymentMethod].[All]" dimensionUniqueName="[Fact_Churn]" displayFolder="" count="0" memberValueDatatype="130" unbalanced="0"/>
    <cacheHierarchy uniqueName="[Fact_Churn].[MonthlyCharges]" caption="MonthlyCharges" attribute="1" defaultMemberUniqueName="[Fact_Churn].[MonthlyCharges].[All]" allUniqueName="[Fact_Churn].[MonthlyCharges].[All]" dimensionUniqueName="[Fact_Churn]" displayFolder="" count="0" memberValueDatatype="5" unbalanced="0"/>
    <cacheHierarchy uniqueName="[Fact_Churn].[TotalCharges]" caption="TotalCharges" attribute="1" defaultMemberUniqueName="[Fact_Churn].[TotalCharges].[All]" allUniqueName="[Fact_Churn].[TotalCharges].[All]" dimensionUniqueName="[Fact_Churn]" displayFolder="" count="0" memberValueDatatype="130" unbalanced="0"/>
    <cacheHierarchy uniqueName="[Fact_Churn].[numAdminTickets]" caption="numAdminTickets" attribute="1" defaultMemberUniqueName="[Fact_Churn].[numAdminTickets].[All]" allUniqueName="[Fact_Churn].[numAdminTickets].[All]" dimensionUniqueName="[Fact_Churn]" displayFolder="" count="0" memberValueDatatype="20" unbalanced="0"/>
    <cacheHierarchy uniqueName="[Fact_Churn].[numTechTickets]" caption="numTechTickets" attribute="1" defaultMemberUniqueName="[Fact_Churn].[numTechTickets].[All]" allUniqueName="[Fact_Churn].[numTechTickets].[All]" dimensionUniqueName="[Fact_Churn]" displayFolder="" count="0" memberValueDatatype="20" unbalanced="0"/>
    <cacheHierarchy uniqueName="[Fact_Churn].[Churn]" caption="Churn" attribute="1" defaultMemberUniqueName="[Fact_Churn].[Churn].[All]" allUniqueName="[Fact_Churn].[Churn].[All]" dimensionUniqueName="[Fact_Churn]" displayFolder="" count="0" memberValueDatatype="130" unbalanced="0"/>
    <cacheHierarchy uniqueName="[Fact_Churn].[Tenure_Cohort]" caption="Tenure_Cohort" attribute="1" defaultMemberUniqueName="[Fact_Churn].[Tenure_Cohort].[All]" allUniqueName="[Fact_Churn].[Tenure_Cohort].[All]" dimensionUniqueName="[Fact_Churn]" displayFolder="" count="0" memberValueDatatype="130" unbalanced="0"/>
    <cacheHierarchy uniqueName="[Fact_Churn].[Total_Service_Tickets]" caption="Total_Service_Tickets" attribute="1" defaultMemberUniqueName="[Fact_Churn].[Total_Service_Tickets].[All]" allUniqueName="[Fact_Churn].[Total_Service_Tickets].[All]" dimensionUniqueName="[Fact_Churn]" displayFolder="" count="0" memberValueDatatype="20" unbalanced="0"/>
    <cacheHierarchy uniqueName="[Fact_Employees].[Employee_ID]" caption="Employee_ID" attribute="1" defaultMemberUniqueName="[Fact_Employees].[Employee_ID].[All]" allUniqueName="[Fact_Employees].[Employee_ID].[All]" dimensionUniqueName="[Fact_Employees]" displayFolder="" count="0" memberValueDatatype="20" unbalanced="0"/>
    <cacheHierarchy uniqueName="[Fact_Employees].[Gender]" caption="Gender" attribute="1" defaultMemberUniqueName="[Fact_Employees].[Gender].[All]" allUniqueName="[Fact_Employees].[Gender].[All]" dimensionUniqueName="[Fact_Employees]" displayFolder="" count="0" memberValueDatatype="130" unbalanced="0"/>
    <cacheHierarchy uniqueName="[Fact_Employees].[Job_Level_After_Promotions]" caption="Job_Level_After_Promotions" attribute="1" defaultMemberUniqueName="[Fact_Employees].[Job_Level_After_Promotions].[All]" allUniqueName="[Fact_Employees].[Job_Level_After_Promotions].[All]" dimensionUniqueName="[Fact_Employees]" displayFolder="" count="0" memberValueDatatype="130" unbalanced="0"/>
    <cacheHierarchy uniqueName="[Fact_Employees].[New hire FY20?]" caption="New hire FY20?" attribute="1" defaultMemberUniqueName="[Fact_Employees].[New hire FY20?].[All]" allUniqueName="[Fact_Employees].[New hire FY20?].[All]" dimensionUniqueName="[Fact_Employees]" displayFolder="" count="0" memberValueDatatype="130" unbalanced="0"/>
    <cacheHierarchy uniqueName="[Fact_Employees].[FY20_Rating]" caption="FY20_Rating" attribute="1" defaultMemberUniqueName="[Fact_Employees].[FY20_Rating].[All]" allUniqueName="[Fact_Employees].[FY20_Rating].[All]" dimensionUniqueName="[Fact_Employees]" displayFolder="" count="0" memberValueDatatype="20" unbalanced="0"/>
    <cacheHierarchy uniqueName="[Fact_Employees].[Promoted_FY21]" caption="Promoted_FY21" attribute="1" defaultMemberUniqueName="[Fact_Employees].[Promoted_FY21].[All]" allUniqueName="[Fact_Employees].[Promoted_FY21].[All]" dimensionUniqueName="[Fact_Employees]" displayFolder="" count="0" memberValueDatatype="130" unbalanced="0"/>
    <cacheHierarchy uniqueName="[Fact_Employees].[In_Base_Group_Promotion]" caption="In_Base_Group_Promotion" attribute="1" defaultMemberUniqueName="[Fact_Employees].[In_Base_Group_Promotion].[All]" allUniqueName="[Fact_Employees].[In_Base_Group_Promotion].[All]" dimensionUniqueName="[Fact_Employees]" displayFolder="" count="0" memberValueDatatype="130" unbalanced="0"/>
    <cacheHierarchy uniqueName="[Fact_Employees].[Target hire balance]" caption="Target hire balance" attribute="1" defaultMemberUniqueName="[Fact_Employees].[Target hire balance].[All]" allUniqueName="[Fact_Employees].[Target hire balance].[All]" dimensionUniqueName="[Fact_Employees]" displayFolder="" count="0" memberValueDatatype="130" unbalanced="0"/>
    <cacheHierarchy uniqueName="[Fact_Employees].[FY20_Leaver]" caption="FY20_Leaver" attribute="1" defaultMemberUniqueName="[Fact_Employees].[FY20_Leaver].[All]" allUniqueName="[Fact_Employees].[FY20_Leaver].[All]" dimensionUniqueName="[Fact_Employees]" displayFolder="" count="0" memberValueDatatype="130" unbalanced="0"/>
    <cacheHierarchy uniqueName="[Fact_Employees].[In_Base_Group_Turnover]" caption="In_Base_Group_Turnover" attribute="1" defaultMemberUniqueName="[Fact_Employees].[In_Base_Group_Turnover].[All]" allUniqueName="[Fact_Employees].[In_Base_Group_Turnover].[All]" dimensionUniqueName="[Fact_Employees]" displayFolder="" count="0" memberValueDatatype="130" unbalanced="0"/>
    <cacheHierarchy uniqueName="[Fact_Employees].[Department]" caption="Department" attribute="1" defaultMemberUniqueName="[Fact_Employees].[Department].[All]" allUniqueName="[Fact_Employees].[Department].[All]" dimensionUniqueName="[Fact_Employees]" displayFolder="" count="0" memberValueDatatype="130" unbalanced="0"/>
    <cacheHierarchy uniqueName="[Fact_Employees].[Leaver FY]" caption="Leaver FY" attribute="1" defaultMemberUniqueName="[Fact_Employees].[Leaver FY].[All]" allUniqueName="[Fact_Employees].[Leaver FY].[All]" dimensionUniqueName="[Fact_Employees]" displayFolder="" count="0" memberValueDatatype="130" unbalanced="0"/>
    <cacheHierarchy uniqueName="[Fact_Employees].[Job Level after FY21 promotions]" caption="Job Level after FY21 promotions" attribute="1" defaultMemberUniqueName="[Fact_Employees].[Job Level after FY21 promotions].[All]" allUniqueName="[Fact_Employees].[Job Level after FY21 promotions].[All]" dimensionUniqueName="[Fact_Employees]" displayFolder="" count="0" memberValueDatatype="130" unbalanced="0"/>
    <cacheHierarchy uniqueName="[Fact_Employees].[Last Department in FY20]" caption="Last Department in FY20" attribute="1" defaultMemberUniqueName="[Fact_Employees].[Last Department in FY20].[All]" allUniqueName="[Fact_Employees].[Last Department in FY20].[All]" dimensionUniqueName="[Fact_Employees]" displayFolder="" count="0" memberValueDatatype="130" unbalanced="0"/>
    <cacheHierarchy uniqueName="[Fact_Employees].[FTE group]" caption="FTE group" attribute="1" defaultMemberUniqueName="[Fact_Employees].[FTE group].[All]" allUniqueName="[Fact_Employees].[FTE group].[All]" dimensionUniqueName="[Fact_Employees]" displayFolder="" count="0" memberValueDatatype="130" unbalanced="0"/>
    <cacheHierarchy uniqueName="[Fact_Employees].[Time type]" caption="Time type" attribute="1" defaultMemberUniqueName="[Fact_Employees].[Time type].[All]" allUniqueName="[Fact_Employees].[Time type].[All]" dimensionUniqueName="[Fact_Employees]" displayFolder="" count="0" memberValueDatatype="130" unbalanced="0"/>
    <cacheHierarchy uniqueName="[Fact_Employees].[Department &amp; JL group PRA status]" caption="Department &amp; JL group PRA status" attribute="1" defaultMemberUniqueName="[Fact_Employees].[Department &amp; JL group PRA status].[All]" allUniqueName="[Fact_Employees].[Department &amp; JL group PRA status].[All]" dimensionUniqueName="[Fact_Employees]" displayFolder="" count="0" memberValueDatatype="130" unbalanced="0"/>
    <cacheHierarchy uniqueName="[Fact_Employees].[Department &amp; JL group for PRA]" caption="Department &amp; JL group for PRA" attribute="1" defaultMemberUniqueName="[Fact_Employees].[Department &amp; JL group for PRA].[All]" allUniqueName="[Fact_Employees].[Department &amp; JL group for PRA].[All]" dimensionUniqueName="[Fact_Employees]" displayFolder="" count="0" memberValueDatatype="130" unbalanced="0"/>
    <cacheHierarchy uniqueName="[Fact_Employees].[Job Level group PRA status]" caption="Job Level group PRA status" attribute="1" defaultMemberUniqueName="[Fact_Employees].[Job Level group PRA status].[All]" allUniqueName="[Fact_Employees].[Job Level group PRA status].[All]" dimensionUniqueName="[Fact_Employees]" displayFolder="" count="0" memberValueDatatype="130" unbalanced="0"/>
    <cacheHierarchy uniqueName="[Fact_Employees].[Job Level group for PRA]" caption="Job Level group for PRA" attribute="1" defaultMemberUniqueName="[Fact_Employees].[Job Level group for PRA].[All]" allUniqueName="[Fact_Employees].[Job Level group for PRA].[All]" dimensionUniqueName="[Fact_Employees]" displayFolder="" count="0" memberValueDatatype="130" unbalanced="0"/>
    <cacheHierarchy uniqueName="[Fact_Employees].[Time in Job Level @01.07.2020]" caption="Time in Job Level @01.07.2020" attribute="1" defaultMemberUniqueName="[Fact_Employees].[Time in Job Level @01.07.2020].[All]" allUniqueName="[Fact_Employees].[Time in Job Level @01.07.2020].[All]" dimensionUniqueName="[Fact_Employees]" displayFolder="" count="0" memberValueDatatype="130" unbalanced="0"/>
    <cacheHierarchy uniqueName="[Fact_Employees].[Job_Level_Baseline]" caption="Job_Level_Baseline" attribute="1" defaultMemberUniqueName="[Fact_Employees].[Job_Level_Baseline].[All]" allUniqueName="[Fact_Employees].[Job_Level_Baseline].[All]" dimensionUniqueName="[Fact_Employees]" displayFolder="" count="0" memberValueDatatype="130" unbalanced="0"/>
    <cacheHierarchy uniqueName="[Fact_Employees].[Promotion in FY20?]" caption="Promotion in FY20?" attribute="1" defaultMemberUniqueName="[Fact_Employees].[Promotion in FY20?].[All]" allUniqueName="[Fact_Employees].[Promotion in FY20?].[All]" dimensionUniqueName="[Fact_Employees]" displayFolder="" count="0" memberValueDatatype="130" unbalanced="0"/>
    <cacheHierarchy uniqueName="[Fact_Employees].[FY19_Rating]" caption="FY19_Rating" attribute="1" defaultMemberUniqueName="[Fact_Employees].[FY19_Rating].[All]" allUniqueName="[Fact_Employees].[FY19_Rating].[All]" dimensionUniqueName="[Fact_Employees]" displayFolder="" count="0" memberValueDatatype="20" unbalanced="0"/>
    <cacheHierarchy uniqueName="[Fact_Employees].[Age_Group]" caption="Age_Group" attribute="1" defaultMemberUniqueName="[Fact_Employees].[Age_Group].[All]" allUniqueName="[Fact_Employees].[Age_Group].[All]" dimensionUniqueName="[Fact_Employees]" displayFolder="" count="0" memberValueDatatype="130" unbalanced="0"/>
    <cacheHierarchy uniqueName="[Fact_Employees].[Age @01.07.2020]" caption="Age @01.07.2020" attribute="1" defaultMemberUniqueName="[Fact_Employees].[Age @01.07.2020].[All]" allUniqueName="[Fact_Employees].[Age @01.07.2020].[All]" dimensionUniqueName="[Fact_Employees]" displayFolder="" count="0" memberValueDatatype="130" unbalanced="0"/>
    <cacheHierarchy uniqueName="[Fact_Employees].[Nationality]" caption="Nationality" attribute="1" defaultMemberUniqueName="[Fact_Employees].[Nationality].[All]" allUniqueName="[Fact_Employees].[Nationality].[All]" dimensionUniqueName="[Fact_Employees]" displayFolder="" count="0" memberValueDatatype="130" unbalanced="0"/>
    <cacheHierarchy uniqueName="[Fact_Employees].[Region group: nationality 1]" caption="Region group: nationality 1" attribute="1" defaultMemberUniqueName="[Fact_Employees].[Region group: nationality 1].[All]" allUniqueName="[Fact_Employees].[Region group: nationality 1].[All]" dimensionUniqueName="[Fact_Employees]" displayFolder="" count="0" memberValueDatatype="130" unbalanced="0"/>
    <cacheHierarchy uniqueName="[Fact_Employees].[Broad region group: nationality 1]" caption="Broad region group: nationality 1" attribute="1" defaultMemberUniqueName="[Fact_Employees].[Broad region group: nationality 1].[All]" allUniqueName="[Fact_Employees].[Broad region group: nationality 1].[All]" dimensionUniqueName="[Fact_Employees]" displayFolder="" count="0" memberValueDatatype="130" unbalanced="0"/>
    <cacheHierarchy uniqueName="[Fact_Employees].[Last hire date]" caption="Last hire date" attribute="1" defaultMemberUniqueName="[Fact_Employees].[Last hire date].[All]" allUniqueName="[Fact_Employees].[Last hire date].[All]" dimensionUniqueName="[Fact_Employees]" displayFolder="" count="0" memberValueDatatype="130" unbalanced="0"/>
    <cacheHierarchy uniqueName="[Fact_Employees].[Years since last hire]" caption="Years since last hire" attribute="1" defaultMemberUniqueName="[Fact_Employees].[Years since last hire].[All]" allUniqueName="[Fact_Employees].[Years since last hire].[All]" dimensionUniqueName="[Fact_Employees]" displayFolder="" count="0" memberValueDatatype="130" unbalanced="0"/>
    <cacheHierarchy uniqueName="[Fact_Employees].[Rand]" caption="Rand" attribute="1" defaultMemberUniqueName="[Fact_Employees].[Rand].[All]" allUniqueName="[Fact_Employees].[Rand].[All]" dimensionUniqueName="[Fact_Employees]" displayFolder="" count="0" memberValueDatatype="130" unbalanced="0"/>
    <cacheHierarchy uniqueName="[Fact_Employees].[Job_Level_Baseline_Rank]" caption="Job_Level_Baseline_Rank" attribute="1" defaultMemberUniqueName="[Fact_Employees].[Job_Level_Baseline_Rank].[All]" allUniqueName="[Fact_Employees].[Job_Level_Baseline_Rank].[All]" dimensionUniqueName="[Fact_Employees]" displayFolder="" count="0" memberValueDatatype="20" unbalanced="0"/>
    <cacheHierarchy uniqueName="[Fact_Employees].[Job_Level_After_Rank]" caption="Job_Level_After_Rank" attribute="1" defaultMemberUniqueName="[Fact_Employees].[Job_Level_After_Rank].[All]" allUniqueName="[Fact_Employees].[Job_Level_After_Rank].[All]" dimensionUniqueName="[Fact_Employees]" displayFolder="" count="0" memberValueDatatype="20" unbalanced="0"/>
    <cacheHierarchy uniqueName="[Fact_Employees].[Grade_Change_Delta]" caption="Grade_Change_Delta" attribute="1" defaultMemberUniqueName="[Fact_Employees].[Grade_Change_Delta].[All]" allUniqueName="[Fact_Employees].[Grade_Change_Delta].[All]" dimensionUniqueName="[Fact_Employees]" displayFolder="" count="0" memberValueDatatype="20" unbalanced="0"/>
    <cacheHierarchy uniqueName="[Fact_Employees].[Executive_Tier]" caption="Executive_Tier" attribute="1" defaultMemberUniqueName="[Fact_Employees].[Executive_Tier].[All]" allUniqueName="[Fact_Employees].[Executive_Tier].[All]" dimensionUniqueName="[Fact_Employees]" displayFolder="" count="0" memberValueDatatype="130" unbalanced="0"/>
    <cacheHierarchy uniqueName="[Measures].[Total Demand]" caption="Total Demand" measure="1" displayFolder="" measureGroup="_Measures" count="0"/>
    <cacheHierarchy uniqueName="[Measures].[Abandoned Calls]" caption="Abandoned Calls" measure="1" displayFolder="" measureGroup="_Measures" count="0"/>
    <cacheHierarchy uniqueName="[Measures].[Answered Calls]" caption="Answered Calls" measure="1" displayFolder="" measureGroup="_Measures" count="0"/>
    <cacheHierarchy uniqueName="[Measures].[Answer Rate %]" caption="Answer Rate %" measure="1" displayFolder="" measureGroup="_Measures" count="0"/>
    <cacheHierarchy uniqueName="[Measures].[Abandonment Rate %]" caption="Abandonment Rate %" measure="1" displayFolder="" measureGroup="_Measures" count="0"/>
    <cacheHierarchy uniqueName="[Measures].[Resolved Calls]" caption="Resolved Calls" measure="1" displayFolder="" measureGroup="_Measures" count="0"/>
    <cacheHierarchy uniqueName="[Measures].[First Contact Resolution %]" caption="First Contact Resolution %" measure="1" displayFolder="" measureGroup="_Measures" count="0" oneField="1">
      <fieldsUsage count="1">
        <fieldUsage x="1"/>
      </fieldsUsage>
    </cacheHierarchy>
    <cacheHierarchy uniqueName="[Measures].[Gross Resolution %]" caption="Gross Resolution %" measure="1" displayFolder="" measureGroup="_Measures" count="0"/>
    <cacheHierarchy uniqueName="[Measures].[Average Speed of Answer (s)]" caption="Average Speed of Answer (s)" measure="1" displayFolder="" measureGroup="_Measures" count="0"/>
    <cacheHierarchy uniqueName="[Measures].[Average Handle Time (s)]" caption="Average Handle Time (s)" measure="1" displayFolder="" measureGroup="_Measures" count="0"/>
    <cacheHierarchy uniqueName="[Measures].[Average CSAT]" caption="Average CSAT" measure="1" displayFolder="" measureGroup="_Measures" count="0" oneField="1">
      <fieldsUsage count="1">
        <fieldUsage x="2"/>
      </fieldsUsage>
    </cacheHierarchy>
    <cacheHierarchy uniqueName="[Measures].[Positive CSAT %]" caption="Positive CSAT %" measure="1" displayFolder="" measureGroup="_Measures" count="0"/>
    <cacheHierarchy uniqueName="[Measures].[Total Customers]" caption="Total Customers" measure="1" displayFolder="" measureGroup="_Measures" count="0"/>
    <cacheHierarchy uniqueName="[Measures].[Churn Rate %]" caption="Churn Rate %" measure="1" displayFolder="" measureGroup="_Measures" count="0"/>
    <cacheHierarchy uniqueName="[Measures].[Total Monthly Charges]" caption="Total Monthly Charges" measure="1" displayFolder="" measureGroup="_Measures" count="0"/>
    <cacheHierarchy uniqueName="[Measures].[At-Risk MRR]" caption="At-Risk MRR" measure="1" displayFolder="" measureGroup="_Measures" count="0"/>
    <cacheHierarchy uniqueName="[Measures].[Financial Churn Rate %]" caption="Financial Churn Rate %" measure="1" displayFolder="" measureGroup="_Measures" count="0"/>
    <cacheHierarchy uniqueName="[Measures].[Avg Monthly Ticket]" caption="Avg Monthly Ticket" measure="1" displayFolder="" measureGroup="_Measures" count="0"/>
    <cacheHierarchy uniqueName="[Measures].[Total Lifetime Charges]" caption="Total Lifetime Charges" measure="1" displayFolder="" measureGroup="_Measures" count="0"/>
    <cacheHierarchy uniqueName="[Measures].[Avg Tenure Months]" caption="Avg Tenure Months" measure="1" displayFolder="" measureGroup="_Measures" count="0"/>
    <cacheHierarchy uniqueName="[Measures].[Avg Tech Tickets per Customer]" caption="Avg Tech Tickets per Customer" measure="1" displayFolder="" measureGroup="_Measures" count="0"/>
    <cacheHierarchy uniqueName="[Measures].[Avg Admin Tickets per Customer]" caption="Avg Admin Tickets per Customer" measure="1" displayFolder="" measureGroup="_Measures" count="0"/>
    <cacheHierarchy uniqueName="[Measures].[Avg Service Tickets]" caption="Avg Service Tickets" measure="1" displayFolder="" measureGroup="_Measures" count="0"/>
    <cacheHierarchy uniqueName="[Measures].[Contract M2M Churn Rate %]" caption="Contract M2M Churn Rate %" measure="1" displayFolder="" measureGroup="_Measures" count="0"/>
    <cacheHierarchy uniqueName="[Measures].[Total Employees]" caption="Total Employees" measure="1" displayFolder="" measureGroup="_Measures" count="0"/>
    <cacheHierarchy uniqueName="[Measures].[Female Count]" caption="Female Count" measure="1" displayFolder="" measureGroup="_Measures" count="0"/>
    <cacheHierarchy uniqueName="[Measures].[Male Count]" caption="Male Count" measure="1" displayFolder="" measureGroup="_Measures" count="0"/>
    <cacheHierarchy uniqueName="[Measures].[Female Representation %]" caption="Female Representation %" measure="1" displayFolder="" measureGroup="_Measures" count="0"/>
    <cacheHierarchy uniqueName="[Measures].[Total Promotions FY21]" caption="Total Promotions FY21" measure="1" displayFolder="" measureGroup="_Measures" count="0"/>
    <cacheHierarchy uniqueName="[Measures].[Overall Promotion Rate %]" caption="Overall Promotion Rate %" measure="1" displayFolder="" measureGroup="_Measures" count="0"/>
    <cacheHierarchy uniqueName="[Measures].[Female Promoted FY21]" caption="Female Promoted FY21" measure="1" displayFolder="" measureGroup="_Measures" count="0"/>
    <cacheHierarchy uniqueName="[Measures].[Male Promoted FY21]" caption="Male Promoted FY21" measure="1" displayFolder="" measureGroup="_Measures" count="0"/>
    <cacheHierarchy uniqueName="[Measures].[Female Promotion %]" caption="Female Promotion %" measure="1" displayFolder="" measureGroup="_Measures" count="0"/>
    <cacheHierarchy uniqueName="[Measures].[Female Promotion Rate %]" caption="Female Promotion Rate %" measure="1" displayFolder="" measureGroup="_Measures" count="0"/>
    <cacheHierarchy uniqueName="[Measures].[Male Promotion Rate %]" caption="Male Promotion Rate %" measure="1" displayFolder="" measureGroup="_Measures" count="0"/>
    <cacheHierarchy uniqueName="[Measures].[Promotion Equity Index]" caption="Promotion Equity Index" measure="1" displayFolder="" measureGroup="_Measures" count="0"/>
    <cacheHierarchy uniqueName="[Measures].[Turnover Count FY20]" caption="Turnover Count FY20" measure="1" displayFolder="" measureGroup="_Measures" count="0"/>
    <cacheHierarchy uniqueName="[Measures].[Turnover Rate %]" caption="Turnover Rate %" measure="1" displayFolder="" measureGroup="_Measures" count="0"/>
    <cacheHierarchy uniqueName="[Measures].[Executive Female Share %]" caption="Executive Female Share %" measure="1" displayFolder="" measureGroup="_Measures" count="0"/>
    <cacheHierarchy uniqueName="[Measures].[Calls MTD]" caption="Calls MTD" measure="1" displayFolder="" measureGroup="_Measures" count="0"/>
    <cacheHierarchy uniqueName="[Measures].[Calls QTD]" caption="Calls QTD" measure="1" displayFolder="" measureGroup="_Measures" count="0"/>
    <cacheHierarchy uniqueName="[Measures].[Calls Prior Month]" caption="Calls Prior Month" measure="1" displayFolder="" measureGroup="_Measures" count="0"/>
    <cacheHierarchy uniqueName="[Measures].[Calls MoM Growth %]" caption="Calls MoM Growth %" measure="1" displayFolder="" measureGroup="_Measures" count="0"/>
    <cacheHierarchy uniqueName="[Measures].[Calls 7D Moving Avg]" caption="Calls 7D Moving Avg" measure="1" displayFolder="" measureGroup="_Measures" count="0"/>
    <cacheHierarchy uniqueName="[Measures].[Total Calls]" caption="Total Calls" measure="1" displayFolder="" measureGroup="_Measures" count="0"/>
    <cacheHierarchy uniqueName="[Measures].[Total Inbound Calls]" caption="Total Inbound Calls" measure="1" displayFolder="" measureGroup="_Measures" count="0"/>
    <cacheHierarchy uniqueName="[Measures].[Calls Resolved]" caption="Calls Resolved" measure="1" displayFolder="" measureGroup="_Measures" count="0"/>
    <cacheHierarchy uniqueName="[Measures].[Avg Speed of Answer]" caption="Avg Speed of Answer" measure="1" displayFolder="" measureGroup="_Measures" count="0"/>
    <cacheHierarchy uniqueName="[Measures].[Avg Speed of Answer (Sec)]" caption="Avg Speed of Answer (Sec)" measure="1" displayFolder="" measureGroup="_Measures" count="0"/>
    <cacheHierarchy uniqueName="[Measures].[Avg Satisfaction Rating]" caption="Avg Satisfaction Rating" measure="1" displayFolder="" measureGroup="_Measures" count="0"/>
    <cacheHierarchy uniqueName="[Measures].[Avg CSAT Rating]" caption="Avg CSAT Rating" measure="1" displayFolder="" measureGroup="_Measures" count="0"/>
    <cacheHierarchy uniqueName="[Measures].[Avg Handling Time (Sec)]" caption="Avg Handling Time (Sec)" measure="1" displayFolder="" measureGroup="_Measures" count="0"/>
    <cacheHierarchy uniqueName="[Measures].[Total Revenue at Risk]" caption="Total Revenue at Risk" measure="1" displayFolder="" measureGroup="_Measures" count="0"/>
    <cacheHierarchy uniqueName="[Measures].[Churned Monthly Charges]" caption="Churned Monthly Charges" measure="1" displayFolder="" measureGroup="_Measures" count="0"/>
    <cacheHierarchy uniqueName="[Measures].[Tech Tickets per Customer]" caption="Tech Tickets per Customer" measure="1" displayFolder="" measureGroup="_Measures" count="0"/>
    <cacheHierarchy uniqueName="[Measures].[Male Employees]" caption="Male Employees" measure="1" displayFolder="" measureGroup="_Measures" count="0"/>
    <cacheHierarchy uniqueName="[Measures].[Female Headcount Share %]" caption="Female Headcount Share %" measure="1" displayFolder="" measureGroup="_Measures" count="0"/>
    <cacheHierarchy uniqueName="[Measures].[% Female Representation]" caption="% Female Representation" measure="1" displayFolder="" measureGroup="_Measures" count="0"/>
    <cacheHierarchy uniqueName="[Measures].[Female Promotion Share %]" caption="Female Promotion Share %" measure="1" displayFolder="" measureGroup="_Measures" count="0"/>
    <cacheHierarchy uniqueName="[Measures].[Broken Rung Gap]" caption="Broken Rung Gap" measure="1" displayFolder="" measureGroup="_Measures" count="0"/>
    <cacheHierarchy uniqueName="[Measures].[Time in Grade Gap]" caption="Time in Grade Gap" measure="1" displayFolder="" measureGroup="_Measures" count="0"/>
    <cacheHierarchy uniqueName="[Measures].[FY20 Leavers]" caption="FY20 Leavers" measure="1" displayFolder="" measureGroup="_Measures" count="0"/>
    <cacheHierarchy uniqueName="[Measures].[Churned Customers]" caption="Churned Customers" measure="1" displayFolder="" measureGroup="_Measures" count="0"/>
    <cacheHierarchy uniqueName="[Measures].[Retained Customers]" caption="Retained Customers" measure="1" displayFolder="" measureGroup="_Measures" count="0"/>
    <cacheHierarchy uniqueName="[Measures].[Calls Answered]" caption="Calls Answered" measure="1" displayFolder="" measureGroup="_Measures" count="0"/>
    <cacheHierarchy uniqueName="[Measures].[Total Headcount]" caption="Total Headcount" measure="1" displayFolder="" measureGroup="_Measures" count="0"/>
    <cacheHierarchy uniqueName="[Measures].[Female Employees]" caption="Female Employees" measure="1" displayFolder="" measureGroup="_Measures" count="0"/>
    <cacheHierarchy uniqueName="[Measures].[__XL_Count DimAgent]" caption="__XL_Count DimAgent" measure="1" displayFolder="" measureGroup="DimAgent" count="0" hidden="1"/>
    <cacheHierarchy uniqueName="[Measures].[__XL_Count DimTopic]" caption="__XL_Count DimTopic" measure="1" displayFolder="" measureGroup="DimTopic" count="0" hidden="1"/>
    <cacheHierarchy uniqueName="[Measures].[__XL_Count Fact_Employees]" caption="__XL_Count Fact_Employees" measure="1" displayFolder="" measureGroup="Fact_Employees" count="0" hidden="1"/>
    <cacheHierarchy uniqueName="[Measures].[__XL_Count DimDepartment]" caption="__XL_Count DimDepartment" measure="1" displayFolder="" measureGroup="DimDepartment" count="0" hidden="1"/>
    <cacheHierarchy uniqueName="[Measures].[__XL_Count DimContract]" caption="__XL_Count DimContract" measure="1" displayFolder="" measureGroup="DimContract" count="0" hidden="1"/>
    <cacheHierarchy uniqueName="[Measures].[__XL_Count Fact_Calls]" caption="__XL_Count Fact_Calls" measure="1" displayFolder="" measureGroup="Fact_Calls" count="0" hidden="1"/>
    <cacheHierarchy uniqueName="[Measures].[__XL_Count Fact_Churn]" caption="__XL_Count Fact_Churn" measure="1" displayFolder="" measureGroup="Fact_Churn" count="0" hidden="1"/>
    <cacheHierarchy uniqueName="[Measures].[__XL_Count Dim_EmployeeCensus]" caption="__XL_Count Dim_EmployeeCensus" measure="1" displayFolder="" measureGroup="Dim_EmployeeCensus" count="0" hidden="1"/>
    <cacheHierarchy uniqueName="[Measures].[__XL_Count Dim_CareerLadder]" caption="__XL_Count Dim_CareerLadder" measure="1" displayFolder="" measureGroup="Dim_CareerLadder" count="0" hidden="1"/>
    <cacheHierarchy uniqueName="[Measures].[__XL_Count Dim_NationalityCensus]" caption="__XL_Count Dim_NationalityCensus" measure="1" displayFolder="" measureGroup="Dim_NationalityCensus" count="0" hidden="1"/>
    <cacheHierarchy uniqueName="[Measures].[__XL_Count Dim_PRA_Equity]" caption="__XL_Count Dim_PRA_Equity" measure="1" displayFolder="" measureGroup="Dim_PRA_Equity" count="0" hidden="1"/>
    <cacheHierarchy uniqueName="[Measures].[__XL_Count DimDate]" caption="__XL_Count DimDate" measure="1" displayFolder="" measureGroup="DimDate" count="0" hidden="1"/>
    <cacheHierarchy uniqueName="[Measures].[__XL_Count A]" caption="__XL_Count A" measure="1" displayFolder="" measureGroup="_Measures" count="0" hidden="1"/>
    <cacheHierarchy uniqueName="[Measures].[__No measures defined]" caption="__No measures defined" measure="1" displayFolder="" count="0" hidden="1"/>
  </cacheHierarchies>
  <kpis count="0"/>
  <dimensions count="14">
    <dimension name="_Measures" uniqueName="[_Measures]" caption="_Measures"/>
    <dimension name="Dim_CareerLadder" uniqueName="[Dim_CareerLadder]" caption="Dim_CareerLadder"/>
    <dimension name="Dim_EmployeeCensus" uniqueName="[Dim_EmployeeCensus]" caption="Dim_EmployeeCensus"/>
    <dimension name="Dim_NationalityCensus" uniqueName="[Dim_NationalityCensus]" caption="Dim_NationalityCensus"/>
    <dimension name="Dim_PRA_Equity" uniqueName="[Dim_PRA_Equity]" caption="Dim_PRA_Equity"/>
    <dimension name="DimAgent" uniqueName="[DimAgent]" caption="DimAgent"/>
    <dimension name="DimContract" uniqueName="[DimContract]" caption="DimContract"/>
    <dimension name="DimDate" uniqueName="[DimDate]" caption="DimDate"/>
    <dimension name="DimDepartment" uniqueName="[DimDepartment]" caption="DimDepartment"/>
    <dimension name="DimTopic" uniqueName="[DimTopic]" caption="DimTopic"/>
    <dimension name="Fact_Calls" uniqueName="[Fact_Calls]" caption="Fact_Calls"/>
    <dimension name="Fact_Churn" uniqueName="[Fact_Churn]" caption="Fact_Churn"/>
    <dimension name="Fact_Employees" uniqueName="[Fact_Employees]" caption="Fact_Employees"/>
    <dimension measure="1" name="Measures" uniqueName="[Measures]" caption="Measures"/>
  </dimensions>
  <measureGroups count="13">
    <measureGroup name="_Measures" caption="_Measures"/>
    <measureGroup name="Dim_CareerLadder" caption="Dim_CareerLadder"/>
    <measureGroup name="Dim_EmployeeCensus" caption="Dim_EmployeeCensus"/>
    <measureGroup name="Dim_NationalityCensus" caption="Dim_NationalityCensus"/>
    <measureGroup name="Dim_PRA_Equity" caption="Dim_PRA_Equity"/>
    <measureGroup name="DimAgent" caption="DimAgent"/>
    <measureGroup name="DimContract" caption="DimContract"/>
    <measureGroup name="DimDate" caption="DimDate"/>
    <measureGroup name="DimDepartment" caption="DimDepartment"/>
    <measureGroup name="DimTopic" caption="DimTopic"/>
    <measureGroup name="Fact_Calls" caption="Fact_Calls"/>
    <measureGroup name="Fact_Churn" caption="Fact_Churn"/>
    <measureGroup name="Fact_Employees" caption="Fact_Employees"/>
  </measureGroups>
  <maps count="26">
    <map measureGroup="0" dimension="0"/>
    <map measureGroup="1" dimension="1"/>
    <map measureGroup="2" dimension="1"/>
    <map measureGroup="2" dimension="2"/>
    <map measureGroup="2" dimension="3"/>
    <map measureGroup="2" dimension="4"/>
    <map measureGroup="2" dimension="8"/>
    <map measureGroup="2" dimension="1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9"/>
    <map measureGroup="10" dimension="5"/>
    <map measureGroup="10" dimension="7"/>
    <map measureGroup="10" dimension="9"/>
    <map measureGroup="10" dimension="10"/>
    <map measureGroup="11" dimension="6"/>
    <map measureGroup="11" dimension="11"/>
    <map measureGroup="12" dimension="1"/>
    <map measureGroup="12" dimension="3"/>
    <map measureGroup="12" dimension="4"/>
    <map measureGroup="12" dimension="8"/>
    <map measureGroup="12" dimension="12"/>
  </maps>
  <extLst>
    <ext xmlns:x14="http://schemas.microsoft.com/office/spreadsheetml/2009/9/main" uri="{725AE2AE-9491-48be-B2B4-4EB974FC3084}">
      <x14:pivotCacheDefinition pivotCacheId="6977251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3E4B7-845B-4D35-8388-5C6525C91D62}" name="PivotChartTable8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:C10" firstHeaderRow="0" firstDataRow="1" firstDataCol="1"/>
  <pivotFields count="3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2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.00%;-0.00%;0.00%"/>
        <x15:serverFormat format="0.00"/>
      </x15:pivotTableServerFormats>
    </ext>
    <ext xmlns:x15="http://schemas.microsoft.com/office/spreadsheetml/2010/11/main" uri="{44433962-1CF7-4059-B4EE-95C3D5FFCF73}">
      <x15:pivotTableData rowCount="9" columnCount="2" cacheId="697725188">
        <x15:pivotRow count="2">
          <x15:c>
            <x15:v>0.8936170212765957</x15:v>
            <x15:x in="0"/>
          </x15:c>
          <x15:c>
            <x15:v>3.3713733075435202</x15:v>
            <x15:x in="1"/>
          </x15:c>
        </x15:pivotRow>
        <x15:pivotRow count="2">
          <x15:c>
            <x15:v>0.9005736137667304</x15:v>
            <x15:x in="0"/>
          </x15:c>
          <x15:c>
            <x15:v>3.4474187380497132</x15:v>
            <x15:x in="1"/>
          </x15:c>
        </x15:pivotRow>
        <x15:pivotRow count="2">
          <x15:c>
            <x15:v>0.9021956087824351</x15:v>
            <x15:x in="0"/>
          </x15:c>
          <x15:c>
            <x15:v>3.4051896207584829</x15:v>
            <x15:x in="1"/>
          </x15:c>
        </x15:pivotRow>
        <x15:pivotRow count="2">
          <x15:c>
            <x15:v>0.90637450199203184</x15:v>
            <x15:x in="0"/>
          </x15:c>
          <x15:c>
            <x15:v>3.404382470119522</x15:v>
            <x15:x in="1"/>
          </x15:c>
        </x15:pivotRow>
        <x15:pivotRow count="2">
          <x15:c>
            <x15:v>0.90485074626865669</x15:v>
            <x15:x in="0"/>
          </x15:c>
          <x15:c>
            <x15:v>3.3936567164179103</x15:v>
            <x15:x in="1"/>
          </x15:c>
        </x15:pivotRow>
        <x15:pivotRow count="2">
          <x15:c>
            <x15:v>0.90082644628099173</x15:v>
            <x15:x in="0"/>
          </x15:c>
          <x15:c>
            <x15:v>3.330578512396694</x15:v>
            <x15:x in="1"/>
          </x15:c>
        </x15:pivotRow>
        <x15:pivotRow count="2">
          <x15:c>
            <x15:v>0.89688715953307396</x15:v>
            <x15:x in="0"/>
          </x15:c>
          <x15:c>
            <x15:v>3.4708171206225682</x15:v>
            <x15:x in="1"/>
          </x15:c>
        </x15:pivotRow>
        <x15:pivotRow count="2">
          <x15:c>
            <x15:v>0.88888888888888884</x15:v>
            <x15:x in="0"/>
          </x15:c>
          <x15:c>
            <x15:v>3.40041928721174</x15:v>
            <x15:x in="1"/>
          </x15:c>
        </x15:pivotRow>
        <x15:pivotRow count="2">
          <x15:c>
            <x15:v>0.89935865811544158</x15:v>
            <x15:x in="0"/>
          </x15:c>
          <x15:c>
            <x15:v>3.4035520473606313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Agent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B58D3-2E69-49FA-80AB-833394D1ADCA}" name="PivotChartTable6" cacheId="5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0">
  <location ref="A1:C7" firstHeaderRow="0" firstDataRow="1" firstDataCol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2">
        <x15:serverFormat format="0"/>
        <x15:serverFormat format="0.00"/>
      </x15:pivotTableServerFormats>
    </ext>
    <ext xmlns:x15="http://schemas.microsoft.com/office/spreadsheetml/2010/11/main" uri="{44433962-1CF7-4059-B4EE-95C3D5FFCF73}">
      <x15:pivotTableData rowCount="6" columnCount="2" cacheId="2100337306">
        <x15:pivotRow count="2">
          <x15:c>
            <x15:v>976</x15:v>
            <x15:x in="0"/>
          </x15:c>
          <x15:c>
            <x15:v>67.25157232704403</x15:v>
            <x15:x in="1"/>
          </x15:c>
        </x15:pivotRow>
        <x15:pivotRow count="2">
          <x15:c>
            <x15:v>976</x15:v>
            <x15:x in="0"/>
          </x15:c>
          <x15:c>
            <x15:v>67.155893536121667</x15:v>
            <x15:x in="1"/>
          </x15:c>
        </x15:pivotRow>
        <x15:pivotRow count="2">
          <x15:c>
            <x15:v>1007</x15:v>
            <x15:x in="0"/>
          </x15:c>
          <x15:c>
            <x15:v>68.204156479217602</x15:v>
            <x15:x in="1"/>
          </x15:c>
        </x15:pivotRow>
        <x15:pivotRow count="2">
          <x15:c>
            <x15:v>1022</x15:v>
            <x15:x in="0"/>
          </x15:c>
          <x15:c>
            <x15:v>66.892561983471069</x15:v>
            <x15:x in="1"/>
          </x15:c>
        </x15:pivotRow>
        <x15:pivotRow count="2">
          <x15:c>
            <x15:v>1019</x15:v>
            <x15:x in="0"/>
          </x15:c>
          <x15:c>
            <x15:v>68.110559006211176</x15:v>
            <x15:x in="1"/>
          </x15:c>
        </x15:pivotRow>
        <x15:pivotRow count="2">
          <x15:c>
            <x15:v>5000</x15:v>
            <x15:x in="0"/>
          </x15:c>
          <x15:c>
            <x15:v>67.520720276270353</x15:v>
            <x15:x in="1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DimTopic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C94B15-DC83-441B-AF47-1D6C5070E570}" name="PivotChartTable3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C12" firstHeaderRow="0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rowHierarchiesUsage count="1">
    <rowHierarchyUsage hierarchyUsage="5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#,0"/>
      </x15:pivotTableServerFormats>
    </ext>
    <ext xmlns:x15="http://schemas.microsoft.com/office/spreadsheetml/2010/11/main" uri="{44433962-1CF7-4059-B4EE-95C3D5FFCF73}">
      <x15:pivotTableData rowCount="11" columnCount="2" cacheId="18944286">
        <x15:pivotRow count="2">
          <x15:c>
            <x15:v>547</x15:v>
            <x15:x in="0"/>
          </x15:c>
          <x15:c>
            <x15:v>436</x15:v>
            <x15:x in="0"/>
          </x15:c>
        </x15:pivotRow>
        <x15:pivotRow count="2">
          <x15:c>
            <x15:v>529</x15:v>
            <x15:x in="0"/>
          </x15:c>
          <x15:c>
            <x15:v>432</x15:v>
            <x15:x in="0"/>
          </x15:c>
        </x15:pivotRow>
        <x15:pivotRow count="2">
          <x15:c>
            <x15:v>590</x15:v>
            <x15:x in="0"/>
          </x15:c>
          <x15:c>
            <x15:v>481</x15:v>
            <x15:x in="0"/>
          </x15:c>
        </x15:pivotRow>
        <x15:pivotRow count="2">
          <x15:c>
            <x15:v>547</x15:v>
            <x15:x in="0"/>
          </x15:c>
          <x15:c>
            <x15:v>431</x15:v>
            <x15:x in="0"/>
          </x15:c>
        </x15:pivotRow>
        <x15:pivotRow count="2">
          <x15:c>
            <x15:v>594</x15:v>
            <x15:x in="0"/>
          </x15:c>
          <x15:c>
            <x15:v>484</x15:v>
            <x15:x in="0"/>
          </x15:c>
        </x15:pivotRow>
        <x15:pivotRow count="2">
          <x15:c>
            <x15:v>499</x15:v>
            <x15:x in="0"/>
          </x15:c>
          <x15:c>
            <x15:v>406</x15:v>
            <x15:x in="0"/>
          </x15:c>
        </x15:pivotRow>
        <x15:pivotRow count="2">
          <x15:c>
            <x15:v>531</x15:v>
            <x15:x in="0"/>
          </x15:c>
          <x15:c>
            <x15:v>435</x15:v>
            <x15:x in="0"/>
          </x15:c>
        </x15:pivotRow>
        <x15:pivotRow count="2">
          <x15:c>
            <x15:v>566</x15:v>
            <x15:x in="0"/>
          </x15:c>
          <x15:c>
            <x15:v>462</x15:v>
            <x15:x in="0"/>
          </x15:c>
        </x15:pivotRow>
        <x15:pivotRow count="2">
          <x15:c>
            <x15:v>583</x15:v>
            <x15:x in="0"/>
          </x15:c>
          <x15:c>
            <x15:v>475</x15:v>
            <x15:x in="0"/>
          </x15:c>
        </x15:pivotRow>
        <x15:pivotRow count="2">
          <x15:c>
            <x15:v>14</x15:v>
            <x15:x in="0"/>
          </x15:c>
          <x15:c>
            <x15:v>12</x15:v>
            <x15:x in="0"/>
          </x15:c>
        </x15:pivotRow>
        <x15:pivotRow count="2">
          <x15:c>
            <x15:v>5000</x15:v>
            <x15:x in="0"/>
          </x15:c>
          <x15:c>
            <x15:v>4054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20277-C552-4B48-97BF-85CFB83B1AB6}" name="CC_AgentScorecard" cacheId="90" applyNumberFormats="0" applyBorderFormats="0" applyFontFormats="0" applyPatternFormats="0" applyAlignmentFormats="0" applyWidthHeightFormats="1" dataCaption="Values" tag="3c014995-68d8-455b-87c7-531a8b6a928d" updatedVersion="8" minRefreshableVersion="3" useAutoFormatting="1" itemPrintTitles="1" createdVersion="8" indent="0" outline="1" outlineData="1" multipleFieldFilters="0" rowHeaderCaption="Agent">
  <location ref="C3:H12" firstHeaderRow="0" firstDataRow="1" firstDataCol="1"/>
  <pivotFields count="6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pivotHierarchies count="20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4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act_Calls]"/>
        <x15:activeTabTopLevelEntity name="[_Measur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4A1D43-9104-4010-B2B1-8E20CB63CF25}" name="tbl_Metadata_Catalog" displayName="tbl_Metadata_Catalog" ref="B8:J20" totalsRowShown="0" headerRowDxfId="23" dataDxfId="21" headerRowBorderDxfId="22">
  <autoFilter ref="B8:J20" xr:uid="{E94A1D43-9104-4010-B2B1-8E20CB63CF25}"/>
  <tableColumns count="9">
    <tableColumn id="1" xr3:uid="{10AA9633-893C-44C4-BD10-839075FF0D8E}" name="Entity_ID" dataDxfId="20"/>
    <tableColumn id="2" xr3:uid="{A7C4BB26-CC8D-4F06-B24B-37125ABC1C3F}" name="Business_Domain" dataDxfId="19"/>
    <tableColumn id="3" xr3:uid="{9A804007-45FC-4A1C-A96F-C51C3CCD61C8}" name="Table_Name" dataDxfId="18"/>
    <tableColumn id="4" xr3:uid="{E86EA492-FC99-40A8-B8D4-9A428B239D58}" name="Table_Type" dataDxfId="17"/>
    <tableColumn id="5" xr3:uid="{51D55687-885E-4415-B657-48276794BC07}" name="Source_File_Sheet" dataDxfId="16"/>
    <tableColumn id="6" xr3:uid="{FDAC35CD-C580-44C6-A5D0-055FCC7BFD8D}" name="Row_Count" dataDxfId="15"/>
    <tableColumn id="7" xr3:uid="{D56C3776-3E19-4327-999A-35398104B1CC}" name="Granularity_Definition" dataDxfId="14"/>
    <tableColumn id="8" xr3:uid="{5F6C5CE8-560C-430B-A74A-3CB5D0D55242}" name="Primary_Key" dataDxfId="13"/>
    <tableColumn id="9" xr3:uid="{48591676-2A67-4DCA-B3A5-252EC5810723}" name="Business_Owner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71938-AAC9-4C6C-9DC5-1811D8E69079}" name="tbl_KPI_Dictionary" displayName="tbl_KPI_Dictionary" ref="B25:J35" totalsRowShown="0" headerRowDxfId="11" dataDxfId="9" headerRowBorderDxfId="10">
  <autoFilter ref="B25:J35" xr:uid="{14571938-AAC9-4C6C-9DC5-1811D8E69079}"/>
  <tableColumns count="9">
    <tableColumn id="1" xr3:uid="{7A1F5A63-C05C-49A3-A4A4-1B4695FA104F}" name="Metric_ID" dataDxfId="8"/>
    <tableColumn id="2" xr3:uid="{F2FA91CA-5C69-4142-BF32-2D2A558C4831}" name="Domain" dataDxfId="7"/>
    <tableColumn id="3" xr3:uid="{8E9E5E98-7177-4584-9CF6-A38A04908DBF}" name="KPI_Name" dataDxfId="6"/>
    <tableColumn id="4" xr3:uid="{A3440786-3CC6-47AA-8D1F-F3E1C12D31F1}" name="Strategic_Objective" dataDxfId="5"/>
    <tableColumn id="5" xr3:uid="{4CF92E59-79BC-4B2F-AD24-F9BBBA3CE95F}" name="Plain_Language_Definition" dataDxfId="4"/>
    <tableColumn id="6" xr3:uid="{C45DBCF0-7131-4847-8C63-4B5321913D6A}" name="Target" dataDxfId="3"/>
    <tableColumn id="7" xr3:uid="{24587D9C-ABB6-43B1-B74A-2E496D6A5F3F}" name="Polarity" dataDxfId="2"/>
    <tableColumn id="8" xr3:uid="{4E4E7805-A68B-48CB-8C2B-2E26F1B1927C}" name="Alert_Threshold" dataDxfId="1"/>
    <tableColumn id="9" xr3:uid="{07CF2C9F-19AA-42FE-AC87-1E55AB7241C4}" name="Executive_Consum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2EE97-ECBF-403D-9545-612A572BB9C3}">
  <sheetPr codeName="Sheet7">
    <tabColor rgb="FFD04A02"/>
  </sheetPr>
  <dimension ref="B2:F17"/>
  <sheetViews>
    <sheetView showGridLines="0" workbookViewId="0">
      <selection activeCell="B17" sqref="B17"/>
    </sheetView>
  </sheetViews>
  <sheetFormatPr defaultRowHeight="14.4"/>
  <cols>
    <col min="1" max="1" width="3.77734375" customWidth="1"/>
    <col min="2" max="2" width="54.77734375" customWidth="1"/>
    <col min="3" max="3" width="3.77734375" customWidth="1"/>
    <col min="4" max="4" width="54.77734375" customWidth="1"/>
    <col min="5" max="5" width="3.77734375" customWidth="1"/>
    <col min="6" max="6" width="54.77734375" customWidth="1"/>
    <col min="7" max="7" width="3.77734375" customWidth="1"/>
  </cols>
  <sheetData>
    <row r="2" spans="2:6" ht="22.05" customHeight="1">
      <c r="B2" s="29" t="s">
        <v>0</v>
      </c>
      <c r="C2" s="30"/>
      <c r="D2" s="30"/>
      <c r="E2" s="30"/>
      <c r="F2" s="30"/>
    </row>
    <row r="3" spans="2:6" ht="22.05" customHeight="1">
      <c r="B3" s="30"/>
      <c r="C3" s="30"/>
      <c r="D3" s="30"/>
      <c r="E3" s="30"/>
      <c r="F3" s="30"/>
    </row>
    <row r="4" spans="2:6" ht="4.05" customHeight="1">
      <c r="B4" s="1"/>
      <c r="C4" s="1"/>
      <c r="D4" s="1"/>
      <c r="E4" s="1"/>
      <c r="F4" s="1"/>
    </row>
    <row r="5" spans="2:6" ht="22.05" customHeight="1">
      <c r="B5" s="31" t="s">
        <v>1</v>
      </c>
      <c r="C5" s="30"/>
      <c r="D5" s="30"/>
      <c r="E5" s="30"/>
      <c r="F5" s="30"/>
    </row>
    <row r="6" spans="2:6" ht="22.05" customHeight="1">
      <c r="B6" s="2" t="s">
        <v>2</v>
      </c>
    </row>
    <row r="7" spans="2:6" ht="10.050000000000001" customHeight="1" thickBot="1"/>
    <row r="8" spans="2:6" ht="31.95" customHeight="1">
      <c r="B8" s="14" t="s">
        <v>3</v>
      </c>
      <c r="D8" s="14" t="s">
        <v>10</v>
      </c>
      <c r="F8" s="14" t="s">
        <v>16</v>
      </c>
    </row>
    <row r="9" spans="2:6" ht="24" customHeight="1">
      <c r="B9" s="3" t="s">
        <v>4</v>
      </c>
      <c r="D9" s="3" t="s">
        <v>11</v>
      </c>
      <c r="F9" s="3" t="s">
        <v>17</v>
      </c>
    </row>
    <row r="10" spans="2:6" ht="22.05" customHeight="1">
      <c r="B10" s="15" t="s">
        <v>5</v>
      </c>
      <c r="D10" s="15" t="s">
        <v>12</v>
      </c>
      <c r="F10" s="15" t="s">
        <v>18</v>
      </c>
    </row>
    <row r="11" spans="2:6" ht="22.05" customHeight="1">
      <c r="B11" s="16" t="s">
        <v>6</v>
      </c>
      <c r="D11" s="16" t="s">
        <v>13</v>
      </c>
      <c r="F11" s="16" t="s">
        <v>194</v>
      </c>
    </row>
    <row r="12" spans="2:6" ht="22.05" customHeight="1">
      <c r="B12" s="17" t="s">
        <v>188</v>
      </c>
      <c r="D12" s="17" t="s">
        <v>191</v>
      </c>
      <c r="F12" s="17" t="s">
        <v>195</v>
      </c>
    </row>
    <row r="13" spans="2:6" ht="22.05" customHeight="1">
      <c r="B13" s="16" t="s">
        <v>189</v>
      </c>
      <c r="D13" s="16" t="s">
        <v>14</v>
      </c>
      <c r="F13" s="16" t="s">
        <v>19</v>
      </c>
    </row>
    <row r="14" spans="2:6" ht="22.05" customHeight="1">
      <c r="B14" s="17" t="s">
        <v>7</v>
      </c>
      <c r="D14" s="17" t="s">
        <v>192</v>
      </c>
      <c r="F14" s="17" t="s">
        <v>196</v>
      </c>
    </row>
    <row r="15" spans="2:6" ht="22.05" customHeight="1">
      <c r="B15" s="16" t="s">
        <v>190</v>
      </c>
      <c r="D15" s="16" t="s">
        <v>193</v>
      </c>
      <c r="F15" s="16" t="s">
        <v>197</v>
      </c>
    </row>
    <row r="16" spans="2:6" ht="25.95" customHeight="1">
      <c r="B16" s="4" t="s">
        <v>8</v>
      </c>
      <c r="D16" s="4" t="s">
        <v>15</v>
      </c>
      <c r="F16" s="4" t="s">
        <v>20</v>
      </c>
    </row>
    <row r="17" spans="2:6" ht="28.05" customHeight="1" thickBot="1">
      <c r="B17" s="18" t="s">
        <v>9</v>
      </c>
      <c r="D17" s="18" t="s">
        <v>9</v>
      </c>
      <c r="F17" s="18" t="s">
        <v>9</v>
      </c>
    </row>
  </sheetData>
  <mergeCells count="2">
    <mergeCell ref="B2:F3"/>
    <mergeCell ref="B5:F5"/>
  </mergeCells>
  <hyperlinks>
    <hyperlink ref="B6" location="'02_Metadata_&amp;_KPI_Catalog'!A1" display="--&gt; Open Metadata &amp; Executive KPI Catalog &gt;&gt;" xr:uid="{E847DA61-E99F-4E37-A168-16ED74D5ACCE}"/>
    <hyperlink ref="B17" location="'03_CallCenter_Cockpit'!A1" display="[ View Dashboard ]" xr:uid="{59DF6B17-3C5E-4423-A029-7519235589DB}"/>
    <hyperlink ref="D17" location="'04_CustomerRetention_Cockpit'!A1" display="[ View Dashboard ]" xr:uid="{1F3F1F9B-FA1A-4316-8EE6-47CF7EB43B2F}"/>
    <hyperlink ref="F17" location="'05_DiversityInclusion_Cockpit'!A1" display="[ View Dashboard ]" xr:uid="{E4327EB4-761D-412E-9881-091D7366FB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0205C-5DDD-41F8-8E78-07C0762F478F}">
  <sheetPr codeName="Sheet8">
    <tabColor rgb="FF1E293B"/>
  </sheetPr>
  <dimension ref="B2:J35"/>
  <sheetViews>
    <sheetView showGridLines="0" workbookViewId="0"/>
  </sheetViews>
  <sheetFormatPr defaultRowHeight="14.4"/>
  <cols>
    <col min="1" max="1" width="3.77734375" customWidth="1"/>
    <col min="2" max="2" width="32.33203125" customWidth="1"/>
    <col min="3" max="3" width="25.21875" customWidth="1"/>
    <col min="4" max="4" width="26.77734375" customWidth="1"/>
    <col min="5" max="5" width="27.44140625" customWidth="1"/>
    <col min="6" max="6" width="52.77734375" customWidth="1"/>
    <col min="7" max="7" width="20" customWidth="1"/>
    <col min="8" max="8" width="36.77734375" customWidth="1"/>
    <col min="9" max="9" width="24.109375" customWidth="1"/>
    <col min="10" max="10" width="28.77734375" customWidth="1"/>
  </cols>
  <sheetData>
    <row r="2" spans="2:10" ht="22.05" customHeight="1">
      <c r="B2" s="29" t="s">
        <v>21</v>
      </c>
      <c r="C2" s="30"/>
      <c r="D2" s="30"/>
      <c r="E2" s="30"/>
      <c r="F2" s="30"/>
      <c r="G2" s="30"/>
      <c r="H2" s="30"/>
      <c r="I2" s="30"/>
      <c r="J2" s="30"/>
    </row>
    <row r="3" spans="2:10" ht="22.05" customHeight="1">
      <c r="B3" s="30"/>
      <c r="C3" s="30"/>
      <c r="D3" s="30"/>
      <c r="E3" s="30"/>
      <c r="F3" s="30"/>
      <c r="G3" s="30"/>
      <c r="H3" s="30"/>
      <c r="I3" s="30"/>
      <c r="J3" s="30"/>
    </row>
    <row r="4" spans="2:10" ht="4.05" customHeight="1">
      <c r="B4" s="1"/>
      <c r="C4" s="1"/>
      <c r="D4" s="1"/>
      <c r="E4" s="1"/>
      <c r="F4" s="1"/>
      <c r="G4" s="1"/>
      <c r="H4" s="1"/>
      <c r="I4" s="1"/>
      <c r="J4" s="1"/>
    </row>
    <row r="5" spans="2:10" ht="22.05" customHeight="1">
      <c r="B5" s="2" t="s">
        <v>22</v>
      </c>
    </row>
    <row r="6" spans="2:10" ht="10.050000000000001" customHeight="1"/>
    <row r="7" spans="2:10" ht="28.05" customHeight="1">
      <c r="B7" s="32" t="s">
        <v>198</v>
      </c>
      <c r="C7" s="33"/>
      <c r="D7" s="33"/>
      <c r="E7" s="33"/>
      <c r="F7" s="33"/>
      <c r="G7" s="33"/>
      <c r="H7" s="33"/>
      <c r="I7" s="33"/>
      <c r="J7" s="33"/>
    </row>
    <row r="8" spans="2:10" ht="25.95" customHeight="1" thickBot="1">
      <c r="B8" s="5" t="s">
        <v>23</v>
      </c>
      <c r="C8" s="5" t="s">
        <v>24</v>
      </c>
      <c r="D8" s="5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5" t="s">
        <v>30</v>
      </c>
      <c r="J8" s="5" t="s">
        <v>31</v>
      </c>
    </row>
    <row r="9" spans="2:10" ht="19.95" customHeight="1">
      <c r="B9" s="8" t="s">
        <v>32</v>
      </c>
      <c r="C9" s="6" t="s">
        <v>33</v>
      </c>
      <c r="D9" s="6" t="s">
        <v>34</v>
      </c>
      <c r="E9" s="19" t="s">
        <v>35</v>
      </c>
      <c r="F9" s="6" t="s">
        <v>36</v>
      </c>
      <c r="G9" s="10">
        <v>5000</v>
      </c>
      <c r="H9" s="6" t="s">
        <v>37</v>
      </c>
      <c r="I9" s="8" t="s">
        <v>38</v>
      </c>
      <c r="J9" s="6" t="s">
        <v>39</v>
      </c>
    </row>
    <row r="10" spans="2:10" ht="19.95" customHeight="1">
      <c r="B10" s="9" t="s">
        <v>40</v>
      </c>
      <c r="C10" s="7" t="s">
        <v>41</v>
      </c>
      <c r="D10" s="7" t="s">
        <v>42</v>
      </c>
      <c r="E10" s="19" t="s">
        <v>35</v>
      </c>
      <c r="F10" s="7" t="s">
        <v>43</v>
      </c>
      <c r="G10" s="11">
        <v>7043</v>
      </c>
      <c r="H10" s="7" t="s">
        <v>44</v>
      </c>
      <c r="I10" s="9" t="s">
        <v>45</v>
      </c>
      <c r="J10" s="7" t="s">
        <v>46</v>
      </c>
    </row>
    <row r="11" spans="2:10" ht="19.95" customHeight="1">
      <c r="B11" s="8" t="s">
        <v>47</v>
      </c>
      <c r="C11" s="6" t="s">
        <v>48</v>
      </c>
      <c r="D11" s="6" t="s">
        <v>49</v>
      </c>
      <c r="E11" s="19" t="s">
        <v>35</v>
      </c>
      <c r="F11" s="6" t="s">
        <v>50</v>
      </c>
      <c r="G11" s="10">
        <v>500</v>
      </c>
      <c r="H11" s="6" t="s">
        <v>51</v>
      </c>
      <c r="I11" s="8" t="s">
        <v>52</v>
      </c>
      <c r="J11" s="6" t="s">
        <v>53</v>
      </c>
    </row>
    <row r="12" spans="2:10" ht="19.95" customHeight="1">
      <c r="B12" s="9" t="s">
        <v>54</v>
      </c>
      <c r="C12" s="7" t="s">
        <v>55</v>
      </c>
      <c r="D12" s="7" t="s">
        <v>56</v>
      </c>
      <c r="E12" s="20" t="s">
        <v>57</v>
      </c>
      <c r="F12" s="7" t="s">
        <v>58</v>
      </c>
      <c r="G12" s="11">
        <v>90</v>
      </c>
      <c r="H12" s="7" t="s">
        <v>59</v>
      </c>
      <c r="I12" s="9" t="s">
        <v>60</v>
      </c>
      <c r="J12" s="7" t="s">
        <v>61</v>
      </c>
    </row>
    <row r="13" spans="2:10" ht="19.95" customHeight="1">
      <c r="B13" s="8" t="s">
        <v>62</v>
      </c>
      <c r="C13" s="6" t="s">
        <v>33</v>
      </c>
      <c r="D13" s="6" t="s">
        <v>63</v>
      </c>
      <c r="E13" s="20" t="s">
        <v>57</v>
      </c>
      <c r="F13" s="6" t="s">
        <v>64</v>
      </c>
      <c r="G13" s="10">
        <v>8</v>
      </c>
      <c r="H13" s="6" t="s">
        <v>65</v>
      </c>
      <c r="I13" s="8" t="s">
        <v>66</v>
      </c>
      <c r="J13" s="6" t="s">
        <v>67</v>
      </c>
    </row>
    <row r="14" spans="2:10" ht="19.95" customHeight="1">
      <c r="B14" s="9" t="s">
        <v>68</v>
      </c>
      <c r="C14" s="7" t="s">
        <v>33</v>
      </c>
      <c r="D14" s="7" t="s">
        <v>69</v>
      </c>
      <c r="E14" s="20" t="s">
        <v>57</v>
      </c>
      <c r="F14" s="7" t="s">
        <v>64</v>
      </c>
      <c r="G14" s="11">
        <v>5</v>
      </c>
      <c r="H14" s="7" t="s">
        <v>70</v>
      </c>
      <c r="I14" s="9" t="s">
        <v>71</v>
      </c>
      <c r="J14" s="7" t="s">
        <v>72</v>
      </c>
    </row>
    <row r="15" spans="2:10" ht="19.95" customHeight="1">
      <c r="B15" s="8" t="s">
        <v>73</v>
      </c>
      <c r="C15" s="6" t="s">
        <v>41</v>
      </c>
      <c r="D15" s="6" t="s">
        <v>74</v>
      </c>
      <c r="E15" s="20" t="s">
        <v>57</v>
      </c>
      <c r="F15" s="6" t="s">
        <v>75</v>
      </c>
      <c r="G15" s="10">
        <v>3</v>
      </c>
      <c r="H15" s="6" t="s">
        <v>76</v>
      </c>
      <c r="I15" s="8" t="s">
        <v>77</v>
      </c>
      <c r="J15" s="6" t="s">
        <v>78</v>
      </c>
    </row>
    <row r="16" spans="2:10" ht="19.95" customHeight="1">
      <c r="B16" s="9" t="s">
        <v>79</v>
      </c>
      <c r="C16" s="7" t="s">
        <v>48</v>
      </c>
      <c r="D16" s="7" t="s">
        <v>80</v>
      </c>
      <c r="E16" s="20" t="s">
        <v>57</v>
      </c>
      <c r="F16" s="7" t="s">
        <v>81</v>
      </c>
      <c r="G16" s="11">
        <v>6</v>
      </c>
      <c r="H16" s="7" t="s">
        <v>82</v>
      </c>
      <c r="I16" s="9" t="s">
        <v>83</v>
      </c>
      <c r="J16" s="7" t="s">
        <v>84</v>
      </c>
    </row>
    <row r="17" spans="2:10" ht="19.95" customHeight="1">
      <c r="B17" s="8" t="s">
        <v>85</v>
      </c>
      <c r="C17" s="6" t="s">
        <v>86</v>
      </c>
      <c r="D17" s="6" t="s">
        <v>87</v>
      </c>
      <c r="E17" s="21" t="s">
        <v>88</v>
      </c>
      <c r="F17" s="6" t="s">
        <v>89</v>
      </c>
      <c r="G17" s="10">
        <v>500</v>
      </c>
      <c r="H17" s="6" t="s">
        <v>90</v>
      </c>
      <c r="I17" s="8" t="s">
        <v>91</v>
      </c>
      <c r="J17" s="6" t="s">
        <v>92</v>
      </c>
    </row>
    <row r="18" spans="2:10" ht="19.95" customHeight="1">
      <c r="B18" s="9" t="s">
        <v>93</v>
      </c>
      <c r="C18" s="7" t="s">
        <v>94</v>
      </c>
      <c r="D18" s="7" t="s">
        <v>95</v>
      </c>
      <c r="E18" s="21" t="s">
        <v>88</v>
      </c>
      <c r="F18" s="7" t="s">
        <v>96</v>
      </c>
      <c r="G18" s="11">
        <v>5</v>
      </c>
      <c r="H18" s="7" t="s">
        <v>97</v>
      </c>
      <c r="I18" s="9" t="s">
        <v>98</v>
      </c>
      <c r="J18" s="7" t="s">
        <v>99</v>
      </c>
    </row>
    <row r="19" spans="2:10" ht="19.95" customHeight="1">
      <c r="B19" s="8" t="s">
        <v>100</v>
      </c>
      <c r="C19" s="6" t="s">
        <v>101</v>
      </c>
      <c r="D19" s="6" t="s">
        <v>102</v>
      </c>
      <c r="E19" s="21" t="s">
        <v>88</v>
      </c>
      <c r="F19" s="6" t="s">
        <v>103</v>
      </c>
      <c r="G19" s="10">
        <v>21</v>
      </c>
      <c r="H19" s="6" t="s">
        <v>104</v>
      </c>
      <c r="I19" s="8" t="s">
        <v>105</v>
      </c>
      <c r="J19" s="6" t="s">
        <v>106</v>
      </c>
    </row>
    <row r="20" spans="2:10" ht="19.95" customHeight="1">
      <c r="B20" s="9" t="s">
        <v>107</v>
      </c>
      <c r="C20" s="7" t="s">
        <v>108</v>
      </c>
      <c r="D20" s="7" t="s">
        <v>109</v>
      </c>
      <c r="E20" s="21" t="s">
        <v>88</v>
      </c>
      <c r="F20" s="7" t="s">
        <v>110</v>
      </c>
      <c r="G20" s="11">
        <v>6</v>
      </c>
      <c r="H20" s="7" t="s">
        <v>111</v>
      </c>
      <c r="I20" s="9" t="s">
        <v>83</v>
      </c>
      <c r="J20" s="7" t="s">
        <v>112</v>
      </c>
    </row>
    <row r="24" spans="2:10" ht="28.05" customHeight="1">
      <c r="B24" s="32" t="s">
        <v>199</v>
      </c>
      <c r="C24" s="33"/>
      <c r="D24" s="33"/>
      <c r="E24" s="33"/>
      <c r="F24" s="33"/>
      <c r="G24" s="33"/>
      <c r="H24" s="33"/>
      <c r="I24" s="33"/>
      <c r="J24" s="33"/>
    </row>
    <row r="25" spans="2:10" ht="25.95" customHeight="1" thickBot="1">
      <c r="B25" s="5" t="s">
        <v>113</v>
      </c>
      <c r="C25" s="5" t="s">
        <v>114</v>
      </c>
      <c r="D25" s="5" t="s">
        <v>115</v>
      </c>
      <c r="E25" s="5" t="s">
        <v>116</v>
      </c>
      <c r="F25" s="5" t="s">
        <v>117</v>
      </c>
      <c r="G25" s="5" t="s">
        <v>118</v>
      </c>
      <c r="H25" s="5" t="s">
        <v>119</v>
      </c>
      <c r="I25" s="5" t="s">
        <v>120</v>
      </c>
      <c r="J25" s="5" t="s">
        <v>121</v>
      </c>
    </row>
    <row r="26" spans="2:10" ht="19.95" customHeight="1">
      <c r="B26" s="8" t="s">
        <v>122</v>
      </c>
      <c r="C26" s="6" t="s">
        <v>33</v>
      </c>
      <c r="D26" s="6" t="s">
        <v>123</v>
      </c>
      <c r="E26" s="6" t="s">
        <v>124</v>
      </c>
      <c r="F26" s="6" t="s">
        <v>125</v>
      </c>
      <c r="G26" s="8" t="s">
        <v>126</v>
      </c>
      <c r="H26" s="12" t="s">
        <v>127</v>
      </c>
      <c r="I26" s="8" t="s">
        <v>128</v>
      </c>
      <c r="J26" s="6" t="s">
        <v>39</v>
      </c>
    </row>
    <row r="27" spans="2:10" ht="19.95" customHeight="1">
      <c r="B27" s="9" t="s">
        <v>129</v>
      </c>
      <c r="C27" s="7" t="s">
        <v>33</v>
      </c>
      <c r="D27" s="7" t="s">
        <v>130</v>
      </c>
      <c r="E27" s="7" t="s">
        <v>131</v>
      </c>
      <c r="F27" s="7" t="s">
        <v>132</v>
      </c>
      <c r="G27" s="9" t="s">
        <v>133</v>
      </c>
      <c r="H27" s="12" t="s">
        <v>127</v>
      </c>
      <c r="I27" s="9" t="s">
        <v>134</v>
      </c>
      <c r="J27" s="7" t="s">
        <v>135</v>
      </c>
    </row>
    <row r="28" spans="2:10" ht="19.95" customHeight="1">
      <c r="B28" s="8" t="s">
        <v>136</v>
      </c>
      <c r="C28" s="6" t="s">
        <v>33</v>
      </c>
      <c r="D28" s="6" t="s">
        <v>137</v>
      </c>
      <c r="E28" s="6" t="s">
        <v>138</v>
      </c>
      <c r="F28" s="6" t="s">
        <v>139</v>
      </c>
      <c r="G28" s="8" t="s">
        <v>140</v>
      </c>
      <c r="H28" s="13" t="s">
        <v>141</v>
      </c>
      <c r="I28" s="8" t="s">
        <v>142</v>
      </c>
      <c r="J28" s="6" t="s">
        <v>72</v>
      </c>
    </row>
    <row r="29" spans="2:10" ht="19.95" customHeight="1">
      <c r="B29" s="9" t="s">
        <v>143</v>
      </c>
      <c r="C29" s="7" t="s">
        <v>33</v>
      </c>
      <c r="D29" s="7" t="s">
        <v>144</v>
      </c>
      <c r="E29" s="7" t="s">
        <v>145</v>
      </c>
      <c r="F29" s="7" t="s">
        <v>146</v>
      </c>
      <c r="G29" s="9" t="s">
        <v>147</v>
      </c>
      <c r="H29" s="13" t="s">
        <v>141</v>
      </c>
      <c r="I29" s="9" t="s">
        <v>148</v>
      </c>
      <c r="J29" s="7" t="s">
        <v>149</v>
      </c>
    </row>
    <row r="30" spans="2:10" ht="19.95" customHeight="1">
      <c r="B30" s="8" t="s">
        <v>150</v>
      </c>
      <c r="C30" s="6" t="s">
        <v>41</v>
      </c>
      <c r="D30" s="6" t="s">
        <v>151</v>
      </c>
      <c r="E30" s="6" t="s">
        <v>152</v>
      </c>
      <c r="F30" s="6" t="s">
        <v>153</v>
      </c>
      <c r="G30" s="8" t="s">
        <v>154</v>
      </c>
      <c r="H30" s="12" t="s">
        <v>127</v>
      </c>
      <c r="I30" s="8" t="s">
        <v>155</v>
      </c>
      <c r="J30" s="6" t="s">
        <v>46</v>
      </c>
    </row>
    <row r="31" spans="2:10" ht="19.95" customHeight="1">
      <c r="B31" s="9" t="s">
        <v>156</v>
      </c>
      <c r="C31" s="7" t="s">
        <v>41</v>
      </c>
      <c r="D31" s="7" t="s">
        <v>157</v>
      </c>
      <c r="E31" s="7" t="s">
        <v>158</v>
      </c>
      <c r="F31" s="7" t="s">
        <v>159</v>
      </c>
      <c r="G31" s="9" t="s">
        <v>160</v>
      </c>
      <c r="H31" s="12" t="s">
        <v>127</v>
      </c>
      <c r="I31" s="9" t="s">
        <v>161</v>
      </c>
      <c r="J31" s="7" t="s">
        <v>162</v>
      </c>
    </row>
    <row r="32" spans="2:10" ht="19.95" customHeight="1">
      <c r="B32" s="8" t="s">
        <v>163</v>
      </c>
      <c r="C32" s="6" t="s">
        <v>41</v>
      </c>
      <c r="D32" s="6" t="s">
        <v>164</v>
      </c>
      <c r="E32" s="6" t="s">
        <v>165</v>
      </c>
      <c r="F32" s="6" t="s">
        <v>166</v>
      </c>
      <c r="G32" s="8" t="s">
        <v>167</v>
      </c>
      <c r="H32" s="12" t="s">
        <v>127</v>
      </c>
      <c r="I32" s="8" t="s">
        <v>140</v>
      </c>
      <c r="J32" s="6" t="s">
        <v>78</v>
      </c>
    </row>
    <row r="33" spans="2:10" ht="19.95" customHeight="1">
      <c r="B33" s="9" t="s">
        <v>168</v>
      </c>
      <c r="C33" s="7" t="s">
        <v>169</v>
      </c>
      <c r="D33" s="7" t="s">
        <v>170</v>
      </c>
      <c r="E33" s="7" t="s">
        <v>171</v>
      </c>
      <c r="F33" s="7" t="s">
        <v>172</v>
      </c>
      <c r="G33" s="9" t="s">
        <v>173</v>
      </c>
      <c r="H33" s="12" t="s">
        <v>127</v>
      </c>
      <c r="I33" s="9" t="s">
        <v>174</v>
      </c>
      <c r="J33" s="7" t="s">
        <v>53</v>
      </c>
    </row>
    <row r="34" spans="2:10" ht="19.95" customHeight="1">
      <c r="B34" s="8" t="s">
        <v>175</v>
      </c>
      <c r="C34" s="6" t="s">
        <v>169</v>
      </c>
      <c r="D34" s="6" t="s">
        <v>176</v>
      </c>
      <c r="E34" s="6" t="s">
        <v>177</v>
      </c>
      <c r="F34" s="6" t="s">
        <v>178</v>
      </c>
      <c r="G34" s="8" t="s">
        <v>179</v>
      </c>
      <c r="H34" s="13" t="s">
        <v>141</v>
      </c>
      <c r="I34" s="8" t="s">
        <v>180</v>
      </c>
      <c r="J34" s="6" t="s">
        <v>181</v>
      </c>
    </row>
    <row r="35" spans="2:10" ht="19.95" customHeight="1">
      <c r="B35" s="9" t="s">
        <v>182</v>
      </c>
      <c r="C35" s="7" t="s">
        <v>169</v>
      </c>
      <c r="D35" s="7" t="s">
        <v>183</v>
      </c>
      <c r="E35" s="7" t="s">
        <v>184</v>
      </c>
      <c r="F35" s="7" t="s">
        <v>185</v>
      </c>
      <c r="G35" s="9" t="s">
        <v>186</v>
      </c>
      <c r="H35" s="12" t="s">
        <v>127</v>
      </c>
      <c r="I35" s="9" t="s">
        <v>187</v>
      </c>
      <c r="J35" s="7" t="s">
        <v>112</v>
      </c>
    </row>
  </sheetData>
  <mergeCells count="3">
    <mergeCell ref="B2:J3"/>
    <mergeCell ref="B7:J7"/>
    <mergeCell ref="B24:J24"/>
  </mergeCells>
  <hyperlinks>
    <hyperlink ref="B5" location="'01_Business_Domains'!A1" display="&lt;-- Back to Business Domains" xr:uid="{FCCC8B90-0EC2-4022-A468-EDEC9C1B57B0}"/>
  </hyperlink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8DB51-538E-4207-9903-3F471F762468}">
  <sheetPr codeName="Sheet1">
    <tabColor rgb="FFA80802"/>
    <pageSetUpPr fitToPage="1"/>
  </sheetPr>
  <dimension ref="AA1:AE65"/>
  <sheetViews>
    <sheetView showGridLines="0" showRowColHeaders="0" topLeftCell="G13" zoomScale="70" zoomScaleNormal="70" workbookViewId="0">
      <selection activeCell="U23" sqref="U23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200</v>
      </c>
      <c r="AB64" s="23" t="s">
        <v>201</v>
      </c>
      <c r="AC64" s="23" t="s">
        <v>202</v>
      </c>
      <c r="AD64" s="23" t="s">
        <v>203</v>
      </c>
      <c r="AE64" s="23" t="s">
        <v>204</v>
      </c>
    </row>
    <row r="65" spans="27:31" ht="16.8">
      <c r="AA65" s="24" vm="7">
        <f>CUBEVALUE("ThisWorkbookDataModel", "[Measures].[Total Demand]")</f>
        <v>5000</v>
      </c>
      <c r="AB65" s="25" vm="8">
        <f>CUBEVALUE("ThisWorkbookDataModel", "[Measures].[Answer Rate %]")</f>
        <v>0.81079999999999997</v>
      </c>
      <c r="AC65" s="25" vm="6">
        <f>CUBEVALUE("ThisWorkbookDataModel", "[Measures].[Abandonment Rate %]")</f>
        <v>0.18920000000000001</v>
      </c>
      <c r="AD65" s="26" vm="3">
        <f>CUBEVALUE("ThisWorkbookDataModel", "[Measures].[Average Speed of Answer (s)]")</f>
        <v>67.520720276270353</v>
      </c>
      <c r="AE65" s="27" vm="1">
        <f>CUBEVALUE("ThisWorkbookDataModel", "[Measures].[Average CSAT]")</f>
        <v>3.4035520473606313</v>
      </c>
    </row>
  </sheetData>
  <pageMargins left="0.7" right="0.7" top="0.75" bottom="0.75" header="0.3" footer="0.3"/>
  <pageSetup paperSize="9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01E6-6565-43D7-9F96-E24C9375A971}">
  <sheetPr codeName="Sheet2">
    <tabColor rgb="FF1E293B"/>
  </sheetPr>
  <dimension ref="AA1:AE65"/>
  <sheetViews>
    <sheetView showGridLines="0" showRowColHeaders="0" zoomScaleNormal="100" workbookViewId="0">
      <selection activeCell="AE65" sqref="AE65"/>
    </sheetView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205</v>
      </c>
      <c r="AB64" s="23" t="s">
        <v>206</v>
      </c>
      <c r="AC64" s="23" t="s">
        <v>157</v>
      </c>
      <c r="AD64" s="23" t="s">
        <v>164</v>
      </c>
      <c r="AE64" s="23" t="s">
        <v>207</v>
      </c>
    </row>
    <row r="65" spans="27:31" ht="16.8">
      <c r="AA65" s="24" vm="4">
        <f>CUBEVALUE("ThisWorkbookDataModel", "[Measures].[Total Customers]")</f>
        <v>7043</v>
      </c>
      <c r="AB65" s="25" vm="2">
        <f>CUBEVALUE("ThisWorkbookDataModel", "[Measures].[Churn Rate %]")</f>
        <v>0.26536987079369589</v>
      </c>
      <c r="AC65" s="28" vm="15">
        <f>CUBEVALUE("ThisWorkbookDataModel", "[Measures].[At-Risk MRR]")</f>
        <v>139130.85</v>
      </c>
      <c r="AD65" s="25" vm="5">
        <f>CUBEVALUE("ThisWorkbookDataModel", "[Measures].[Contract M2M Churn Rate %]")</f>
        <v>0.42709677419354841</v>
      </c>
      <c r="AE65" s="27" vm="14">
        <f>CUBEVALUE("ThisWorkbookDataModel", "[Measures].[Avg Tech Tickets per Customer]")</f>
        <v>0.41956552605423825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605DD-52BD-4A09-85A9-521EED767955}">
  <sheetPr codeName="Sheet3">
    <tabColor rgb="FF747B8B"/>
  </sheetPr>
  <dimension ref="AA1:AE65"/>
  <sheetViews>
    <sheetView showGridLines="0" showRowColHeaders="0" zoomScaleNormal="100" workbookViewId="0"/>
  </sheetViews>
  <sheetFormatPr defaultRowHeight="14.4"/>
  <cols>
    <col min="1" max="26" width="11.77734375" style="22" customWidth="1"/>
    <col min="27" max="31" width="18.77734375" style="22" customWidth="1"/>
    <col min="32" max="52" width="11.77734375" style="22" customWidth="1"/>
    <col min="53" max="16384" width="8.88671875" style="22"/>
  </cols>
  <sheetData>
    <row r="1" s="22" customFormat="1" ht="19.95" customHeight="1"/>
    <row r="2" s="22" customFormat="1" ht="19.95" customHeight="1"/>
    <row r="3" s="22" customFormat="1" ht="19.95" customHeight="1"/>
    <row r="4" s="22" customFormat="1" ht="19.95" customHeight="1"/>
    <row r="5" s="22" customFormat="1" ht="19.95" customHeight="1"/>
    <row r="6" s="22" customFormat="1" ht="19.95" customHeight="1"/>
    <row r="7" s="22" customFormat="1" ht="19.95" customHeight="1"/>
    <row r="8" s="22" customFormat="1" ht="19.95" customHeight="1"/>
    <row r="9" s="22" customFormat="1" ht="19.95" customHeight="1"/>
    <row r="10" s="22" customFormat="1" ht="19.95" customHeight="1"/>
    <row r="11" s="22" customFormat="1" ht="19.95" customHeight="1"/>
    <row r="12" s="22" customFormat="1" ht="19.95" customHeight="1"/>
    <row r="13" s="22" customFormat="1" ht="19.95" customHeight="1"/>
    <row r="14" s="22" customFormat="1" ht="19.95" customHeight="1"/>
    <row r="15" s="22" customFormat="1" ht="19.95" customHeight="1"/>
    <row r="16" s="22" customFormat="1" ht="19.95" customHeight="1"/>
    <row r="17" s="22" customFormat="1" ht="19.95" customHeight="1"/>
    <row r="18" s="22" customFormat="1" ht="19.95" customHeight="1"/>
    <row r="19" s="22" customFormat="1" ht="19.95" customHeight="1"/>
    <row r="20" s="22" customFormat="1" ht="19.95" customHeight="1"/>
    <row r="21" s="22" customFormat="1" ht="19.95" customHeight="1"/>
    <row r="22" s="22" customFormat="1" ht="19.95" customHeight="1"/>
    <row r="23" s="22" customFormat="1" ht="19.95" customHeight="1"/>
    <row r="24" s="22" customFormat="1" ht="19.95" customHeight="1"/>
    <row r="25" s="22" customFormat="1" ht="19.95" customHeight="1"/>
    <row r="26" s="22" customFormat="1" ht="19.95" customHeight="1"/>
    <row r="27" s="22" customFormat="1" ht="19.95" customHeight="1"/>
    <row r="28" s="22" customFormat="1" ht="19.95" customHeight="1"/>
    <row r="29" s="22" customFormat="1" ht="19.95" customHeight="1"/>
    <row r="30" s="22" customFormat="1" ht="19.95" customHeight="1"/>
    <row r="31" s="22" customFormat="1" ht="19.95" customHeight="1"/>
    <row r="32" s="22" customFormat="1" ht="19.95" customHeight="1"/>
    <row r="33" s="22" customFormat="1" ht="19.95" customHeight="1"/>
    <row r="34" s="22" customFormat="1" ht="19.95" customHeight="1"/>
    <row r="35" s="22" customFormat="1" ht="19.95" customHeight="1"/>
    <row r="36" s="22" customFormat="1" ht="19.95" customHeight="1"/>
    <row r="37" s="22" customFormat="1" ht="19.95" customHeight="1"/>
    <row r="38" s="22" customFormat="1" ht="19.95" customHeight="1"/>
    <row r="39" s="22" customFormat="1" ht="19.95" customHeight="1"/>
    <row r="40" s="22" customFormat="1" ht="19.95" customHeight="1"/>
    <row r="41" s="22" customFormat="1" ht="19.95" customHeight="1"/>
    <row r="42" s="22" customFormat="1" ht="19.95" customHeight="1"/>
    <row r="43" s="22" customFormat="1" ht="19.95" customHeight="1"/>
    <row r="44" s="22" customFormat="1" ht="19.95" customHeight="1"/>
    <row r="45" s="22" customFormat="1" ht="19.95" customHeight="1"/>
    <row r="46" s="22" customFormat="1" ht="19.95" customHeight="1"/>
    <row r="47" s="22" customFormat="1" ht="19.95" customHeight="1"/>
    <row r="48" s="22" customFormat="1" ht="19.95" customHeight="1"/>
    <row r="49" spans="27:31" ht="19.95" customHeight="1"/>
    <row r="50" spans="27:31" ht="19.95" customHeight="1"/>
    <row r="51" spans="27:31" ht="19.95" customHeight="1"/>
    <row r="52" spans="27:31" ht="19.95" customHeight="1"/>
    <row r="53" spans="27:31" ht="19.95" customHeight="1"/>
    <row r="54" spans="27:31" ht="19.95" customHeight="1"/>
    <row r="55" spans="27:31" ht="19.95" customHeight="1"/>
    <row r="56" spans="27:31" ht="19.95" customHeight="1"/>
    <row r="57" spans="27:31" ht="19.95" customHeight="1"/>
    <row r="58" spans="27:31" ht="19.95" customHeight="1"/>
    <row r="59" spans="27:31" ht="19.95" customHeight="1"/>
    <row r="60" spans="27:31" ht="19.95" customHeight="1"/>
    <row r="64" spans="27:31">
      <c r="AA64" s="23" t="s">
        <v>208</v>
      </c>
      <c r="AB64" s="23" t="s">
        <v>209</v>
      </c>
      <c r="AC64" s="23" t="s">
        <v>210</v>
      </c>
      <c r="AD64" s="23" t="s">
        <v>211</v>
      </c>
      <c r="AE64" s="23" t="s">
        <v>212</v>
      </c>
    </row>
    <row r="65" spans="27:31" ht="16.8">
      <c r="AA65" s="24" vm="13">
        <f>CUBEVALUE("ThisWorkbookDataModel", "[Measures].[Total Employees]")</f>
        <v>500</v>
      </c>
      <c r="AB65" s="25" vm="12">
        <f>CUBEVALUE("ThisWorkbookDataModel", "[Measures].[Female Representation %]")</f>
        <v>0.41</v>
      </c>
      <c r="AC65" s="25" vm="11">
        <f>CUBEVALUE("ThisWorkbookDataModel", "[Measures].[Executive Female Share %]")</f>
        <v>0.14285714285714285</v>
      </c>
      <c r="AD65" s="25" vm="10">
        <f>CUBEVALUE("ThisWorkbookDataModel", "[Measures].[Female Promotion %]")</f>
        <v>0.35294117647058826</v>
      </c>
      <c r="AE65" s="25" vm="9">
        <f>CUBEVALUE("ThisWorkbookDataModel", "[Measures].[Turnover Rate %]")</f>
        <v>9.4E-2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CA501-7DEB-4E08-A051-14412B0F8536}">
  <sheetPr codeName="Sheet4"/>
  <dimension ref="C3:H12"/>
  <sheetViews>
    <sheetView showGridLines="0" tabSelected="1" workbookViewId="0">
      <selection activeCell="H10" sqref="H10"/>
    </sheetView>
  </sheetViews>
  <sheetFormatPr defaultRowHeight="14.4"/>
  <cols>
    <col min="3" max="3" width="12.21875" bestFit="1" customWidth="1"/>
    <col min="4" max="4" width="9.21875" bestFit="1" customWidth="1"/>
    <col min="5" max="5" width="12.88671875" bestFit="1" customWidth="1"/>
    <col min="6" max="6" width="22.21875" bestFit="1" customWidth="1"/>
    <col min="7" max="7" width="23.6640625" bestFit="1" customWidth="1"/>
    <col min="8" max="8" width="12" bestFit="1" customWidth="1"/>
  </cols>
  <sheetData>
    <row r="3" spans="3:8">
      <c r="C3" s="35" t="s">
        <v>66</v>
      </c>
      <c r="D3" s="34" t="s">
        <v>222</v>
      </c>
      <c r="E3" s="36" t="s">
        <v>223</v>
      </c>
      <c r="F3" s="36" t="s">
        <v>224</v>
      </c>
      <c r="G3" s="36" t="s">
        <v>225</v>
      </c>
      <c r="H3" s="37" t="s">
        <v>226</v>
      </c>
    </row>
    <row r="4" spans="3:8">
      <c r="C4" s="38" t="s">
        <v>213</v>
      </c>
      <c r="D4" s="39">
        <v>631</v>
      </c>
      <c r="E4" s="40">
        <v>0.81933438985736928</v>
      </c>
      <c r="F4" s="40">
        <v>0.8936170212765957</v>
      </c>
      <c r="G4" s="41">
        <v>65.330754352030951</v>
      </c>
      <c r="H4" s="42">
        <v>3.3713733075435202</v>
      </c>
    </row>
    <row r="5" spans="3:8">
      <c r="C5" s="43" t="s">
        <v>214</v>
      </c>
      <c r="D5" s="44">
        <v>633</v>
      </c>
      <c r="E5" s="45">
        <v>0.82622432859399686</v>
      </c>
      <c r="F5" s="45">
        <v>0.9005736137667304</v>
      </c>
      <c r="G5" s="46">
        <v>67.282982791587003</v>
      </c>
      <c r="H5" s="47">
        <v>3.4474187380497132</v>
      </c>
    </row>
    <row r="6" spans="3:8">
      <c r="C6" s="43" t="s">
        <v>215</v>
      </c>
      <c r="D6" s="44">
        <v>633</v>
      </c>
      <c r="E6" s="45">
        <v>0.79146919431279616</v>
      </c>
      <c r="F6" s="45">
        <v>0.9021956087824351</v>
      </c>
      <c r="G6" s="46">
        <v>66.267465069860279</v>
      </c>
      <c r="H6" s="47">
        <v>3.4051896207584829</v>
      </c>
    </row>
    <row r="7" spans="3:8">
      <c r="C7" s="43" t="s">
        <v>216</v>
      </c>
      <c r="D7" s="44">
        <v>624</v>
      </c>
      <c r="E7" s="45">
        <v>0.80448717948717952</v>
      </c>
      <c r="F7" s="45">
        <v>0.90637450199203184</v>
      </c>
      <c r="G7" s="46">
        <v>68.444223107569726</v>
      </c>
      <c r="H7" s="47">
        <v>3.404382470119522</v>
      </c>
    </row>
    <row r="8" spans="3:8">
      <c r="C8" s="43" t="s">
        <v>217</v>
      </c>
      <c r="D8" s="44">
        <v>666</v>
      </c>
      <c r="E8" s="45">
        <v>0.80480480480480476</v>
      </c>
      <c r="F8" s="45">
        <v>0.90485074626865669</v>
      </c>
      <c r="G8" s="46">
        <v>66.343283582089555</v>
      </c>
      <c r="H8" s="47">
        <v>3.3936567164179103</v>
      </c>
    </row>
    <row r="9" spans="3:8">
      <c r="C9" s="43" t="s">
        <v>218</v>
      </c>
      <c r="D9" s="44">
        <v>593</v>
      </c>
      <c r="E9" s="45">
        <v>0.81618887015177066</v>
      </c>
      <c r="F9" s="45">
        <v>0.90082644628099173</v>
      </c>
      <c r="G9" s="46">
        <v>70.987603305785129</v>
      </c>
      <c r="H9" s="47">
        <v>3.330578512396694</v>
      </c>
    </row>
    <row r="10" spans="3:8">
      <c r="C10" s="43" t="s">
        <v>219</v>
      </c>
      <c r="D10" s="44">
        <v>638</v>
      </c>
      <c r="E10" s="45">
        <v>0.80564263322884011</v>
      </c>
      <c r="F10" s="45">
        <v>0.89688715953307396</v>
      </c>
      <c r="G10" s="46">
        <v>69.488326848249031</v>
      </c>
      <c r="H10" s="47">
        <v>3.4708171206225682</v>
      </c>
    </row>
    <row r="11" spans="3:8">
      <c r="C11" s="43" t="s">
        <v>220</v>
      </c>
      <c r="D11" s="44">
        <v>582</v>
      </c>
      <c r="E11" s="45">
        <v>0.81958762886597936</v>
      </c>
      <c r="F11" s="45">
        <v>0.88888888888888884</v>
      </c>
      <c r="G11" s="46">
        <v>66.184486373165612</v>
      </c>
      <c r="H11" s="47">
        <v>3.40041928721174</v>
      </c>
    </row>
    <row r="12" spans="3:8">
      <c r="C12" s="48" t="s">
        <v>221</v>
      </c>
      <c r="D12" s="49">
        <v>5000</v>
      </c>
      <c r="E12" s="50">
        <v>0.81079999999999997</v>
      </c>
      <c r="F12" s="50">
        <v>0.89935865811544158</v>
      </c>
      <c r="G12" s="51">
        <v>67.520720276270353</v>
      </c>
      <c r="H12" s="52">
        <v>3.4035520473606313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687D5F8B-0835-41E3-8BF5-307E7970A465}">
  <ds:schemaRefs/>
</ds:datastoreItem>
</file>

<file path=customXml/itemProps2.xml><?xml version="1.0" encoding="utf-8"?>
<ds:datastoreItem xmlns:ds="http://schemas.openxmlformats.org/officeDocument/2006/customXml" ds:itemID="{6AEFABD2-B27C-4FBE-8DFB-4958D6E612E2}">
  <ds:schemaRefs/>
</ds:datastoreItem>
</file>

<file path=customXml/itemProps3.xml><?xml version="1.0" encoding="utf-8"?>
<ds:datastoreItem xmlns:ds="http://schemas.openxmlformats.org/officeDocument/2006/customXml" ds:itemID="{EDDEFE9C-8149-4028-A71E-60C26A11F4AF}">
  <ds:schemaRefs/>
</ds:datastoreItem>
</file>

<file path=customXml/itemProps4.xml><?xml version="1.0" encoding="utf-8"?>
<ds:datastoreItem xmlns:ds="http://schemas.openxmlformats.org/officeDocument/2006/customXml" ds:itemID="{CBCDFE4C-E974-4306-BCF8-01B3CA95CD25}">
  <ds:schemaRefs/>
</ds:datastoreItem>
</file>

<file path=customXml/itemProps5.xml><?xml version="1.0" encoding="utf-8"?>
<ds:datastoreItem xmlns:ds="http://schemas.openxmlformats.org/officeDocument/2006/customXml" ds:itemID="{56B5BF4E-BC92-49C7-9CF1-7267F0A018C5}">
  <ds:schemaRefs/>
</ds:datastoreItem>
</file>

<file path=customXml/itemProps6.xml><?xml version="1.0" encoding="utf-8"?>
<ds:datastoreItem xmlns:ds="http://schemas.openxmlformats.org/officeDocument/2006/customXml" ds:itemID="{4DDD8671-0868-482B-8BC5-DC4193D54037}">
  <ds:schemaRefs/>
</ds:datastoreItem>
</file>

<file path=customXml/itemProps7.xml><?xml version="1.0" encoding="utf-8"?>
<ds:datastoreItem xmlns:ds="http://schemas.openxmlformats.org/officeDocument/2006/customXml" ds:itemID="{2AEAE97A-B576-437C-BC28-18D82AF72648}">
  <ds:schemaRefs/>
</ds:datastoreItem>
</file>

<file path=customXml/itemProps8.xml><?xml version="1.0" encoding="utf-8"?>
<ds:datastoreItem xmlns:ds="http://schemas.openxmlformats.org/officeDocument/2006/customXml" ds:itemID="{3A814564-DC57-4B8C-A900-9422F1FDA085}">
  <ds:schemaRefs/>
</ds:datastoreItem>
</file>

<file path=customXml/itemProps9.xml><?xml version="1.0" encoding="utf-8"?>
<ds:datastoreItem xmlns:ds="http://schemas.openxmlformats.org/officeDocument/2006/customXml" ds:itemID="{1F3BAE92-0037-4197-8E52-25C63A676FA9}">
  <ds:schemaRefs/>
</ds:datastoreItem>
</file>

<file path=customXml/itemProps10.xml><?xml version="1.0" encoding="utf-8"?>
<ds:datastoreItem xmlns:ds="http://schemas.openxmlformats.org/officeDocument/2006/customXml" ds:itemID="{E21E0487-4CBF-4363-A872-0238428F0B96}">
  <ds:schemaRefs/>
</ds:datastoreItem>
</file>

<file path=customXml/itemProps11.xml><?xml version="1.0" encoding="utf-8"?>
<ds:datastoreItem xmlns:ds="http://schemas.openxmlformats.org/officeDocument/2006/customXml" ds:itemID="{FA15CCA3-A765-4CF0-8C26-FF2290AA83AF}">
  <ds:schemaRefs/>
</ds:datastoreItem>
</file>

<file path=customXml/itemProps12.xml><?xml version="1.0" encoding="utf-8"?>
<ds:datastoreItem xmlns:ds="http://schemas.openxmlformats.org/officeDocument/2006/customXml" ds:itemID="{CDCFE401-E489-491C-B451-ED7F7819294F}">
  <ds:schemaRefs/>
</ds:datastoreItem>
</file>

<file path=customXml/itemProps13.xml><?xml version="1.0" encoding="utf-8"?>
<ds:datastoreItem xmlns:ds="http://schemas.openxmlformats.org/officeDocument/2006/customXml" ds:itemID="{AC49E672-0223-4153-8B24-672458A2B375}">
  <ds:schemaRefs/>
</ds:datastoreItem>
</file>

<file path=customXml/itemProps14.xml><?xml version="1.0" encoding="utf-8"?>
<ds:datastoreItem xmlns:ds="http://schemas.openxmlformats.org/officeDocument/2006/customXml" ds:itemID="{3DA1388D-3293-4198-AFF1-58CBE0ED7861}">
  <ds:schemaRefs/>
</ds:datastoreItem>
</file>

<file path=customXml/itemProps15.xml><?xml version="1.0" encoding="utf-8"?>
<ds:datastoreItem xmlns:ds="http://schemas.openxmlformats.org/officeDocument/2006/customXml" ds:itemID="{951E7DFF-F730-4D02-87B5-3BA42519DA70}">
  <ds:schemaRefs/>
</ds:datastoreItem>
</file>

<file path=customXml/itemProps16.xml><?xml version="1.0" encoding="utf-8"?>
<ds:datastoreItem xmlns:ds="http://schemas.openxmlformats.org/officeDocument/2006/customXml" ds:itemID="{FBB53839-D766-438F-A8C8-9678FB09584F}">
  <ds:schemaRefs/>
</ds:datastoreItem>
</file>

<file path=customXml/itemProps17.xml><?xml version="1.0" encoding="utf-8"?>
<ds:datastoreItem xmlns:ds="http://schemas.openxmlformats.org/officeDocument/2006/customXml" ds:itemID="{4A03355A-E079-4206-887D-BBF349249DF1}">
  <ds:schemaRefs/>
</ds:datastoreItem>
</file>

<file path=customXml/itemProps18.xml><?xml version="1.0" encoding="utf-8"?>
<ds:datastoreItem xmlns:ds="http://schemas.openxmlformats.org/officeDocument/2006/customXml" ds:itemID="{5CAC7263-3047-4AFB-AFD4-FB916609959B}">
  <ds:schemaRefs/>
</ds:datastoreItem>
</file>

<file path=customXml/itemProps19.xml><?xml version="1.0" encoding="utf-8"?>
<ds:datastoreItem xmlns:ds="http://schemas.openxmlformats.org/officeDocument/2006/customXml" ds:itemID="{3FC85839-EF59-4129-9AD2-4E0D9C64D3FD}">
  <ds:schemaRefs/>
</ds:datastoreItem>
</file>

<file path=customXml/itemProps20.xml><?xml version="1.0" encoding="utf-8"?>
<ds:datastoreItem xmlns:ds="http://schemas.openxmlformats.org/officeDocument/2006/customXml" ds:itemID="{D3B65D87-05E4-4653-B801-27D953FFC23D}">
  <ds:schemaRefs/>
</ds:datastoreItem>
</file>

<file path=customXml/itemProps21.xml><?xml version="1.0" encoding="utf-8"?>
<ds:datastoreItem xmlns:ds="http://schemas.openxmlformats.org/officeDocument/2006/customXml" ds:itemID="{291034EE-AA25-4CD0-B181-E2704B3FF410}">
  <ds:schemaRefs>
    <ds:schemaRef ds:uri="http://schemas.microsoft.com/DataMashup"/>
  </ds:schemaRefs>
</ds:datastoreItem>
</file>

<file path=customXml/itemProps22.xml><?xml version="1.0" encoding="utf-8"?>
<ds:datastoreItem xmlns:ds="http://schemas.openxmlformats.org/officeDocument/2006/customXml" ds:itemID="{6AA67E15-B6FF-46C9-8339-53A31FF4BA2A}">
  <ds:schemaRefs/>
</ds:datastoreItem>
</file>

<file path=customXml/itemProps23.xml><?xml version="1.0" encoding="utf-8"?>
<ds:datastoreItem xmlns:ds="http://schemas.openxmlformats.org/officeDocument/2006/customXml" ds:itemID="{B6D79AAA-4982-41F5-AAA0-65C70548F283}">
  <ds:schemaRefs/>
</ds:datastoreItem>
</file>

<file path=customXml/itemProps24.xml><?xml version="1.0" encoding="utf-8"?>
<ds:datastoreItem xmlns:ds="http://schemas.openxmlformats.org/officeDocument/2006/customXml" ds:itemID="{13EC4D08-2820-4B85-BF1C-D5E08627342F}">
  <ds:schemaRefs/>
</ds:datastoreItem>
</file>

<file path=customXml/itemProps25.xml><?xml version="1.0" encoding="utf-8"?>
<ds:datastoreItem xmlns:ds="http://schemas.openxmlformats.org/officeDocument/2006/customXml" ds:itemID="{9A0F13E9-6EB8-4343-A172-FEB913E4DDE0}">
  <ds:schemaRefs/>
</ds:datastoreItem>
</file>

<file path=customXml/itemProps26.xml><?xml version="1.0" encoding="utf-8"?>
<ds:datastoreItem xmlns:ds="http://schemas.openxmlformats.org/officeDocument/2006/customXml" ds:itemID="{BDBC2A6B-AEB7-4F58-983A-01903FA6FA3B}">
  <ds:schemaRefs/>
</ds:datastoreItem>
</file>

<file path=customXml/itemProps27.xml><?xml version="1.0" encoding="utf-8"?>
<ds:datastoreItem xmlns:ds="http://schemas.openxmlformats.org/officeDocument/2006/customXml" ds:itemID="{D6572499-2872-49AB-81F3-E2BE0A1BA263}">
  <ds:schemaRefs/>
</ds:datastoreItem>
</file>

<file path=customXml/itemProps28.xml><?xml version="1.0" encoding="utf-8"?>
<ds:datastoreItem xmlns:ds="http://schemas.openxmlformats.org/officeDocument/2006/customXml" ds:itemID="{7FA478CD-AF42-4CE8-B4E3-438780D2FB37}">
  <ds:schemaRefs/>
</ds:datastoreItem>
</file>

<file path=customXml/itemProps29.xml><?xml version="1.0" encoding="utf-8"?>
<ds:datastoreItem xmlns:ds="http://schemas.openxmlformats.org/officeDocument/2006/customXml" ds:itemID="{1E621379-87C6-40E6-ABFC-1603587AB9C0}">
  <ds:schemaRefs/>
</ds:datastoreItem>
</file>

<file path=customXml/itemProps30.xml><?xml version="1.0" encoding="utf-8"?>
<ds:datastoreItem xmlns:ds="http://schemas.openxmlformats.org/officeDocument/2006/customXml" ds:itemID="{06BE22A9-35EE-4B75-8BB7-2E998507FDFE}">
  <ds:schemaRefs/>
</ds:datastoreItem>
</file>

<file path=customXml/itemProps31.xml><?xml version="1.0" encoding="utf-8"?>
<ds:datastoreItem xmlns:ds="http://schemas.openxmlformats.org/officeDocument/2006/customXml" ds:itemID="{B506E020-9A47-40FA-937E-221E58494916}">
  <ds:schemaRefs/>
</ds:datastoreItem>
</file>

<file path=customXml/itemProps32.xml><?xml version="1.0" encoding="utf-8"?>
<ds:datastoreItem xmlns:ds="http://schemas.openxmlformats.org/officeDocument/2006/customXml" ds:itemID="{6EB42389-62E5-4A5B-82A9-5E0A13D43B5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01_Business_Domains</vt:lpstr>
      <vt:lpstr>02_Metadata_&amp;_KPI_Catalog</vt:lpstr>
      <vt:lpstr>03_CallCenter_Cockpit</vt:lpstr>
      <vt:lpstr>04_CustomerRetention_Cockpit</vt:lpstr>
      <vt:lpstr>05_DiversityInclusion_Cockpit</vt:lpstr>
      <vt:lpstr>Staging_Pivots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Sohila Khaled</dc:creator>
  <cp:lastModifiedBy>Sohila Khaled</cp:lastModifiedBy>
  <cp:lastPrinted>2026-10-02T19:23:34Z</cp:lastPrinted>
  <dcterms:created xsi:type="dcterms:W3CDTF">2026-10-01T16:49:08Z</dcterms:created>
  <dcterms:modified xsi:type="dcterms:W3CDTF">2026-10-02T19:39:00Z</dcterms:modified>
</cp:coreProperties>
</file>