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94C43491-1A95-4809-9A34-5E8170CB2D95}" xr6:coauthVersionLast="47" xr6:coauthVersionMax="47" xr10:uidLastSave="{00000000-0000-0000-0000-000000000000}"/>
  <bookViews>
    <workbookView xWindow="-108" yWindow="-108" windowWidth="23256" windowHeight="12456" xr2:uid="{B957AA41-0AAB-4C84-BFCA-68CC2E874E78}"/>
  </bookViews>
  <sheets>
    <sheet name="00_Home_Portal" sheetId="28" r:id="rId1"/>
    <sheet name="01_Business_Domains" sheetId="7" r:id="rId2"/>
    <sheet name="02_Metadata_&amp;_KPI_Catalog" sheetId="8" r:id="rId3"/>
    <sheet name="03_CallCenter_Cockpit" sheetId="24" r:id="rId4"/>
    <sheet name="04_CustomerRetention_Cockpit" sheetId="25" r:id="rId5"/>
    <sheet name="05_DiversityInclusion_Cockpit" sheetId="26" r:id="rId6"/>
    <sheet name="Staging_Pivots" sheetId="27" r:id="rId7"/>
  </sheets>
  <functionGroups builtInGroupCount="19"/>
  <calcPr calcId="191029"/>
  <pivotCaches>
    <pivotCache cacheId="0" r:id="rId8"/>
    <pivotCache cacheId="1" r:id="rId9"/>
  </pivotCaches>
  <extLs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<sst xmlns="http://schemas.openxmlformats.org/spreadsheetml/2006/main" count="238" uniqueCount="197">
  <si>
    <t>PwC Switzerland | Client Business Domains &amp; Strategic Context</t>
  </si>
  <si>
    <t>Strategic context, business models, operational grains, and critical risk taxonomies for the 3 client modules.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</si>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</sst>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%"/>
    <numFmt numFmtId="167" formatCode="0.0\ &quot;s&quot;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0F172A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F172A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6" fillId="4" borderId="4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left" vertical="center"/>
    </xf>
    <xf numFmtId="3" fontId="15" fillId="2" borderId="4" xfId="0" applyNumberFormat="1" applyFont="1" applyFill="1" applyBorder="1" applyAlignment="1">
      <alignment horizontal="right" vertical="center"/>
    </xf>
    <xf numFmtId="3" fontId="15" fillId="3" borderId="4" xfId="0" applyNumberFormat="1" applyFont="1" applyFill="1" applyBorder="1" applyAlignment="1">
      <alignment horizontal="right" vertical="center"/>
    </xf>
    <xf numFmtId="166" fontId="15" fillId="2" borderId="4" xfId="0" applyNumberFormat="1" applyFont="1" applyFill="1" applyBorder="1" applyAlignment="1">
      <alignment horizontal="right" vertical="center"/>
    </xf>
    <xf numFmtId="166" fontId="15" fillId="3" borderId="4" xfId="0" applyNumberFormat="1" applyFont="1" applyFill="1" applyBorder="1" applyAlignment="1">
      <alignment horizontal="right" vertical="center"/>
    </xf>
    <xf numFmtId="2" fontId="15" fillId="2" borderId="4" xfId="0" applyNumberFormat="1" applyFont="1" applyFill="1" applyBorder="1" applyAlignment="1">
      <alignment horizontal="right" vertical="center"/>
    </xf>
    <xf numFmtId="2" fontId="15" fillId="3" borderId="4" xfId="0" applyNumberFormat="1" applyFont="1" applyFill="1" applyBorder="1" applyAlignment="1">
      <alignment horizontal="right" vertical="center"/>
    </xf>
    <xf numFmtId="0" fontId="17" fillId="2" borderId="4" xfId="0" applyFont="1" applyFill="1" applyBorder="1" applyAlignment="1">
      <alignment horizontal="left" vertical="center"/>
    </xf>
    <xf numFmtId="0" fontId="17" fillId="3" borderId="4" xfId="0" applyFont="1" applyFill="1" applyBorder="1" applyAlignment="1">
      <alignment horizontal="left" vertical="center"/>
    </xf>
    <xf numFmtId="167" fontId="15" fillId="2" borderId="4" xfId="0" applyNumberFormat="1" applyFont="1" applyFill="1" applyBorder="1" applyAlignment="1">
      <alignment horizontal="right" vertical="center"/>
    </xf>
    <xf numFmtId="167" fontId="15" fillId="3" borderId="4" xfId="0" applyNumberFormat="1" applyFont="1" applyFill="1" applyBorder="1" applyAlignment="1">
      <alignment horizontal="right" vertical="center"/>
    </xf>
    <xf numFmtId="0" fontId="0" fillId="3" borderId="0" xfId="0" applyFill="1"/>
    <xf numFmtId="0" fontId="4" fillId="3" borderId="0" xfId="1" applyFont="1" applyFill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3" fontId="6" fillId="3" borderId="2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3" fillId="3" borderId="0" xfId="0" applyFont="1" applyFill="1"/>
    <xf numFmtId="3" fontId="14" fillId="3" borderId="0" xfId="0" applyNumberFormat="1" applyFont="1" applyFill="1"/>
    <xf numFmtId="10" fontId="14" fillId="3" borderId="0" xfId="0" applyNumberFormat="1" applyFont="1" applyFill="1"/>
    <xf numFmtId="164" fontId="14" fillId="3" borderId="0" xfId="0" applyNumberFormat="1" applyFont="1" applyFill="1"/>
    <xf numFmtId="2" fontId="14" fillId="3" borderId="0" xfId="0" applyNumberFormat="1" applyFont="1" applyFill="1"/>
    <xf numFmtId="165" fontId="14" fillId="3" borderId="0" xfId="0" applyNumberFormat="1" applyFont="1" applyFill="1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3" borderId="3" xfId="0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150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numFmt numFmtId="167" formatCode="0.0\ &quot;s&quot;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6" formatCode="0.0%"/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border>
        <bottom style="medium">
          <color rgb="FFD04A02"/>
        </bottom>
      </border>
    </dxf>
    <dxf>
      <border>
        <bottom style="medium">
          <color rgb="FFD04A02"/>
        </bottom>
      </border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E65" s="25"/>
        <tr r="AA65" s="26"/>
        <tr r="AB65" s="26"/>
        <tr r="AC65" s="26"/>
        <tr r="AA65" s="25"/>
        <tr r="AD65" s="26"/>
        <tr r="AB65" s="25"/>
        <tr r="AE65" s="26"/>
        <tr r="AD65" s="24"/>
        <tr r="AC65" s="24"/>
        <tr r="AA65" s="24"/>
        <tr r="AB65" s="24"/>
        <tr r="AE65" s="2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2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800" b="1" i="0" u="none" strike="noStrike" kern="1200" baseline="0">
                  <a:solidFill>
                    <a:srgbClr val="0F172A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1" i="0" u="none" strike="noStrike" kern="1200" baseline="0">
                    <a:solidFill>
                      <a:srgbClr val="0F172A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rgbClr val="0F172A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0F172A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5400" cap="rnd">
              <a:solidFill>
                <a:srgbClr val="0F17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solidFill>
              <a:srgbClr val="F9F9F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647B8B"/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Calls Answered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General</c:formatCode>
              <c:ptCount val="8"/>
              <c:pt idx="0">
                <c:v>517</c:v>
              </c:pt>
              <c:pt idx="1">
                <c:v>523</c:v>
              </c:pt>
              <c:pt idx="2">
                <c:v>501</c:v>
              </c:pt>
              <c:pt idx="3">
                <c:v>502</c:v>
              </c:pt>
              <c:pt idx="4">
                <c:v>536</c:v>
              </c:pt>
              <c:pt idx="5">
                <c:v>484</c:v>
              </c:pt>
              <c:pt idx="6">
                <c:v>514</c:v>
              </c:pt>
              <c:pt idx="7">
                <c:v>477</c:v>
              </c:pt>
            </c:numLit>
          </c:val>
          <c:extLst>
            <c:ext xmlns:c16="http://schemas.microsoft.com/office/drawing/2014/chart" uri="{C3380CC4-5D6E-409C-BE32-E72D297353CC}">
              <c16:uniqueId val="{00000000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613416"/>
        <c:axId val="645609896"/>
      </c:barChart>
      <c:lineChart>
        <c:grouping val="standard"/>
        <c:varyColors val="0"/>
        <c:ser>
          <c:idx val="1"/>
          <c:order val="1"/>
          <c:tx>
            <c:v>Avg CSAT</c:v>
          </c:tx>
          <c:spPr>
            <a:ln w="25400">
              <a:solidFill>
                <a:srgbClr val="0F172A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</c:spPr>
          </c:marker>
          <c:val>
            <c:numLit>
              <c:formatCode>General</c:formatCode>
              <c:ptCount val="8"/>
              <c:pt idx="0">
                <c:v>3.44</c:v>
              </c:pt>
              <c:pt idx="1">
                <c:v>3.46</c:v>
              </c:pt>
              <c:pt idx="2">
                <c:v>3.41</c:v>
              </c:pt>
              <c:pt idx="3">
                <c:v>3.4</c:v>
              </c:pt>
              <c:pt idx="4">
                <c:v>3.39</c:v>
              </c:pt>
              <c:pt idx="5">
                <c:v>3.33</c:v>
              </c:pt>
              <c:pt idx="6">
                <c:v>3.47</c:v>
              </c:pt>
              <c:pt idx="7">
                <c:v>3.4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15528"/>
        <c:axId val="645616584"/>
      </c:lineChart>
      <c:catAx>
        <c:axId val="64561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525">
            <a:solidFill>
              <a:srgbClr val="E2E8F0"/>
            </a:solidFill>
          </a:ln>
        </c:spPr>
        <c:txPr>
          <a:bodyPr/>
          <a:lstStyle/>
          <a:p>
            <a:pPr>
              <a:defRPr sz="80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09896"/>
        <c:crosses val="autoZero"/>
        <c:auto val="1"/>
        <c:lblAlgn val="ctr"/>
        <c:lblOffset val="100"/>
        <c:noMultiLvlLbl val="0"/>
      </c:catAx>
      <c:valAx>
        <c:axId val="645609896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F9F9F9"/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80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3416"/>
        <c:crosses val="autoZero"/>
        <c:crossBetween val="between"/>
      </c:valAx>
      <c:valAx>
        <c:axId val="645616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F9F9F9"/>
            </a:solidFill>
          </a:ln>
        </c:spPr>
        <c:txPr>
          <a:bodyPr/>
          <a:lstStyle/>
          <a:p>
            <a:pPr>
              <a:defRPr sz="750">
                <a:solidFill>
                  <a:srgbClr val="6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5528"/>
        <c:crosses val="max"/>
        <c:crossBetween val="between"/>
      </c:valAx>
      <c:catAx>
        <c:axId val="6456155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5616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94A3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Month-to-month</c:v>
              </c:pt>
              <c:pt idx="1">
                <c:v>One year</c:v>
              </c:pt>
              <c:pt idx="2">
                <c:v>Two year</c:v>
              </c:pt>
            </c:strLit>
          </c:cat>
          <c:val>
            <c:numLit>
              <c:formatCode>General</c:formatCode>
              <c:ptCount val="3"/>
              <c:pt idx="0">
                <c:v>3875</c:v>
              </c:pt>
              <c:pt idx="1">
                <c:v>1473</c:v>
              </c:pt>
              <c:pt idx="2">
                <c:v>1695</c:v>
              </c:pt>
            </c:numLit>
          </c:val>
          <c:extLst>
            <c:ext xmlns:c16="http://schemas.microsoft.com/office/drawing/2014/chart" uri="{C3380CC4-5D6E-409C-BE32-E72D297353CC}">
              <c16:uniqueId val="{00000001-A104-48AF-97F3-BF5DE5E17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306320"/>
        <c:axId val="556305616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0.42699999999999999</c:v>
              </c:pt>
              <c:pt idx="1">
                <c:v>0.113</c:v>
              </c:pt>
              <c:pt idx="2">
                <c:v>2.8000000000000001E-2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A104-48AF-97F3-BF5DE5E17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12656"/>
        <c:axId val="556311952"/>
      </c:lineChart>
      <c:catAx>
        <c:axId val="55630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05616"/>
        <c:crosses val="autoZero"/>
        <c:auto val="1"/>
        <c:lblAlgn val="ctr"/>
        <c:lblOffset val="100"/>
        <c:noMultiLvlLbl val="0"/>
      </c:catAx>
      <c:valAx>
        <c:axId val="556305616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06320"/>
        <c:crosses val="autoZero"/>
        <c:crossBetween val="between"/>
      </c:valAx>
      <c:valAx>
        <c:axId val="556311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12656"/>
        <c:crosses val="max"/>
        <c:crossBetween val="between"/>
      </c:valAx>
      <c:catAx>
        <c:axId val="556312656"/>
        <c:scaling>
          <c:orientation val="minMax"/>
        </c:scaling>
        <c:delete val="1"/>
        <c:axPos val="b"/>
        <c:majorTickMark val="out"/>
        <c:minorTickMark val="none"/>
        <c:tickLblPos val="nextTo"/>
        <c:crossAx val="556311952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v>Churn Rate %</c:v>
          </c:tx>
          <c:spPr>
            <a:ln w="25400">
              <a:solidFill>
                <a:srgbClr val="EA580C"/>
              </a:solidFill>
            </a:ln>
          </c:spPr>
          <c:cat>
            <c:strLit>
              <c:ptCount val="4"/>
              <c:pt idx="0">
                <c:v>0 - 12 Mos</c:v>
              </c:pt>
              <c:pt idx="1">
                <c:v>13 - 24 Mos</c:v>
              </c:pt>
              <c:pt idx="2">
                <c:v>25 - 48 Mos</c:v>
              </c:pt>
              <c:pt idx="3">
                <c:v>49 - 72 Mos</c:v>
              </c:pt>
            </c:strLit>
          </c:cat>
          <c:val>
            <c:numLit>
              <c:formatCode>General</c:formatCode>
              <c:ptCount val="4"/>
              <c:pt idx="0">
                <c:v>0.47699999999999998</c:v>
              </c:pt>
              <c:pt idx="1">
                <c:v>0.28699999999999998</c:v>
              </c:pt>
              <c:pt idx="2">
                <c:v>0.19800000000000001</c:v>
              </c:pt>
              <c:pt idx="3">
                <c:v>9.5000000000000001E-2</c:v>
              </c:pt>
            </c:numLit>
          </c:val>
          <c:extLst>
            <c:ext xmlns:c16="http://schemas.microsoft.com/office/drawing/2014/chart" uri="{C3380CC4-5D6E-409C-BE32-E72D297353CC}">
              <c16:uniqueId val="{00000001-57E7-42C9-A742-0C62073E6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00392"/>
        <c:axId val="551997576"/>
      </c:areaChart>
      <c:catAx>
        <c:axId val="55200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1997576"/>
        <c:crosses val="autoZero"/>
        <c:auto val="1"/>
        <c:lblAlgn val="ctr"/>
        <c:lblOffset val="100"/>
        <c:noMultiLvlLbl val="0"/>
      </c:catAx>
      <c:valAx>
        <c:axId val="551997576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2000392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Churn Rate %</c:v>
          </c:tx>
          <c:spPr>
            <a:ln w="25400">
              <a:solidFill>
                <a:srgbClr val="2563EB"/>
              </a:solidFill>
            </a:ln>
          </c:spPr>
          <c:cat>
            <c:strLit>
              <c:ptCount val="4"/>
              <c:pt idx="0">
                <c:v>Electronic check</c:v>
              </c:pt>
              <c:pt idx="1">
                <c:v>Mailed check</c:v>
              </c:pt>
              <c:pt idx="2">
                <c:v>Bank transfer</c:v>
              </c:pt>
              <c:pt idx="3">
                <c:v>Credit card</c:v>
              </c:pt>
            </c:strLit>
          </c:cat>
          <c:val>
            <c:numLit>
              <c:formatCode>General</c:formatCode>
              <c:ptCount val="4"/>
              <c:pt idx="0">
                <c:v>0.45300000000000001</c:v>
              </c:pt>
              <c:pt idx="1">
                <c:v>0.191</c:v>
              </c:pt>
              <c:pt idx="2">
                <c:v>0.16700000000000001</c:v>
              </c:pt>
              <c:pt idx="3">
                <c:v>0.152</c:v>
              </c:pt>
            </c:numLit>
          </c:val>
          <c:extLst>
            <c:ext xmlns:c16="http://schemas.microsoft.com/office/drawing/2014/chart" uri="{C3380CC4-5D6E-409C-BE32-E72D297353CC}">
              <c16:uniqueId val="{00000001-D642-471C-A54A-C370AA379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6474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Fiber optic</c:v>
              </c:pt>
              <c:pt idx="1">
                <c:v>DSL</c:v>
              </c:pt>
              <c:pt idx="2">
                <c:v>No Internet</c:v>
              </c:pt>
            </c:strLit>
          </c:cat>
          <c:val>
            <c:numLit>
              <c:formatCode>General</c:formatCode>
              <c:ptCount val="3"/>
              <c:pt idx="0">
                <c:v>3096</c:v>
              </c:pt>
              <c:pt idx="1">
                <c:v>2421</c:v>
              </c:pt>
              <c:pt idx="2">
                <c:v>1526</c:v>
              </c:pt>
            </c:numLit>
          </c:val>
          <c:extLst>
            <c:ext xmlns:c16="http://schemas.microsoft.com/office/drawing/2014/chart" uri="{C3380CC4-5D6E-409C-BE32-E72D297353CC}">
              <c16:uniqueId val="{00000001-9D57-4A02-B7EA-F2D09BF5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313008"/>
        <c:axId val="556309488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EA580C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EA580C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0.41899999999999998</c:v>
              </c:pt>
              <c:pt idx="1">
                <c:v>0.19</c:v>
              </c:pt>
              <c:pt idx="2">
                <c:v>7.3999999999999996E-2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9D57-4A02-B7EA-F2D09BF5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14064"/>
        <c:axId val="556318288"/>
      </c:lineChart>
      <c:catAx>
        <c:axId val="55631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09488"/>
        <c:crosses val="autoZero"/>
        <c:auto val="1"/>
        <c:lblAlgn val="ctr"/>
        <c:lblOffset val="100"/>
        <c:noMultiLvlLbl val="0"/>
      </c:catAx>
      <c:valAx>
        <c:axId val="556309488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13008"/>
        <c:crosses val="autoZero"/>
        <c:crossBetween val="between"/>
      </c:valAx>
      <c:valAx>
        <c:axId val="556318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14064"/>
        <c:crosses val="max"/>
        <c:crossBetween val="between"/>
      </c:valAx>
      <c:catAx>
        <c:axId val="556314064"/>
        <c:scaling>
          <c:orientation val="minMax"/>
        </c:scaling>
        <c:delete val="1"/>
        <c:axPos val="b"/>
        <c:majorTickMark val="out"/>
        <c:minorTickMark val="none"/>
        <c:tickLblPos val="nextTo"/>
        <c:crossAx val="556318288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Female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Level 6: Assoc</c:v>
              </c:pt>
              <c:pt idx="1">
                <c:v>Level 5: Sr Assoc</c:v>
              </c:pt>
              <c:pt idx="2">
                <c:v>Level 4: Mgr</c:v>
              </c:pt>
              <c:pt idx="3">
                <c:v>Level 3: Sr Mgr</c:v>
              </c:pt>
              <c:pt idx="4">
                <c:v>Level 2: Dir</c:v>
              </c:pt>
              <c:pt idx="5">
                <c:v>Level 1: Exec</c:v>
              </c:pt>
            </c:strLit>
          </c:cat>
          <c:val>
            <c:numLit>
              <c:formatCode>General</c:formatCode>
              <c:ptCount val="6"/>
              <c:pt idx="0">
                <c:v>0.51800000000000002</c:v>
              </c:pt>
              <c:pt idx="1">
                <c:v>0.435</c:v>
              </c:pt>
              <c:pt idx="2">
                <c:v>0.34300000000000003</c:v>
              </c:pt>
              <c:pt idx="3">
                <c:v>0.3</c:v>
              </c:pt>
              <c:pt idx="4">
                <c:v>0.28599999999999998</c:v>
              </c:pt>
              <c:pt idx="5">
                <c:v>0.2</c:v>
              </c:pt>
            </c:numLit>
          </c:val>
          <c:extLst>
            <c:ext xmlns:c16="http://schemas.microsoft.com/office/drawing/2014/chart" uri="{C3380CC4-5D6E-409C-BE32-E72D297353CC}">
              <c16:uniqueId val="{00000000-2E94-4262-89D7-C5BC077FF590}"/>
            </c:ext>
          </c:extLst>
        </c:ser>
        <c:ser>
          <c:idx val="1"/>
          <c:order val="1"/>
          <c:tx>
            <c:v>Male %</c:v>
          </c:tx>
          <c:spPr>
            <a:solidFill>
              <a:srgbClr val="1E293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0.48199999999999998</c:v>
              </c:pt>
              <c:pt idx="1">
                <c:v>0.56499999999999995</c:v>
              </c:pt>
              <c:pt idx="2">
                <c:v>0.65700000000000003</c:v>
              </c:pt>
              <c:pt idx="3">
                <c:v>0.7</c:v>
              </c:pt>
              <c:pt idx="4">
                <c:v>0.71399999999999997</c:v>
              </c:pt>
              <c:pt idx="5">
                <c:v>0.8</c:v>
              </c:pt>
            </c:numLit>
          </c:val>
          <c:extLst>
            <c:ext xmlns:c16="http://schemas.microsoft.com/office/drawing/2014/chart" uri="{C3380CC4-5D6E-409C-BE32-E72D297353CC}">
              <c16:uniqueId val="{00000001-2E94-4262-89D7-C5BC077FF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601448"/>
        <c:axId val="604604264"/>
      </c:barChart>
      <c:catAx>
        <c:axId val="604601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04604264"/>
        <c:crosses val="autoZero"/>
        <c:auto val="1"/>
        <c:lblAlgn val="ctr"/>
        <c:lblOffset val="100"/>
        <c:noMultiLvlLbl val="0"/>
      </c:catAx>
      <c:valAx>
        <c:axId val="604604264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0460144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Female Representation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HR</c:v>
              </c:pt>
              <c:pt idx="1">
                <c:v>Operations</c:v>
              </c:pt>
              <c:pt idx="2">
                <c:v>Sales &amp; Marketing</c:v>
              </c:pt>
              <c:pt idx="3">
                <c:v>Internal Services</c:v>
              </c:pt>
              <c:pt idx="4">
                <c:v>Finance</c:v>
              </c:pt>
              <c:pt idx="5">
                <c:v>Strategy</c:v>
              </c:pt>
            </c:strLit>
          </c:cat>
          <c:val>
            <c:numLit>
              <c:formatCode>General</c:formatCode>
              <c:ptCount val="6"/>
              <c:pt idx="0">
                <c:v>0.70599999999999996</c:v>
              </c:pt>
              <c:pt idx="1">
                <c:v>0.49299999999999999</c:v>
              </c:pt>
              <c:pt idx="2">
                <c:v>0.45</c:v>
              </c:pt>
              <c:pt idx="3">
                <c:v>0.432</c:v>
              </c:pt>
              <c:pt idx="4">
                <c:v>0.38500000000000001</c:v>
              </c:pt>
              <c:pt idx="5">
                <c:v>0.182</c:v>
              </c:pt>
            </c:numLit>
          </c:val>
          <c:extLst>
            <c:ext xmlns:c16="http://schemas.microsoft.com/office/drawing/2014/chart" uri="{C3380CC4-5D6E-409C-BE32-E72D297353CC}">
              <c16:uniqueId val="{00000000-CA66-4557-8E47-6E115763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602504"/>
        <c:axId val="604600744"/>
      </c:barChart>
      <c:catAx>
        <c:axId val="604602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04600744"/>
        <c:crosses val="autoZero"/>
        <c:auto val="1"/>
        <c:lblAlgn val="ctr"/>
        <c:lblOffset val="100"/>
        <c:noMultiLvlLbl val="0"/>
      </c:catAx>
      <c:valAx>
        <c:axId val="604600744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04602504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Female Promo Rate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Associate</c:v>
              </c:pt>
              <c:pt idx="1">
                <c:v>Sr Assoc</c:v>
              </c:pt>
              <c:pt idx="2">
                <c:v>Manager</c:v>
              </c:pt>
              <c:pt idx="3">
                <c:v>Sr Mgr</c:v>
              </c:pt>
              <c:pt idx="4">
                <c:v>Director</c:v>
              </c:pt>
              <c:pt idx="5">
                <c:v>Executive</c:v>
              </c:pt>
            </c:strLit>
          </c:cat>
          <c:val>
            <c:numLit>
              <c:formatCode>General</c:formatCode>
              <c:ptCount val="6"/>
              <c:pt idx="0">
                <c:v>0.125</c:v>
              </c:pt>
              <c:pt idx="1">
                <c:v>0.14199999999999999</c:v>
              </c:pt>
              <c:pt idx="2">
                <c:v>0.11799999999999999</c:v>
              </c:pt>
              <c:pt idx="3">
                <c:v>9.0999999999999998E-2</c:v>
              </c:pt>
              <c:pt idx="4">
                <c:v>0.105</c:v>
              </c:pt>
              <c:pt idx="5">
                <c:v>8.3000000000000004E-2</c:v>
              </c:pt>
            </c:numLit>
          </c:val>
          <c:extLst>
            <c:ext xmlns:c16="http://schemas.microsoft.com/office/drawing/2014/chart" uri="{C3380CC4-5D6E-409C-BE32-E72D297353CC}">
              <c16:uniqueId val="{00000000-492B-4E2B-A95F-99BBBE5FBE01}"/>
            </c:ext>
          </c:extLst>
        </c:ser>
        <c:ser>
          <c:idx val="1"/>
          <c:order val="1"/>
          <c:tx>
            <c:v>Male Promo Rate %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0.11799999999999999</c:v>
              </c:pt>
              <c:pt idx="1">
                <c:v>0.13500000000000001</c:v>
              </c:pt>
              <c:pt idx="2">
                <c:v>0.121</c:v>
              </c:pt>
              <c:pt idx="3">
                <c:v>0.13600000000000001</c:v>
              </c:pt>
              <c:pt idx="4">
                <c:v>0.122</c:v>
              </c:pt>
              <c:pt idx="5">
                <c:v>0.158</c:v>
              </c:pt>
            </c:numLit>
          </c:val>
          <c:extLst>
            <c:ext xmlns:c16="http://schemas.microsoft.com/office/drawing/2014/chart" uri="{C3380CC4-5D6E-409C-BE32-E72D297353CC}">
              <c16:uniqueId val="{00000001-492B-4E2B-A95F-99BBBE5F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225064"/>
        <c:axId val="634226120"/>
      </c:barChart>
      <c:catAx>
        <c:axId val="634225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34226120"/>
        <c:crosses val="autoZero"/>
        <c:auto val="1"/>
        <c:lblAlgn val="ctr"/>
        <c:lblOffset val="100"/>
        <c:noMultiLvlLbl val="0"/>
      </c:catAx>
      <c:valAx>
        <c:axId val="634226120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34225064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Promotion Rate %</c:v>
          </c:tx>
          <c:spPr>
            <a:solidFill>
              <a:srgbClr val="16A3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4"/>
              <c:pt idx="0">
                <c:v>Rating 1</c:v>
              </c:pt>
              <c:pt idx="1">
                <c:v>Rating 2</c:v>
              </c:pt>
              <c:pt idx="2">
                <c:v>Rating 3</c:v>
              </c:pt>
              <c:pt idx="3">
                <c:v>Rating 4</c:v>
              </c:pt>
            </c:strLit>
          </c:cat>
          <c:val>
            <c:numLit>
              <c:formatCode>General</c:formatCode>
              <c:ptCount val="4"/>
              <c:pt idx="0">
                <c:v>2.1000000000000001E-2</c:v>
              </c:pt>
              <c:pt idx="1">
                <c:v>8.4000000000000005E-2</c:v>
              </c:pt>
              <c:pt idx="2">
                <c:v>0.16500000000000001</c:v>
              </c:pt>
              <c:pt idx="3">
                <c:v>0.28899999999999998</c:v>
              </c:pt>
            </c:numLit>
          </c:val>
          <c:extLst>
            <c:ext xmlns:c16="http://schemas.microsoft.com/office/drawing/2014/chart" uri="{C3380CC4-5D6E-409C-BE32-E72D297353CC}">
              <c16:uniqueId val="{00000000-30A7-40E1-8639-BCDE47AD7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318640"/>
        <c:axId val="556316880"/>
      </c:barChart>
      <c:lineChart>
        <c:grouping val="standard"/>
        <c:varyColors val="0"/>
        <c:ser>
          <c:idx val="1"/>
          <c:order val="1"/>
          <c:tx>
            <c:v>Turnover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4"/>
              <c:pt idx="0">
                <c:v>0.32</c:v>
              </c:pt>
              <c:pt idx="1">
                <c:v>0.14199999999999999</c:v>
              </c:pt>
              <c:pt idx="2">
                <c:v>8.1000000000000003E-2</c:v>
              </c:pt>
              <c:pt idx="3">
                <c:v>4.4999999999999998E-2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30A7-40E1-8639-BCDE47AD7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00392"/>
        <c:axId val="604602152"/>
      </c:lineChart>
      <c:catAx>
        <c:axId val="55631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16880"/>
        <c:crosses val="autoZero"/>
        <c:auto val="1"/>
        <c:lblAlgn val="ctr"/>
        <c:lblOffset val="100"/>
        <c:noMultiLvlLbl val="0"/>
      </c:catAx>
      <c:valAx>
        <c:axId val="556316880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56318640"/>
        <c:crosses val="autoZero"/>
        <c:crossBetween val="between"/>
      </c:valAx>
      <c:valAx>
        <c:axId val="604602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04600392"/>
        <c:crosses val="max"/>
        <c:crossBetween val="between"/>
      </c:valAx>
      <c:catAx>
        <c:axId val="604600392"/>
        <c:scaling>
          <c:orientation val="minMax"/>
        </c:scaling>
        <c:delete val="1"/>
        <c:axPos val="b"/>
        <c:majorTickMark val="out"/>
        <c:minorTickMark val="none"/>
        <c:tickLblPos val="nextTo"/>
        <c:crossAx val="604602152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'04_CustomerRetention_Cockpit'!A1"/><Relationship Id="rId18" Type="http://schemas.openxmlformats.org/officeDocument/2006/relationships/hyperlink" Target="#'02_Metadata_&amp;_KPI_Catalog'!A1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1.svg"/><Relationship Id="rId17" Type="http://schemas.openxmlformats.org/officeDocument/2006/relationships/hyperlink" Target="#'01_Business_Domains'!A1"/><Relationship Id="rId2" Type="http://schemas.openxmlformats.org/officeDocument/2006/relationships/image" Target="../media/image2.png"/><Relationship Id="rId16" Type="http://schemas.openxmlformats.org/officeDocument/2006/relationships/hyperlink" Target="#'05_DiversityInclusion_Cockpit'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5" Type="http://schemas.openxmlformats.org/officeDocument/2006/relationships/image" Target="../media/image13.svg"/><Relationship Id="rId10" Type="http://schemas.openxmlformats.org/officeDocument/2006/relationships/hyperlink" Target="#'03_CallCenter_Cockpit'!A1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hyperlink" Target="#'05_DiversityInclusion_Cockpit'!A1"/><Relationship Id="rId3" Type="http://schemas.openxmlformats.org/officeDocument/2006/relationships/image" Target="../media/image15.png"/><Relationship Id="rId7" Type="http://schemas.openxmlformats.org/officeDocument/2006/relationships/hyperlink" Target="#'03_CallCenter_Cockpit'!A1"/><Relationship Id="rId12" Type="http://schemas.openxmlformats.org/officeDocument/2006/relationships/image" Target="../media/image22.svg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image" Target="../media/image18.svg"/><Relationship Id="rId11" Type="http://schemas.openxmlformats.org/officeDocument/2006/relationships/image" Target="../media/image21.png"/><Relationship Id="rId5" Type="http://schemas.openxmlformats.org/officeDocument/2006/relationships/image" Target="../media/image17.png"/><Relationship Id="rId10" Type="http://schemas.openxmlformats.org/officeDocument/2006/relationships/hyperlink" Target="#'04_CustomerRetention_Cockpit'!A1"/><Relationship Id="rId4" Type="http://schemas.openxmlformats.org/officeDocument/2006/relationships/image" Target="../media/image16.svg"/><Relationship Id="rId9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05_DiversityInclusion_Cockpit'!A1"/><Relationship Id="rId3" Type="http://schemas.openxmlformats.org/officeDocument/2006/relationships/image" Target="../media/image23.png"/><Relationship Id="rId7" Type="http://schemas.openxmlformats.org/officeDocument/2006/relationships/hyperlink" Target="#'04_CustomerRetention_Cockpit'!A1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hyperlink" Target="#'03_CallCenter_Cockpit'!A1"/><Relationship Id="rId5" Type="http://schemas.openxmlformats.org/officeDocument/2006/relationships/hyperlink" Target="#'01_Business_Domains'!A1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4.xml"/><Relationship Id="rId18" Type="http://schemas.openxmlformats.org/officeDocument/2006/relationships/image" Target="../media/image17.png"/><Relationship Id="rId26" Type="http://schemas.openxmlformats.org/officeDocument/2006/relationships/image" Target="../media/image42.png"/><Relationship Id="rId3" Type="http://schemas.openxmlformats.org/officeDocument/2006/relationships/image" Target="../media/image27.png"/><Relationship Id="rId21" Type="http://schemas.openxmlformats.org/officeDocument/2006/relationships/image" Target="../media/image37.svg"/><Relationship Id="rId7" Type="http://schemas.openxmlformats.org/officeDocument/2006/relationships/chart" Target="../charts/chart1.xml"/><Relationship Id="rId12" Type="http://schemas.openxmlformats.org/officeDocument/2006/relationships/image" Target="../media/image33.emf"/><Relationship Id="rId17" Type="http://schemas.openxmlformats.org/officeDocument/2006/relationships/image" Target="../media/image35.svg"/><Relationship Id="rId25" Type="http://schemas.openxmlformats.org/officeDocument/2006/relationships/image" Target="../media/image41.svg"/><Relationship Id="rId2" Type="http://schemas.openxmlformats.org/officeDocument/2006/relationships/image" Target="../media/image26.svg"/><Relationship Id="rId16" Type="http://schemas.openxmlformats.org/officeDocument/2006/relationships/image" Target="../media/image34.png"/><Relationship Id="rId20" Type="http://schemas.openxmlformats.org/officeDocument/2006/relationships/image" Target="../media/image36.pn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11" Type="http://schemas.openxmlformats.org/officeDocument/2006/relationships/image" Target="../media/image32.svg"/><Relationship Id="rId24" Type="http://schemas.openxmlformats.org/officeDocument/2006/relationships/image" Target="../media/image40.png"/><Relationship Id="rId5" Type="http://schemas.openxmlformats.org/officeDocument/2006/relationships/image" Target="../media/image29.png"/><Relationship Id="rId15" Type="http://schemas.openxmlformats.org/officeDocument/2006/relationships/hyperlink" Target="#'00_Home_Portal'!A1"/><Relationship Id="rId23" Type="http://schemas.openxmlformats.org/officeDocument/2006/relationships/image" Target="../media/image39.svg"/><Relationship Id="rId10" Type="http://schemas.openxmlformats.org/officeDocument/2006/relationships/image" Target="../media/image31.png"/><Relationship Id="rId19" Type="http://schemas.openxmlformats.org/officeDocument/2006/relationships/image" Target="../media/image18.svg"/><Relationship Id="rId4" Type="http://schemas.openxmlformats.org/officeDocument/2006/relationships/image" Target="../media/image28.svg"/><Relationship Id="rId9" Type="http://schemas.openxmlformats.org/officeDocument/2006/relationships/chart" Target="../charts/chart3.xml"/><Relationship Id="rId14" Type="http://schemas.openxmlformats.org/officeDocument/2006/relationships/image" Target="../media/image14.png"/><Relationship Id="rId22" Type="http://schemas.openxmlformats.org/officeDocument/2006/relationships/image" Target="../media/image38.png"/><Relationship Id="rId27" Type="http://schemas.openxmlformats.org/officeDocument/2006/relationships/image" Target="../media/image43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00_Home_Portal'!A1"/><Relationship Id="rId13" Type="http://schemas.openxmlformats.org/officeDocument/2006/relationships/image" Target="../media/image45.png"/><Relationship Id="rId18" Type="http://schemas.openxmlformats.org/officeDocument/2006/relationships/image" Target="../media/image48.svg"/><Relationship Id="rId3" Type="http://schemas.openxmlformats.org/officeDocument/2006/relationships/image" Target="../media/image27.png"/><Relationship Id="rId21" Type="http://schemas.openxmlformats.org/officeDocument/2006/relationships/chart" Target="../charts/chart5.xml"/><Relationship Id="rId7" Type="http://schemas.openxmlformats.org/officeDocument/2006/relationships/image" Target="../media/image14.png"/><Relationship Id="rId12" Type="http://schemas.openxmlformats.org/officeDocument/2006/relationships/image" Target="../media/image20.svg"/><Relationship Id="rId17" Type="http://schemas.openxmlformats.org/officeDocument/2006/relationships/image" Target="../media/image47.png"/><Relationship Id="rId2" Type="http://schemas.openxmlformats.org/officeDocument/2006/relationships/image" Target="../media/image26.svg"/><Relationship Id="rId16" Type="http://schemas.openxmlformats.org/officeDocument/2006/relationships/image" Target="../media/image5.svg"/><Relationship Id="rId20" Type="http://schemas.openxmlformats.org/officeDocument/2006/relationships/image" Target="../media/image50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11" Type="http://schemas.openxmlformats.org/officeDocument/2006/relationships/image" Target="../media/image19.png"/><Relationship Id="rId24" Type="http://schemas.openxmlformats.org/officeDocument/2006/relationships/chart" Target="../charts/chart8.xml"/><Relationship Id="rId5" Type="http://schemas.openxmlformats.org/officeDocument/2006/relationships/image" Target="../media/image29.png"/><Relationship Id="rId15" Type="http://schemas.openxmlformats.org/officeDocument/2006/relationships/image" Target="../media/image4.png"/><Relationship Id="rId23" Type="http://schemas.openxmlformats.org/officeDocument/2006/relationships/chart" Target="../charts/chart7.xml"/><Relationship Id="rId10" Type="http://schemas.openxmlformats.org/officeDocument/2006/relationships/image" Target="../media/image35.svg"/><Relationship Id="rId19" Type="http://schemas.openxmlformats.org/officeDocument/2006/relationships/image" Target="../media/image49.png"/><Relationship Id="rId4" Type="http://schemas.openxmlformats.org/officeDocument/2006/relationships/image" Target="../media/image28.svg"/><Relationship Id="rId9" Type="http://schemas.openxmlformats.org/officeDocument/2006/relationships/image" Target="../media/image34.png"/><Relationship Id="rId14" Type="http://schemas.openxmlformats.org/officeDocument/2006/relationships/image" Target="../media/image46.svg"/><Relationship Id="rId22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00_Home_Portal'!A1"/><Relationship Id="rId13" Type="http://schemas.openxmlformats.org/officeDocument/2006/relationships/image" Target="../media/image21.png"/><Relationship Id="rId18" Type="http://schemas.openxmlformats.org/officeDocument/2006/relationships/image" Target="../media/image54.svg"/><Relationship Id="rId3" Type="http://schemas.openxmlformats.org/officeDocument/2006/relationships/image" Target="../media/image27.png"/><Relationship Id="rId21" Type="http://schemas.openxmlformats.org/officeDocument/2006/relationships/chart" Target="../charts/chart9.xml"/><Relationship Id="rId7" Type="http://schemas.openxmlformats.org/officeDocument/2006/relationships/image" Target="../media/image14.png"/><Relationship Id="rId12" Type="http://schemas.openxmlformats.org/officeDocument/2006/relationships/image" Target="../media/image20.svg"/><Relationship Id="rId17" Type="http://schemas.openxmlformats.org/officeDocument/2006/relationships/image" Target="../media/image53.png"/><Relationship Id="rId2" Type="http://schemas.openxmlformats.org/officeDocument/2006/relationships/image" Target="../media/image26.svg"/><Relationship Id="rId16" Type="http://schemas.openxmlformats.org/officeDocument/2006/relationships/image" Target="../media/image52.svg"/><Relationship Id="rId20" Type="http://schemas.openxmlformats.org/officeDocument/2006/relationships/image" Target="../media/image5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11" Type="http://schemas.openxmlformats.org/officeDocument/2006/relationships/image" Target="../media/image19.png"/><Relationship Id="rId24" Type="http://schemas.openxmlformats.org/officeDocument/2006/relationships/chart" Target="../charts/chart12.xml"/><Relationship Id="rId5" Type="http://schemas.openxmlformats.org/officeDocument/2006/relationships/image" Target="../media/image29.png"/><Relationship Id="rId15" Type="http://schemas.openxmlformats.org/officeDocument/2006/relationships/image" Target="../media/image51.png"/><Relationship Id="rId23" Type="http://schemas.openxmlformats.org/officeDocument/2006/relationships/chart" Target="../charts/chart11.xml"/><Relationship Id="rId10" Type="http://schemas.openxmlformats.org/officeDocument/2006/relationships/image" Target="../media/image35.svg"/><Relationship Id="rId19" Type="http://schemas.openxmlformats.org/officeDocument/2006/relationships/image" Target="../media/image55.png"/><Relationship Id="rId4" Type="http://schemas.openxmlformats.org/officeDocument/2006/relationships/image" Target="../media/image28.svg"/><Relationship Id="rId9" Type="http://schemas.openxmlformats.org/officeDocument/2006/relationships/image" Target="../media/image34.png"/><Relationship Id="rId14" Type="http://schemas.openxmlformats.org/officeDocument/2006/relationships/image" Target="../media/image22.svg"/><Relationship Id="rId22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25</xdr:col>
      <xdr:colOff>508000</xdr:colOff>
      <xdr:row>5</xdr:row>
      <xdr:rowOff>0</xdr:rowOff>
    </xdr:to>
    <xdr:sp macro="" textlink="">
      <xdr:nvSpPr>
        <xdr:cNvPr id="2" name="Nav_TopBar">
          <a:extLst>
            <a:ext uri="{FF2B5EF4-FFF2-40B4-BE49-F238E27FC236}">
              <a16:creationId xmlns:a16="http://schemas.microsoft.com/office/drawing/2014/main" id="{3F46DBAB-3CEE-FD20-85DC-788947E3AAD9}"/>
            </a:ext>
          </a:extLst>
        </xdr:cNvPr>
        <xdr:cNvSpPr/>
      </xdr:nvSpPr>
      <xdr:spPr>
        <a:xfrm>
          <a:off x="254000" y="203200"/>
          <a:ext cx="15494000" cy="711200"/>
        </a:xfrm>
        <a:prstGeom prst="roundRect">
          <a:avLst>
            <a:gd name="adj" fmla="val 18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457200</xdr:colOff>
      <xdr:row>1</xdr:row>
      <xdr:rowOff>121920</xdr:rowOff>
    </xdr:from>
    <xdr:to>
      <xdr:col>2</xdr:col>
      <xdr:colOff>0</xdr:colOff>
      <xdr:row>4</xdr:row>
      <xdr:rowOff>55880</xdr:rowOff>
    </xdr:to>
    <xdr:pic>
      <xdr:nvPicPr>
        <xdr:cNvPr id="5" name="Nav_PwCLogoImage">
          <a:extLst>
            <a:ext uri="{FF2B5EF4-FFF2-40B4-BE49-F238E27FC236}">
              <a16:creationId xmlns:a16="http://schemas.microsoft.com/office/drawing/2014/main" id="{3455EC0B-55AB-0185-5DDE-4C67F1A3C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04800"/>
          <a:ext cx="762000" cy="482600"/>
        </a:xfrm>
        <a:prstGeom prst="rect">
          <a:avLst/>
        </a:prstGeom>
      </xdr:spPr>
    </xdr:pic>
    <xdr:clientData/>
  </xdr:twoCellAnchor>
  <xdr:twoCellAnchor>
    <xdr:from>
      <xdr:col>2</xdr:col>
      <xdr:colOff>127000</xdr:colOff>
      <xdr:row>1</xdr:row>
      <xdr:rowOff>96520</xdr:rowOff>
    </xdr:from>
    <xdr:to>
      <xdr:col>9</xdr:col>
      <xdr:colOff>431800</xdr:colOff>
      <xdr:row>4</xdr:row>
      <xdr:rowOff>81280</xdr:rowOff>
    </xdr:to>
    <xdr:sp macro="" textlink="">
      <xdr:nvSpPr>
        <xdr:cNvPr id="6" name="Nav_BrandTitle">
          <a:extLst>
            <a:ext uri="{FF2B5EF4-FFF2-40B4-BE49-F238E27FC236}">
              <a16:creationId xmlns:a16="http://schemas.microsoft.com/office/drawing/2014/main" id="{03DAE32B-1732-F90F-203A-F7D1250EEB23}"/>
            </a:ext>
          </a:extLst>
        </xdr:cNvPr>
        <xdr:cNvSpPr/>
      </xdr:nvSpPr>
      <xdr:spPr>
        <a:xfrm>
          <a:off x="1346200" y="279400"/>
          <a:ext cx="4572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l"/>
          <a:r>
            <a:rPr lang="en-US" sz="1250" b="1">
              <a:solidFill>
                <a:srgbClr val="0F272A"/>
              </a:solidFill>
              <a:latin typeface="Segoe UI" panose="020B0502040204020203" pitchFamily="34" charset="0"/>
            </a:rPr>
            <a:t>PwC Switzerland BI Intelligence Suite</a:t>
          </a:r>
        </a:p>
        <a:p>
          <a:pPr algn="l"/>
          <a:r>
            <a:rPr lang="en-US" sz="800" b="0">
              <a:solidFill>
                <a:srgbClr val="647B8B"/>
              </a:solidFill>
              <a:latin typeface="Segoe UI" panose="020B0502040204020203" pitchFamily="34" charset="0"/>
            </a:rPr>
            <a:t>Analysis Period: Q1 2021 (Jan 2021 - Mar 2021) | Ralph Kimball Galaxy Architecture</a:t>
          </a:r>
        </a:p>
      </xdr:txBody>
    </xdr:sp>
    <xdr:clientData/>
  </xdr:twoCellAnchor>
  <xdr:twoCellAnchor>
    <xdr:from>
      <xdr:col>15</xdr:col>
      <xdr:colOff>254000</xdr:colOff>
      <xdr:row>1</xdr:row>
      <xdr:rowOff>172720</xdr:rowOff>
    </xdr:from>
    <xdr:to>
      <xdr:col>19</xdr:col>
      <xdr:colOff>38100</xdr:colOff>
      <xdr:row>4</xdr:row>
      <xdr:rowOff>5080</xdr:rowOff>
    </xdr:to>
    <xdr:sp macro="" textlink="">
      <xdr:nvSpPr>
        <xdr:cNvPr id="7" name="Nav_StatusPill">
          <a:extLst>
            <a:ext uri="{FF2B5EF4-FFF2-40B4-BE49-F238E27FC236}">
              <a16:creationId xmlns:a16="http://schemas.microsoft.com/office/drawing/2014/main" id="{4B63ACB0-0FD1-40F6-8E2D-D205531128CE}"/>
            </a:ext>
          </a:extLst>
        </xdr:cNvPr>
        <xdr:cNvSpPr/>
      </xdr:nvSpPr>
      <xdr:spPr>
        <a:xfrm>
          <a:off x="9398000" y="355600"/>
          <a:ext cx="2222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51669"/>
              </a:solidFill>
              <a:latin typeface="Segoe UI" panose="020B0502040204020203" pitchFamily="34" charset="0"/>
            </a:rPr>
            <a:t>[ACTIVE] VertiPaq Tabular Engine</a:t>
          </a:r>
        </a:p>
      </xdr:txBody>
    </xdr:sp>
    <xdr:clientData/>
  </xdr:twoCellAnchor>
  <xdr:twoCellAnchor>
    <xdr:from>
      <xdr:col>19</xdr:col>
      <xdr:colOff>228600</xdr:colOff>
      <xdr:row>1</xdr:row>
      <xdr:rowOff>172720</xdr:rowOff>
    </xdr:from>
    <xdr:to>
      <xdr:col>22</xdr:col>
      <xdr:colOff>114300</xdr:colOff>
      <xdr:row>4</xdr:row>
      <xdr:rowOff>5080</xdr:rowOff>
    </xdr:to>
    <xdr:sp macro="modThemeEngine.ToggleDashboardTheme" textlink="">
      <xdr:nvSpPr>
        <xdr:cNvPr id="8" name="btn_ThemeToggle">
          <a:extLst>
            <a:ext uri="{FF2B5EF4-FFF2-40B4-BE49-F238E27FC236}">
              <a16:creationId xmlns:a16="http://schemas.microsoft.com/office/drawing/2014/main" id="{1BED2857-1190-6812-B12D-FEC963D655B8}"/>
            </a:ext>
          </a:extLst>
        </xdr:cNvPr>
        <xdr:cNvSpPr/>
      </xdr:nvSpPr>
      <xdr:spPr>
        <a:xfrm>
          <a:off x="11811000" y="355600"/>
          <a:ext cx="1714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DARK / LIGHT THEME</a:t>
          </a:r>
        </a:p>
      </xdr:txBody>
    </xdr:sp>
    <xdr:clientData/>
  </xdr:twoCellAnchor>
  <xdr:twoCellAnchor>
    <xdr:from>
      <xdr:col>22</xdr:col>
      <xdr:colOff>304800</xdr:colOff>
      <xdr:row>1</xdr:row>
      <xdr:rowOff>172720</xdr:rowOff>
    </xdr:from>
    <xdr:to>
      <xdr:col>25</xdr:col>
      <xdr:colOff>317500</xdr:colOff>
      <xdr:row>4</xdr:row>
      <xdr:rowOff>5080</xdr:rowOff>
    </xdr:to>
    <xdr:sp macro="modExportPDF.ExportActiveDashboardPDF" textlink="">
      <xdr:nvSpPr>
        <xdr:cNvPr id="9" name="btn_ExportBriefing">
          <a:extLst>
            <a:ext uri="{FF2B5EF4-FFF2-40B4-BE49-F238E27FC236}">
              <a16:creationId xmlns:a16="http://schemas.microsoft.com/office/drawing/2014/main" id="{B88B00D1-BC24-3C4C-EB5E-518AA9E8C813}"/>
            </a:ext>
          </a:extLst>
        </xdr:cNvPr>
        <xdr:cNvSpPr/>
      </xdr:nvSpPr>
      <xdr:spPr>
        <a:xfrm>
          <a:off x="13716000" y="355600"/>
          <a:ext cx="1841500" cy="3810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BRIEFING (PDF)</a:t>
          </a:r>
        </a:p>
      </xdr:txBody>
    </xdr:sp>
    <xdr:clientData/>
  </xdr:twoCellAnchor>
  <xdr:twoCellAnchor>
    <xdr:from>
      <xdr:col>0</xdr:col>
      <xdr:colOff>254000</xdr:colOff>
      <xdr:row>5</xdr:row>
      <xdr:rowOff>152400</xdr:rowOff>
    </xdr:from>
    <xdr:to>
      <xdr:col>25</xdr:col>
      <xdr:colOff>508000</xdr:colOff>
      <xdr:row>13</xdr:row>
      <xdr:rowOff>149860</xdr:rowOff>
    </xdr:to>
    <xdr:sp macro="" textlink="">
      <xdr:nvSpPr>
        <xdr:cNvPr id="10" name="Hero_BannerCard">
          <a:extLst>
            <a:ext uri="{FF2B5EF4-FFF2-40B4-BE49-F238E27FC236}">
              <a16:creationId xmlns:a16="http://schemas.microsoft.com/office/drawing/2014/main" id="{AA4C06DB-E257-747C-856A-3955BE9723A9}"/>
            </a:ext>
          </a:extLst>
        </xdr:cNvPr>
        <xdr:cNvSpPr/>
      </xdr:nvSpPr>
      <xdr:spPr>
        <a:xfrm>
          <a:off x="254000" y="1066800"/>
          <a:ext cx="15494000" cy="1460500"/>
        </a:xfrm>
        <a:prstGeom prst="roundRect">
          <a:avLst>
            <a:gd name="adj" fmla="val 8000"/>
          </a:avLst>
        </a:prstGeom>
        <a:gradFill flip="none" rotWithShape="1">
          <a:gsLst>
            <a:gs pos="0">
              <a:srgbClr val="0F172A"/>
            </a:gs>
            <a:gs pos="100000">
              <a:srgbClr val="1E293B"/>
            </a:gs>
          </a:gsLst>
          <a:lin ang="5400000" scaled="1"/>
          <a:tileRect/>
        </a:gradFill>
        <a:ln w="12700">
          <a:solidFill>
            <a:srgbClr val="334155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6</xdr:row>
      <xdr:rowOff>121920</xdr:rowOff>
    </xdr:from>
    <xdr:to>
      <xdr:col>4</xdr:col>
      <xdr:colOff>419100</xdr:colOff>
      <xdr:row>8</xdr:row>
      <xdr:rowOff>35560</xdr:rowOff>
    </xdr:to>
    <xdr:sp macro="" textlink="">
      <xdr:nvSpPr>
        <xdr:cNvPr id="11" name="Hero_BadgePill">
          <a:extLst>
            <a:ext uri="{FF2B5EF4-FFF2-40B4-BE49-F238E27FC236}">
              <a16:creationId xmlns:a16="http://schemas.microsoft.com/office/drawing/2014/main" id="{9657980D-4C57-0E08-66E7-C4A19049C4EF}"/>
            </a:ext>
          </a:extLst>
        </xdr:cNvPr>
        <xdr:cNvSpPr/>
      </xdr:nvSpPr>
      <xdr:spPr>
        <a:xfrm>
          <a:off x="508000" y="1219200"/>
          <a:ext cx="2349500" cy="279400"/>
        </a:xfrm>
        <a:prstGeom prst="roundRect">
          <a:avLst>
            <a:gd name="adj" fmla="val 50000"/>
          </a:avLst>
        </a:prstGeom>
        <a:solidFill>
          <a:srgbClr val="FF6E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FFFFFF"/>
              </a:solidFill>
              <a:latin typeface="Segoe UI" panose="020B0502040204020203" pitchFamily="34" charset="0"/>
            </a:rPr>
            <a:t>PwC DIGITAL ACCELERATOR</a:t>
          </a:r>
        </a:p>
      </xdr:txBody>
    </xdr:sp>
    <xdr:clientData/>
  </xdr:twoCellAnchor>
  <xdr:twoCellAnchor>
    <xdr:from>
      <xdr:col>0</xdr:col>
      <xdr:colOff>508000</xdr:colOff>
      <xdr:row>8</xdr:row>
      <xdr:rowOff>86360</xdr:rowOff>
    </xdr:from>
    <xdr:to>
      <xdr:col>18</xdr:col>
      <xdr:colOff>330200</xdr:colOff>
      <xdr:row>10</xdr:row>
      <xdr:rowOff>177800</xdr:rowOff>
    </xdr:to>
    <xdr:sp macro="" textlink="">
      <xdr:nvSpPr>
        <xdr:cNvPr id="12" name="Hero_MainTitle">
          <a:extLst>
            <a:ext uri="{FF2B5EF4-FFF2-40B4-BE49-F238E27FC236}">
              <a16:creationId xmlns:a16="http://schemas.microsoft.com/office/drawing/2014/main" id="{9E45022A-506B-714D-D5BB-794E92492CCA}"/>
            </a:ext>
          </a:extLst>
        </xdr:cNvPr>
        <xdr:cNvSpPr/>
      </xdr:nvSpPr>
      <xdr:spPr>
        <a:xfrm>
          <a:off x="508000" y="1549400"/>
          <a:ext cx="10795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Executive BI &amp; Advanced Analytics Intelligence Portal</a:t>
          </a:r>
        </a:p>
      </xdr:txBody>
    </xdr:sp>
    <xdr:clientData/>
  </xdr:twoCellAnchor>
  <xdr:twoCellAnchor>
    <xdr:from>
      <xdr:col>0</xdr:col>
      <xdr:colOff>508000</xdr:colOff>
      <xdr:row>10</xdr:row>
      <xdr:rowOff>152400</xdr:rowOff>
    </xdr:from>
    <xdr:to>
      <xdr:col>22</xdr:col>
      <xdr:colOff>431800</xdr:colOff>
      <xdr:row>13</xdr:row>
      <xdr:rowOff>10160</xdr:rowOff>
    </xdr:to>
    <xdr:sp macro="" textlink="">
      <xdr:nvSpPr>
        <xdr:cNvPr id="13" name="Hero_Subtitle">
          <a:extLst>
            <a:ext uri="{FF2B5EF4-FFF2-40B4-BE49-F238E27FC236}">
              <a16:creationId xmlns:a16="http://schemas.microsoft.com/office/drawing/2014/main" id="{F1235610-45E6-36E7-8ED2-167104109599}"/>
            </a:ext>
          </a:extLst>
        </xdr:cNvPr>
        <xdr:cNvSpPr/>
      </xdr:nvSpPr>
      <xdr:spPr>
        <a:xfrm>
          <a:off x="508000" y="1981200"/>
          <a:ext cx="13335000" cy="406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CBD5E1"/>
              </a:solidFill>
              <a:latin typeface="Segoe UI" panose="020B0502040204020203" pitchFamily="34" charset="0"/>
            </a:rPr>
            <a:t>Unified strategic governance platform connecting Call Center Telephony Operations, Customer Retention Analytics, and Diversity &amp; Inclusion Parity Models via Ralph Kimball Star-Schema Tabular Engine.</a:t>
          </a:r>
        </a:p>
      </xdr:txBody>
    </xdr:sp>
    <xdr:clientData/>
  </xdr:twoCellAnchor>
  <xdr:twoCellAnchor>
    <xdr:from>
      <xdr:col>0</xdr:col>
      <xdr:colOff>254000</xdr:colOff>
      <xdr:row>14</xdr:row>
      <xdr:rowOff>106680</xdr:rowOff>
    </xdr:from>
    <xdr:to>
      <xdr:col>6</xdr:col>
      <xdr:colOff>342900</xdr:colOff>
      <xdr:row>20</xdr:row>
      <xdr:rowOff>50800</xdr:rowOff>
    </xdr:to>
    <xdr:sp macro="" textlink="">
      <xdr:nvSpPr>
        <xdr:cNvPr id="14" name="Ticker_Card_1">
          <a:extLst>
            <a:ext uri="{FF2B5EF4-FFF2-40B4-BE49-F238E27FC236}">
              <a16:creationId xmlns:a16="http://schemas.microsoft.com/office/drawing/2014/main" id="{CB1C6BC1-B565-5EB4-B22B-80D4E4E05C3B}"/>
            </a:ext>
          </a:extLst>
        </xdr:cNvPr>
        <xdr:cNvSpPr/>
      </xdr:nvSpPr>
      <xdr:spPr>
        <a:xfrm>
          <a:off x="254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279400</xdr:colOff>
      <xdr:row>15</xdr:row>
      <xdr:rowOff>76200</xdr:rowOff>
    </xdr:from>
    <xdr:to>
      <xdr:col>6</xdr:col>
      <xdr:colOff>152400</xdr:colOff>
      <xdr:row>18</xdr:row>
      <xdr:rowOff>10160</xdr:rowOff>
    </xdr:to>
    <xdr:sp macro="" textlink="">
      <xdr:nvSpPr>
        <xdr:cNvPr id="15" name="Ticker_BadgeCircle_1">
          <a:extLst>
            <a:ext uri="{FF2B5EF4-FFF2-40B4-BE49-F238E27FC236}">
              <a16:creationId xmlns:a16="http://schemas.microsoft.com/office/drawing/2014/main" id="{0D3E0C80-C331-F5D3-FF1C-EABA2327897A}"/>
            </a:ext>
          </a:extLst>
        </xdr:cNvPr>
        <xdr:cNvSpPr/>
      </xdr:nvSpPr>
      <xdr:spPr>
        <a:xfrm>
          <a:off x="3327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393700</xdr:colOff>
      <xdr:row>16</xdr:row>
      <xdr:rowOff>7620</xdr:rowOff>
    </xdr:from>
    <xdr:to>
      <xdr:col>6</xdr:col>
      <xdr:colOff>38100</xdr:colOff>
      <xdr:row>17</xdr:row>
      <xdr:rowOff>78740</xdr:rowOff>
    </xdr:to>
    <xdr:pic>
      <xdr:nvPicPr>
        <xdr:cNvPr id="19" name="Ticker_Icon_1">
          <a:extLst>
            <a:ext uri="{FF2B5EF4-FFF2-40B4-BE49-F238E27FC236}">
              <a16:creationId xmlns:a16="http://schemas.microsoft.com/office/drawing/2014/main" id="{575B9B60-B2EB-923F-E19C-D49132F80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41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15</xdr:row>
      <xdr:rowOff>25400</xdr:rowOff>
    </xdr:from>
    <xdr:to>
      <xdr:col>0</xdr:col>
      <xdr:colOff>355600</xdr:colOff>
      <xdr:row>19</xdr:row>
      <xdr:rowOff>132080</xdr:rowOff>
    </xdr:to>
    <xdr:sp macro="" textlink="">
      <xdr:nvSpPr>
        <xdr:cNvPr id="20" name="Ticker_Accent_1">
          <a:extLst>
            <a:ext uri="{FF2B5EF4-FFF2-40B4-BE49-F238E27FC236}">
              <a16:creationId xmlns:a16="http://schemas.microsoft.com/office/drawing/2014/main" id="{73145692-BB35-8E0A-8972-C2237A5B7272}"/>
            </a:ext>
          </a:extLst>
        </xdr:cNvPr>
        <xdr:cNvSpPr/>
      </xdr:nvSpPr>
      <xdr:spPr>
        <a:xfrm>
          <a:off x="304800" y="2768600"/>
          <a:ext cx="50800" cy="838200"/>
        </a:xfrm>
        <a:prstGeom prst="roundRect">
          <a:avLst>
            <a:gd name="adj" fmla="val 50000"/>
          </a:avLst>
        </a:prstGeom>
        <a:solidFill>
          <a:srgbClr val="0516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14</xdr:row>
      <xdr:rowOff>157480</xdr:rowOff>
    </xdr:from>
    <xdr:to>
      <xdr:col>5</xdr:col>
      <xdr:colOff>266700</xdr:colOff>
      <xdr:row>19</xdr:row>
      <xdr:rowOff>157480</xdr:rowOff>
    </xdr:to>
    <xdr:sp macro="" textlink="">
      <xdr:nvSpPr>
        <xdr:cNvPr id="22" name="Ticker_Text_1">
          <a:extLst>
            <a:ext uri="{FF2B5EF4-FFF2-40B4-BE49-F238E27FC236}">
              <a16:creationId xmlns:a16="http://schemas.microsoft.com/office/drawing/2014/main" id="{58E7DD52-E9F1-17B1-91D0-451F14D1CA4F}"/>
            </a:ext>
          </a:extLst>
        </xdr:cNvPr>
        <xdr:cNvSpPr/>
      </xdr:nvSpPr>
      <xdr:spPr>
        <a:xfrm>
          <a:off x="457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TELEPHONY SLA COMPLIANCE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81.1%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4,054 Answered / 5,000 Total Calls</a:t>
          </a:r>
        </a:p>
      </xdr:txBody>
    </xdr:sp>
    <xdr:clientData/>
  </xdr:twoCellAnchor>
  <xdr:twoCellAnchor>
    <xdr:from>
      <xdr:col>6</xdr:col>
      <xdr:colOff>596900</xdr:colOff>
      <xdr:row>14</xdr:row>
      <xdr:rowOff>106680</xdr:rowOff>
    </xdr:from>
    <xdr:to>
      <xdr:col>13</xdr:col>
      <xdr:colOff>76200</xdr:colOff>
      <xdr:row>20</xdr:row>
      <xdr:rowOff>50800</xdr:rowOff>
    </xdr:to>
    <xdr:sp macro="" textlink="">
      <xdr:nvSpPr>
        <xdr:cNvPr id="24" name="Ticker_Card_2">
          <a:extLst>
            <a:ext uri="{FF2B5EF4-FFF2-40B4-BE49-F238E27FC236}">
              <a16:creationId xmlns:a16="http://schemas.microsoft.com/office/drawing/2014/main" id="{4CEBF151-098E-EBE0-5C63-08FAC954C17C}"/>
            </a:ext>
          </a:extLst>
        </xdr:cNvPr>
        <xdr:cNvSpPr/>
      </xdr:nvSpPr>
      <xdr:spPr>
        <a:xfrm>
          <a:off x="4254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12700</xdr:colOff>
      <xdr:row>15</xdr:row>
      <xdr:rowOff>76200</xdr:rowOff>
    </xdr:from>
    <xdr:to>
      <xdr:col>12</xdr:col>
      <xdr:colOff>495300</xdr:colOff>
      <xdr:row>18</xdr:row>
      <xdr:rowOff>10160</xdr:rowOff>
    </xdr:to>
    <xdr:sp macro="" textlink="">
      <xdr:nvSpPr>
        <xdr:cNvPr id="26" name="Ticker_BadgeCircle_2">
          <a:extLst>
            <a:ext uri="{FF2B5EF4-FFF2-40B4-BE49-F238E27FC236}">
              <a16:creationId xmlns:a16="http://schemas.microsoft.com/office/drawing/2014/main" id="{EDA7AAC1-73D1-537C-3D09-376173AEE682}"/>
            </a:ext>
          </a:extLst>
        </xdr:cNvPr>
        <xdr:cNvSpPr/>
      </xdr:nvSpPr>
      <xdr:spPr>
        <a:xfrm>
          <a:off x="7327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127000</xdr:colOff>
      <xdr:row>16</xdr:row>
      <xdr:rowOff>7620</xdr:rowOff>
    </xdr:from>
    <xdr:to>
      <xdr:col>12</xdr:col>
      <xdr:colOff>381000</xdr:colOff>
      <xdr:row>17</xdr:row>
      <xdr:rowOff>78740</xdr:rowOff>
    </xdr:to>
    <xdr:pic>
      <xdr:nvPicPr>
        <xdr:cNvPr id="29" name="Ticker_Icon_2">
          <a:extLst>
            <a:ext uri="{FF2B5EF4-FFF2-40B4-BE49-F238E27FC236}">
              <a16:creationId xmlns:a16="http://schemas.microsoft.com/office/drawing/2014/main" id="{160206C0-17FE-316C-AE81-22BE0CBAF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442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15</xdr:row>
      <xdr:rowOff>25400</xdr:rowOff>
    </xdr:from>
    <xdr:to>
      <xdr:col>7</xdr:col>
      <xdr:colOff>88900</xdr:colOff>
      <xdr:row>19</xdr:row>
      <xdr:rowOff>132080</xdr:rowOff>
    </xdr:to>
    <xdr:sp macro="" textlink="">
      <xdr:nvSpPr>
        <xdr:cNvPr id="31" name="Ticker_Accent_2">
          <a:extLst>
            <a:ext uri="{FF2B5EF4-FFF2-40B4-BE49-F238E27FC236}">
              <a16:creationId xmlns:a16="http://schemas.microsoft.com/office/drawing/2014/main" id="{F054C5FA-17A4-5FBE-45E0-0C495098B2E1}"/>
            </a:ext>
          </a:extLst>
        </xdr:cNvPr>
        <xdr:cNvSpPr/>
      </xdr:nvSpPr>
      <xdr:spPr>
        <a:xfrm>
          <a:off x="4305300" y="2768600"/>
          <a:ext cx="50800" cy="8382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190500</xdr:colOff>
      <xdr:row>14</xdr:row>
      <xdr:rowOff>157480</xdr:rowOff>
    </xdr:from>
    <xdr:to>
      <xdr:col>12</xdr:col>
      <xdr:colOff>0</xdr:colOff>
      <xdr:row>19</xdr:row>
      <xdr:rowOff>157480</xdr:rowOff>
    </xdr:to>
    <xdr:sp macro="" textlink="">
      <xdr:nvSpPr>
        <xdr:cNvPr id="32" name="Ticker_Text_2">
          <a:extLst>
            <a:ext uri="{FF2B5EF4-FFF2-40B4-BE49-F238E27FC236}">
              <a16:creationId xmlns:a16="http://schemas.microsoft.com/office/drawing/2014/main" id="{855F28CD-60F3-0DC9-1AED-F8120B38893D}"/>
            </a:ext>
          </a:extLst>
        </xdr:cNvPr>
        <xdr:cNvSpPr/>
      </xdr:nvSpPr>
      <xdr:spPr>
        <a:xfrm>
          <a:off x="4457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CUSTOMER ARR PRESERVATION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$2.86M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26.5% Churn across 7,043 Accounts</a:t>
          </a:r>
        </a:p>
      </xdr:txBody>
    </xdr:sp>
    <xdr:clientData/>
  </xdr:twoCellAnchor>
  <xdr:twoCellAnchor>
    <xdr:from>
      <xdr:col>13</xdr:col>
      <xdr:colOff>330200</xdr:colOff>
      <xdr:row>14</xdr:row>
      <xdr:rowOff>106680</xdr:rowOff>
    </xdr:from>
    <xdr:to>
      <xdr:col>19</xdr:col>
      <xdr:colOff>419100</xdr:colOff>
      <xdr:row>20</xdr:row>
      <xdr:rowOff>50800</xdr:rowOff>
    </xdr:to>
    <xdr:sp macro="" textlink="">
      <xdr:nvSpPr>
        <xdr:cNvPr id="35" name="Ticker_Card_3">
          <a:extLst>
            <a:ext uri="{FF2B5EF4-FFF2-40B4-BE49-F238E27FC236}">
              <a16:creationId xmlns:a16="http://schemas.microsoft.com/office/drawing/2014/main" id="{55228450-82E9-A193-C84E-5CD33A9255CD}"/>
            </a:ext>
          </a:extLst>
        </xdr:cNvPr>
        <xdr:cNvSpPr/>
      </xdr:nvSpPr>
      <xdr:spPr>
        <a:xfrm>
          <a:off x="8255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355600</xdr:colOff>
      <xdr:row>15</xdr:row>
      <xdr:rowOff>76200</xdr:rowOff>
    </xdr:from>
    <xdr:to>
      <xdr:col>19</xdr:col>
      <xdr:colOff>228600</xdr:colOff>
      <xdr:row>18</xdr:row>
      <xdr:rowOff>10160</xdr:rowOff>
    </xdr:to>
    <xdr:sp macro="" textlink="">
      <xdr:nvSpPr>
        <xdr:cNvPr id="36" name="Ticker_BadgeCircle_3">
          <a:extLst>
            <a:ext uri="{FF2B5EF4-FFF2-40B4-BE49-F238E27FC236}">
              <a16:creationId xmlns:a16="http://schemas.microsoft.com/office/drawing/2014/main" id="{45CCF370-09CD-B451-2E5A-737D7CB5672D}"/>
            </a:ext>
          </a:extLst>
        </xdr:cNvPr>
        <xdr:cNvSpPr/>
      </xdr:nvSpPr>
      <xdr:spPr>
        <a:xfrm>
          <a:off x="11328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469900</xdr:colOff>
      <xdr:row>16</xdr:row>
      <xdr:rowOff>7620</xdr:rowOff>
    </xdr:from>
    <xdr:to>
      <xdr:col>19</xdr:col>
      <xdr:colOff>114300</xdr:colOff>
      <xdr:row>17</xdr:row>
      <xdr:rowOff>78740</xdr:rowOff>
    </xdr:to>
    <xdr:pic>
      <xdr:nvPicPr>
        <xdr:cNvPr id="40" name="Ticker_Icon_3">
          <a:extLst>
            <a:ext uri="{FF2B5EF4-FFF2-40B4-BE49-F238E27FC236}">
              <a16:creationId xmlns:a16="http://schemas.microsoft.com/office/drawing/2014/main" id="{ABD569CC-1584-B7DF-CDA6-A12704627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42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13</xdr:col>
      <xdr:colOff>381000</xdr:colOff>
      <xdr:row>15</xdr:row>
      <xdr:rowOff>25400</xdr:rowOff>
    </xdr:from>
    <xdr:to>
      <xdr:col>13</xdr:col>
      <xdr:colOff>431800</xdr:colOff>
      <xdr:row>19</xdr:row>
      <xdr:rowOff>132080</xdr:rowOff>
    </xdr:to>
    <xdr:sp macro="" textlink="">
      <xdr:nvSpPr>
        <xdr:cNvPr id="41" name="Ticker_Accent_3">
          <a:extLst>
            <a:ext uri="{FF2B5EF4-FFF2-40B4-BE49-F238E27FC236}">
              <a16:creationId xmlns:a16="http://schemas.microsoft.com/office/drawing/2014/main" id="{24F1EACC-C9B7-0E50-D8F1-26C89F2C802A}"/>
            </a:ext>
          </a:extLst>
        </xdr:cNvPr>
        <xdr:cNvSpPr/>
      </xdr:nvSpPr>
      <xdr:spPr>
        <a:xfrm>
          <a:off x="8305800" y="2768600"/>
          <a:ext cx="50800" cy="838200"/>
        </a:xfrm>
        <a:prstGeom prst="roundRect">
          <a:avLst>
            <a:gd name="adj" fmla="val 50000"/>
          </a:avLst>
        </a:prstGeom>
        <a:solidFill>
          <a:srgbClr val="BD18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533400</xdr:colOff>
      <xdr:row>14</xdr:row>
      <xdr:rowOff>157480</xdr:rowOff>
    </xdr:from>
    <xdr:to>
      <xdr:col>18</xdr:col>
      <xdr:colOff>342900</xdr:colOff>
      <xdr:row>19</xdr:row>
      <xdr:rowOff>157480</xdr:rowOff>
    </xdr:to>
    <xdr:sp macro="" textlink="">
      <xdr:nvSpPr>
        <xdr:cNvPr id="42" name="Ticker_Text_3">
          <a:extLst>
            <a:ext uri="{FF2B5EF4-FFF2-40B4-BE49-F238E27FC236}">
              <a16:creationId xmlns:a16="http://schemas.microsoft.com/office/drawing/2014/main" id="{FD59412A-D9CC-2477-03E6-12D89205FE38}"/>
            </a:ext>
          </a:extLst>
        </xdr:cNvPr>
        <xdr:cNvSpPr/>
      </xdr:nvSpPr>
      <xdr:spPr>
        <a:xfrm>
          <a:off x="8458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EXECUTIVE GENDER PARITY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41.0%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28.0% Senior Leadership Representation</a:t>
          </a:r>
        </a:p>
      </xdr:txBody>
    </xdr:sp>
    <xdr:clientData/>
  </xdr:twoCellAnchor>
  <xdr:twoCellAnchor>
    <xdr:from>
      <xdr:col>20</xdr:col>
      <xdr:colOff>63500</xdr:colOff>
      <xdr:row>14</xdr:row>
      <xdr:rowOff>106680</xdr:rowOff>
    </xdr:from>
    <xdr:to>
      <xdr:col>26</xdr:col>
      <xdr:colOff>152400</xdr:colOff>
      <xdr:row>20</xdr:row>
      <xdr:rowOff>50800</xdr:rowOff>
    </xdr:to>
    <xdr:sp macro="" textlink="">
      <xdr:nvSpPr>
        <xdr:cNvPr id="43" name="Ticker_Card_4">
          <a:extLst>
            <a:ext uri="{FF2B5EF4-FFF2-40B4-BE49-F238E27FC236}">
              <a16:creationId xmlns:a16="http://schemas.microsoft.com/office/drawing/2014/main" id="{665BD04D-DEB9-3BB6-81DE-F7367B7D9EB7}"/>
            </a:ext>
          </a:extLst>
        </xdr:cNvPr>
        <xdr:cNvSpPr/>
      </xdr:nvSpPr>
      <xdr:spPr>
        <a:xfrm>
          <a:off x="12255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88900</xdr:colOff>
      <xdr:row>15</xdr:row>
      <xdr:rowOff>76200</xdr:rowOff>
    </xdr:from>
    <xdr:to>
      <xdr:col>25</xdr:col>
      <xdr:colOff>571500</xdr:colOff>
      <xdr:row>18</xdr:row>
      <xdr:rowOff>10160</xdr:rowOff>
    </xdr:to>
    <xdr:sp macro="" textlink="">
      <xdr:nvSpPr>
        <xdr:cNvPr id="47" name="Ticker_BadgeCircle_4">
          <a:extLst>
            <a:ext uri="{FF2B5EF4-FFF2-40B4-BE49-F238E27FC236}">
              <a16:creationId xmlns:a16="http://schemas.microsoft.com/office/drawing/2014/main" id="{2D390464-3B8B-3236-ABF1-EE621088D7D8}"/>
            </a:ext>
          </a:extLst>
        </xdr:cNvPr>
        <xdr:cNvSpPr/>
      </xdr:nvSpPr>
      <xdr:spPr>
        <a:xfrm>
          <a:off x="15328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203200</xdr:colOff>
      <xdr:row>16</xdr:row>
      <xdr:rowOff>7620</xdr:rowOff>
    </xdr:from>
    <xdr:to>
      <xdr:col>25</xdr:col>
      <xdr:colOff>457200</xdr:colOff>
      <xdr:row>17</xdr:row>
      <xdr:rowOff>78740</xdr:rowOff>
    </xdr:to>
    <xdr:pic>
      <xdr:nvPicPr>
        <xdr:cNvPr id="52" name="Ticker_Icon_4">
          <a:extLst>
            <a:ext uri="{FF2B5EF4-FFF2-40B4-BE49-F238E27FC236}">
              <a16:creationId xmlns:a16="http://schemas.microsoft.com/office/drawing/2014/main" id="{7E1C58DB-2305-904A-AAAA-3332B736D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43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20</xdr:col>
      <xdr:colOff>114300</xdr:colOff>
      <xdr:row>15</xdr:row>
      <xdr:rowOff>25400</xdr:rowOff>
    </xdr:from>
    <xdr:to>
      <xdr:col>20</xdr:col>
      <xdr:colOff>165100</xdr:colOff>
      <xdr:row>19</xdr:row>
      <xdr:rowOff>132080</xdr:rowOff>
    </xdr:to>
    <xdr:sp macro="" textlink="">
      <xdr:nvSpPr>
        <xdr:cNvPr id="54" name="Ticker_Accent_4">
          <a:extLst>
            <a:ext uri="{FF2B5EF4-FFF2-40B4-BE49-F238E27FC236}">
              <a16:creationId xmlns:a16="http://schemas.microsoft.com/office/drawing/2014/main" id="{E1F76D0E-AA8B-3B03-2766-0ABC04403DEA}"/>
            </a:ext>
          </a:extLst>
        </xdr:cNvPr>
        <xdr:cNvSpPr/>
      </xdr:nvSpPr>
      <xdr:spPr>
        <a:xfrm>
          <a:off x="12306300" y="2768600"/>
          <a:ext cx="50800" cy="838200"/>
        </a:xfrm>
        <a:prstGeom prst="roundRect">
          <a:avLst>
            <a:gd name="adj" fmla="val 50000"/>
          </a:avLst>
        </a:prstGeom>
        <a:solidFill>
          <a:srgbClr val="234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266700</xdr:colOff>
      <xdr:row>14</xdr:row>
      <xdr:rowOff>157480</xdr:rowOff>
    </xdr:from>
    <xdr:to>
      <xdr:col>25</xdr:col>
      <xdr:colOff>76200</xdr:colOff>
      <xdr:row>19</xdr:row>
      <xdr:rowOff>157480</xdr:rowOff>
    </xdr:to>
    <xdr:sp macro="" textlink="">
      <xdr:nvSpPr>
        <xdr:cNvPr id="58" name="Ticker_Text_4">
          <a:extLst>
            <a:ext uri="{FF2B5EF4-FFF2-40B4-BE49-F238E27FC236}">
              <a16:creationId xmlns:a16="http://schemas.microsoft.com/office/drawing/2014/main" id="{81093BD4-F538-762F-5811-8E550E088626}"/>
            </a:ext>
          </a:extLst>
        </xdr:cNvPr>
        <xdr:cNvSpPr/>
      </xdr:nvSpPr>
      <xdr:spPr>
        <a:xfrm>
          <a:off x="12458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DATA ARCHITECTURE FIDELITY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100%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13 Star-Schema Models &amp; Lookups</a:t>
          </a:r>
        </a:p>
      </xdr:txBody>
    </xdr:sp>
    <xdr:clientData/>
  </xdr:twoCellAnchor>
  <xdr:twoCellAnchor>
    <xdr:from>
      <xdr:col>0</xdr:col>
      <xdr:colOff>254000</xdr:colOff>
      <xdr:row>21</xdr:row>
      <xdr:rowOff>20320</xdr:rowOff>
    </xdr:from>
    <xdr:to>
      <xdr:col>8</xdr:col>
      <xdr:colOff>330200</xdr:colOff>
      <xdr:row>46</xdr:row>
      <xdr:rowOff>20320</xdr:rowOff>
    </xdr:to>
    <xdr:sp macro="" textlink="">
      <xdr:nvSpPr>
        <xdr:cNvPr id="59" name="Card_Launcher_1">
          <a:extLst>
            <a:ext uri="{FF2B5EF4-FFF2-40B4-BE49-F238E27FC236}">
              <a16:creationId xmlns:a16="http://schemas.microsoft.com/office/drawing/2014/main" id="{9F901832-B2D8-6601-D09C-A16AA5ED1C18}"/>
            </a:ext>
          </a:extLst>
        </xdr:cNvPr>
        <xdr:cNvSpPr/>
      </xdr:nvSpPr>
      <xdr:spPr>
        <a:xfrm>
          <a:off x="254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22</xdr:row>
      <xdr:rowOff>15240</xdr:rowOff>
    </xdr:from>
    <xdr:to>
      <xdr:col>1</xdr:col>
      <xdr:colOff>304800</xdr:colOff>
      <xdr:row>24</xdr:row>
      <xdr:rowOff>55880</xdr:rowOff>
    </xdr:to>
    <xdr:sp macro="" textlink="">
      <xdr:nvSpPr>
        <xdr:cNvPr id="64" name="Circle_Icon_1">
          <a:extLst>
            <a:ext uri="{FF2B5EF4-FFF2-40B4-BE49-F238E27FC236}">
              <a16:creationId xmlns:a16="http://schemas.microsoft.com/office/drawing/2014/main" id="{F770B57F-2944-E86C-D6F1-74850178A1A9}"/>
            </a:ext>
          </a:extLst>
        </xdr:cNvPr>
        <xdr:cNvSpPr/>
      </xdr:nvSpPr>
      <xdr:spPr>
        <a:xfrm>
          <a:off x="508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596900</xdr:colOff>
      <xdr:row>22</xdr:row>
      <xdr:rowOff>104140</xdr:rowOff>
    </xdr:from>
    <xdr:to>
      <xdr:col>1</xdr:col>
      <xdr:colOff>215900</xdr:colOff>
      <xdr:row>23</xdr:row>
      <xdr:rowOff>149860</xdr:rowOff>
    </xdr:to>
    <xdr:pic>
      <xdr:nvPicPr>
        <xdr:cNvPr id="68" name="Launcher_IconPic_1">
          <a:extLst>
            <a:ext uri="{FF2B5EF4-FFF2-40B4-BE49-F238E27FC236}">
              <a16:creationId xmlns:a16="http://schemas.microsoft.com/office/drawing/2014/main" id="{53801725-D91D-7BAB-E1A3-CB8355D47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406400</xdr:colOff>
      <xdr:row>22</xdr:row>
      <xdr:rowOff>66040</xdr:rowOff>
    </xdr:from>
    <xdr:to>
      <xdr:col>5</xdr:col>
      <xdr:colOff>0</xdr:colOff>
      <xdr:row>23</xdr:row>
      <xdr:rowOff>162560</xdr:rowOff>
    </xdr:to>
    <xdr:sp macro="" textlink="">
      <xdr:nvSpPr>
        <xdr:cNvPr id="70" name="Pill_Launcher_1">
          <a:extLst>
            <a:ext uri="{FF2B5EF4-FFF2-40B4-BE49-F238E27FC236}">
              <a16:creationId xmlns:a16="http://schemas.microsoft.com/office/drawing/2014/main" id="{2E1AE281-C9DD-14DC-B977-75A0DDC1FD4A}"/>
            </a:ext>
          </a:extLst>
        </xdr:cNvPr>
        <xdr:cNvSpPr/>
      </xdr:nvSpPr>
      <xdr:spPr>
        <a:xfrm>
          <a:off x="1016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051669"/>
              </a:solidFill>
              <a:latin typeface="Segoe UI" panose="020B0502040204020203" pitchFamily="34" charset="0"/>
            </a:rPr>
            <a:t>01 TELEPHONY OPERATIONS</a:t>
          </a:r>
        </a:p>
      </xdr:txBody>
    </xdr:sp>
    <xdr:clientData/>
  </xdr:twoCellAnchor>
  <xdr:twoCellAnchor>
    <xdr:from>
      <xdr:col>0</xdr:col>
      <xdr:colOff>508000</xdr:colOff>
      <xdr:row>24</xdr:row>
      <xdr:rowOff>132080</xdr:rowOff>
    </xdr:from>
    <xdr:to>
      <xdr:col>8</xdr:col>
      <xdr:colOff>76200</xdr:colOff>
      <xdr:row>27</xdr:row>
      <xdr:rowOff>142240</xdr:rowOff>
    </xdr:to>
    <xdr:sp macro="" textlink="">
      <xdr:nvSpPr>
        <xdr:cNvPr id="74" name="Title_Launcher_1">
          <a:extLst>
            <a:ext uri="{FF2B5EF4-FFF2-40B4-BE49-F238E27FC236}">
              <a16:creationId xmlns:a16="http://schemas.microsoft.com/office/drawing/2014/main" id="{843B377D-D951-9FCA-B1D0-70B471F66ACF}"/>
            </a:ext>
          </a:extLst>
        </xdr:cNvPr>
        <xdr:cNvSpPr/>
      </xdr:nvSpPr>
      <xdr:spPr>
        <a:xfrm>
          <a:off x="508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Call Center Operations &amp; Agent Audit</a:t>
          </a:r>
        </a:p>
      </xdr:txBody>
    </xdr:sp>
    <xdr:clientData/>
  </xdr:twoCellAnchor>
  <xdr:twoCellAnchor>
    <xdr:from>
      <xdr:col>0</xdr:col>
      <xdr:colOff>508000</xdr:colOff>
      <xdr:row>27</xdr:row>
      <xdr:rowOff>167640</xdr:rowOff>
    </xdr:from>
    <xdr:to>
      <xdr:col>8</xdr:col>
      <xdr:colOff>76200</xdr:colOff>
      <xdr:row>34</xdr:row>
      <xdr:rowOff>30480</xdr:rowOff>
    </xdr:to>
    <xdr:sp macro="" textlink="">
      <xdr:nvSpPr>
        <xdr:cNvPr id="75" name="Desc_Launcher_1">
          <a:extLst>
            <a:ext uri="{FF2B5EF4-FFF2-40B4-BE49-F238E27FC236}">
              <a16:creationId xmlns:a16="http://schemas.microsoft.com/office/drawing/2014/main" id="{F906122F-FBEF-B0CA-E5C2-B512D881F1C6}"/>
            </a:ext>
          </a:extLst>
        </xdr:cNvPr>
        <xdr:cNvSpPr/>
      </xdr:nvSpPr>
      <xdr:spPr>
        <a:xfrm>
          <a:off x="508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Real-time queue triage, intraday hourly volume distributions, first-contact resolution audit, and representative efficiency scorecards with live SLA compliance metrics.</a:t>
          </a:r>
        </a:p>
      </xdr:txBody>
    </xdr:sp>
    <xdr:clientData/>
  </xdr:twoCellAnchor>
  <xdr:twoCellAnchor>
    <xdr:from>
      <xdr:col>0</xdr:col>
      <xdr:colOff>508000</xdr:colOff>
      <xdr:row>34</xdr:row>
      <xdr:rowOff>132080</xdr:rowOff>
    </xdr:from>
    <xdr:to>
      <xdr:col>8</xdr:col>
      <xdr:colOff>76200</xdr:colOff>
      <xdr:row>37</xdr:row>
      <xdr:rowOff>91440</xdr:rowOff>
    </xdr:to>
    <xdr:sp macro="" textlink="">
      <xdr:nvSpPr>
        <xdr:cNvPr id="76" name="MetricBox_Launcher_1">
          <a:extLst>
            <a:ext uri="{FF2B5EF4-FFF2-40B4-BE49-F238E27FC236}">
              <a16:creationId xmlns:a16="http://schemas.microsoft.com/office/drawing/2014/main" id="{50D873B8-FD34-A012-7531-272CE45EF8BC}"/>
            </a:ext>
          </a:extLst>
        </xdr:cNvPr>
        <xdr:cNvSpPr/>
      </xdr:nvSpPr>
      <xdr:spPr>
        <a:xfrm>
          <a:off x="508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81.1% Answer Rate  |  67.5s Avg Speed  |  3.40 CSAT</a:t>
          </a:r>
        </a:p>
      </xdr:txBody>
    </xdr:sp>
    <xdr:clientData/>
  </xdr:twoCellAnchor>
  <xdr:twoCellAnchor>
    <xdr:from>
      <xdr:col>0</xdr:col>
      <xdr:colOff>508000</xdr:colOff>
      <xdr:row>38</xdr:row>
      <xdr:rowOff>162560</xdr:rowOff>
    </xdr:from>
    <xdr:to>
      <xdr:col>8</xdr:col>
      <xdr:colOff>76200</xdr:colOff>
      <xdr:row>41</xdr:row>
      <xdr:rowOff>121920</xdr:rowOff>
    </xdr:to>
    <xdr:sp macro="" textlink="">
      <xdr:nvSpPr>
        <xdr:cNvPr id="85" name="Btn_Launch_1">
          <a:hlinkClick xmlns:r="http://schemas.openxmlformats.org/officeDocument/2006/relationships" r:id="rId10" tooltip="Open Call Center Operations &amp; Agent Audit"/>
          <a:extLst>
            <a:ext uri="{FF2B5EF4-FFF2-40B4-BE49-F238E27FC236}">
              <a16:creationId xmlns:a16="http://schemas.microsoft.com/office/drawing/2014/main" id="{B18E700E-DEA8-4C4F-4C4F-4FC02900822F}"/>
            </a:ext>
          </a:extLst>
        </xdr:cNvPr>
        <xdr:cNvSpPr/>
      </xdr:nvSpPr>
      <xdr:spPr>
        <a:xfrm>
          <a:off x="508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9</xdr:col>
      <xdr:colOff>38100</xdr:colOff>
      <xdr:row>21</xdr:row>
      <xdr:rowOff>20320</xdr:rowOff>
    </xdr:from>
    <xdr:to>
      <xdr:col>17</xdr:col>
      <xdr:colOff>114300</xdr:colOff>
      <xdr:row>46</xdr:row>
      <xdr:rowOff>20320</xdr:rowOff>
    </xdr:to>
    <xdr:sp macro="" textlink="">
      <xdr:nvSpPr>
        <xdr:cNvPr id="86" name="Card_Launcher_2">
          <a:extLst>
            <a:ext uri="{FF2B5EF4-FFF2-40B4-BE49-F238E27FC236}">
              <a16:creationId xmlns:a16="http://schemas.microsoft.com/office/drawing/2014/main" id="{36DCE179-FF4D-4BE1-FD97-8A2A35239CA8}"/>
            </a:ext>
          </a:extLst>
        </xdr:cNvPr>
        <xdr:cNvSpPr/>
      </xdr:nvSpPr>
      <xdr:spPr>
        <a:xfrm>
          <a:off x="55245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292100</xdr:colOff>
      <xdr:row>22</xdr:row>
      <xdr:rowOff>15240</xdr:rowOff>
    </xdr:from>
    <xdr:to>
      <xdr:col>10</xdr:col>
      <xdr:colOff>88900</xdr:colOff>
      <xdr:row>24</xdr:row>
      <xdr:rowOff>55880</xdr:rowOff>
    </xdr:to>
    <xdr:sp macro="" textlink="">
      <xdr:nvSpPr>
        <xdr:cNvPr id="87" name="Circle_Icon_2">
          <a:extLst>
            <a:ext uri="{FF2B5EF4-FFF2-40B4-BE49-F238E27FC236}">
              <a16:creationId xmlns:a16="http://schemas.microsoft.com/office/drawing/2014/main" id="{8BDAF460-89AB-CF69-1C5C-835D70881FB2}"/>
            </a:ext>
          </a:extLst>
        </xdr:cNvPr>
        <xdr:cNvSpPr/>
      </xdr:nvSpPr>
      <xdr:spPr>
        <a:xfrm>
          <a:off x="57785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381000</xdr:colOff>
      <xdr:row>22</xdr:row>
      <xdr:rowOff>104140</xdr:rowOff>
    </xdr:from>
    <xdr:to>
      <xdr:col>10</xdr:col>
      <xdr:colOff>0</xdr:colOff>
      <xdr:row>23</xdr:row>
      <xdr:rowOff>149860</xdr:rowOff>
    </xdr:to>
    <xdr:pic>
      <xdr:nvPicPr>
        <xdr:cNvPr id="92" name="Launcher_IconPic_2">
          <a:extLst>
            <a:ext uri="{FF2B5EF4-FFF2-40B4-BE49-F238E27FC236}">
              <a16:creationId xmlns:a16="http://schemas.microsoft.com/office/drawing/2014/main" id="{E105CCC1-B829-EB6E-A58C-1F3F0F059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674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10</xdr:col>
      <xdr:colOff>190500</xdr:colOff>
      <xdr:row>22</xdr:row>
      <xdr:rowOff>66040</xdr:rowOff>
    </xdr:from>
    <xdr:to>
      <xdr:col>13</xdr:col>
      <xdr:colOff>393700</xdr:colOff>
      <xdr:row>23</xdr:row>
      <xdr:rowOff>162560</xdr:rowOff>
    </xdr:to>
    <xdr:sp macro="" textlink="">
      <xdr:nvSpPr>
        <xdr:cNvPr id="93" name="Pill_Launcher_2">
          <a:extLst>
            <a:ext uri="{FF2B5EF4-FFF2-40B4-BE49-F238E27FC236}">
              <a16:creationId xmlns:a16="http://schemas.microsoft.com/office/drawing/2014/main" id="{6B87FB35-C611-4057-C65F-3772B295FA96}"/>
            </a:ext>
          </a:extLst>
        </xdr:cNvPr>
        <xdr:cNvSpPr/>
      </xdr:nvSpPr>
      <xdr:spPr>
        <a:xfrm>
          <a:off x="62865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D09916"/>
              </a:solidFill>
              <a:latin typeface="Segoe UI" panose="020B0502040204020203" pitchFamily="34" charset="0"/>
            </a:rPr>
            <a:t>02 CUSTOMER RETENTION</a:t>
          </a:r>
        </a:p>
      </xdr:txBody>
    </xdr:sp>
    <xdr:clientData/>
  </xdr:twoCellAnchor>
  <xdr:twoCellAnchor>
    <xdr:from>
      <xdr:col>9</xdr:col>
      <xdr:colOff>292100</xdr:colOff>
      <xdr:row>24</xdr:row>
      <xdr:rowOff>132080</xdr:rowOff>
    </xdr:from>
    <xdr:to>
      <xdr:col>16</xdr:col>
      <xdr:colOff>469900</xdr:colOff>
      <xdr:row>27</xdr:row>
      <xdr:rowOff>142240</xdr:rowOff>
    </xdr:to>
    <xdr:sp macro="" textlink="">
      <xdr:nvSpPr>
        <xdr:cNvPr id="94" name="Title_Launcher_2">
          <a:extLst>
            <a:ext uri="{FF2B5EF4-FFF2-40B4-BE49-F238E27FC236}">
              <a16:creationId xmlns:a16="http://schemas.microsoft.com/office/drawing/2014/main" id="{0EAA8145-B93A-F2B7-684A-487484FE8427}"/>
            </a:ext>
          </a:extLst>
        </xdr:cNvPr>
        <xdr:cNvSpPr/>
      </xdr:nvSpPr>
      <xdr:spPr>
        <a:xfrm>
          <a:off x="57785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Customer Retention &amp; Revenue Risk</a:t>
          </a:r>
        </a:p>
      </xdr:txBody>
    </xdr:sp>
    <xdr:clientData/>
  </xdr:twoCellAnchor>
  <xdr:twoCellAnchor>
    <xdr:from>
      <xdr:col>9</xdr:col>
      <xdr:colOff>292100</xdr:colOff>
      <xdr:row>27</xdr:row>
      <xdr:rowOff>167640</xdr:rowOff>
    </xdr:from>
    <xdr:to>
      <xdr:col>16</xdr:col>
      <xdr:colOff>469900</xdr:colOff>
      <xdr:row>34</xdr:row>
      <xdr:rowOff>30480</xdr:rowOff>
    </xdr:to>
    <xdr:sp macro="" textlink="">
      <xdr:nvSpPr>
        <xdr:cNvPr id="95" name="Desc_Launcher_2">
          <a:extLst>
            <a:ext uri="{FF2B5EF4-FFF2-40B4-BE49-F238E27FC236}">
              <a16:creationId xmlns:a16="http://schemas.microsoft.com/office/drawing/2014/main" id="{128298D1-D1D2-CA28-FDA9-72961A2ECE17}"/>
            </a:ext>
          </a:extLst>
        </xdr:cNvPr>
        <xdr:cNvSpPr/>
      </xdr:nvSpPr>
      <xdr:spPr>
        <a:xfrm>
          <a:off x="57785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Contract vulnerability profiling, early tenure decay curve analytics, payment friction diagnostics, and tech support bundling matrices to stem ARR revenue attrition.</a:t>
          </a:r>
        </a:p>
      </xdr:txBody>
    </xdr:sp>
    <xdr:clientData/>
  </xdr:twoCellAnchor>
  <xdr:twoCellAnchor>
    <xdr:from>
      <xdr:col>9</xdr:col>
      <xdr:colOff>292100</xdr:colOff>
      <xdr:row>34</xdr:row>
      <xdr:rowOff>132080</xdr:rowOff>
    </xdr:from>
    <xdr:to>
      <xdr:col>16</xdr:col>
      <xdr:colOff>469900</xdr:colOff>
      <xdr:row>37</xdr:row>
      <xdr:rowOff>91440</xdr:rowOff>
    </xdr:to>
    <xdr:sp macro="" textlink="">
      <xdr:nvSpPr>
        <xdr:cNvPr id="96" name="MetricBox_Launcher_2">
          <a:extLst>
            <a:ext uri="{FF2B5EF4-FFF2-40B4-BE49-F238E27FC236}">
              <a16:creationId xmlns:a16="http://schemas.microsoft.com/office/drawing/2014/main" id="{3E1B562D-16C0-FAC4-03E9-7F7EE8B4C96C}"/>
            </a:ext>
          </a:extLst>
        </xdr:cNvPr>
        <xdr:cNvSpPr/>
      </xdr:nvSpPr>
      <xdr:spPr>
        <a:xfrm>
          <a:off x="57785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7,043 Accounts  |  26.5% Churn  |  $2.86M At-Risk ARR</a:t>
          </a:r>
        </a:p>
      </xdr:txBody>
    </xdr:sp>
    <xdr:clientData/>
  </xdr:twoCellAnchor>
  <xdr:twoCellAnchor>
    <xdr:from>
      <xdr:col>9</xdr:col>
      <xdr:colOff>292100</xdr:colOff>
      <xdr:row>38</xdr:row>
      <xdr:rowOff>162560</xdr:rowOff>
    </xdr:from>
    <xdr:to>
      <xdr:col>16</xdr:col>
      <xdr:colOff>469900</xdr:colOff>
      <xdr:row>41</xdr:row>
      <xdr:rowOff>121920</xdr:rowOff>
    </xdr:to>
    <xdr:sp macro="" textlink="">
      <xdr:nvSpPr>
        <xdr:cNvPr id="97" name="Btn_Launch_2">
          <a:hlinkClick xmlns:r="http://schemas.openxmlformats.org/officeDocument/2006/relationships" r:id="rId13" tooltip="Open Customer Retention &amp; Revenue Risk"/>
          <a:extLst>
            <a:ext uri="{FF2B5EF4-FFF2-40B4-BE49-F238E27FC236}">
              <a16:creationId xmlns:a16="http://schemas.microsoft.com/office/drawing/2014/main" id="{70EFAF56-8148-DE5F-E406-C9A97D3FBFD9}"/>
            </a:ext>
          </a:extLst>
        </xdr:cNvPr>
        <xdr:cNvSpPr/>
      </xdr:nvSpPr>
      <xdr:spPr>
        <a:xfrm>
          <a:off x="57785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17</xdr:col>
      <xdr:colOff>431800</xdr:colOff>
      <xdr:row>21</xdr:row>
      <xdr:rowOff>20320</xdr:rowOff>
    </xdr:from>
    <xdr:to>
      <xdr:col>25</xdr:col>
      <xdr:colOff>508000</xdr:colOff>
      <xdr:row>46</xdr:row>
      <xdr:rowOff>20320</xdr:rowOff>
    </xdr:to>
    <xdr:sp macro="" textlink="">
      <xdr:nvSpPr>
        <xdr:cNvPr id="98" name="Card_Launcher_3">
          <a:extLst>
            <a:ext uri="{FF2B5EF4-FFF2-40B4-BE49-F238E27FC236}">
              <a16:creationId xmlns:a16="http://schemas.microsoft.com/office/drawing/2014/main" id="{1C467EA9-E0DC-82C4-24AB-E6D91EBF6C60}"/>
            </a:ext>
          </a:extLst>
        </xdr:cNvPr>
        <xdr:cNvSpPr/>
      </xdr:nvSpPr>
      <xdr:spPr>
        <a:xfrm>
          <a:off x="10795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22</xdr:row>
      <xdr:rowOff>15240</xdr:rowOff>
    </xdr:from>
    <xdr:to>
      <xdr:col>18</xdr:col>
      <xdr:colOff>482600</xdr:colOff>
      <xdr:row>24</xdr:row>
      <xdr:rowOff>55880</xdr:rowOff>
    </xdr:to>
    <xdr:sp macro="" textlink="">
      <xdr:nvSpPr>
        <xdr:cNvPr id="99" name="Circle_Icon_3">
          <a:extLst>
            <a:ext uri="{FF2B5EF4-FFF2-40B4-BE49-F238E27FC236}">
              <a16:creationId xmlns:a16="http://schemas.microsoft.com/office/drawing/2014/main" id="{FBF27A3B-D5D1-9927-A4F9-FF0ADEB6C47C}"/>
            </a:ext>
          </a:extLst>
        </xdr:cNvPr>
        <xdr:cNvSpPr/>
      </xdr:nvSpPr>
      <xdr:spPr>
        <a:xfrm>
          <a:off x="11049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165100</xdr:colOff>
      <xdr:row>22</xdr:row>
      <xdr:rowOff>104140</xdr:rowOff>
    </xdr:from>
    <xdr:to>
      <xdr:col>18</xdr:col>
      <xdr:colOff>393700</xdr:colOff>
      <xdr:row>23</xdr:row>
      <xdr:rowOff>149860</xdr:rowOff>
    </xdr:to>
    <xdr:pic>
      <xdr:nvPicPr>
        <xdr:cNvPr id="104" name="Launcher_IconPic_3">
          <a:extLst>
            <a:ext uri="{FF2B5EF4-FFF2-40B4-BE49-F238E27FC236}">
              <a16:creationId xmlns:a16="http://schemas.microsoft.com/office/drawing/2014/main" id="{902D0781-5D5E-4032-B287-66B250E54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137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584200</xdr:colOff>
      <xdr:row>22</xdr:row>
      <xdr:rowOff>66040</xdr:rowOff>
    </xdr:from>
    <xdr:to>
      <xdr:col>22</xdr:col>
      <xdr:colOff>177800</xdr:colOff>
      <xdr:row>23</xdr:row>
      <xdr:rowOff>162560</xdr:rowOff>
    </xdr:to>
    <xdr:sp macro="" textlink="">
      <xdr:nvSpPr>
        <xdr:cNvPr id="105" name="Pill_Launcher_3">
          <a:extLst>
            <a:ext uri="{FF2B5EF4-FFF2-40B4-BE49-F238E27FC236}">
              <a16:creationId xmlns:a16="http://schemas.microsoft.com/office/drawing/2014/main" id="{B8FD1D37-F1DF-4AD5-67FD-CF3F5DED5BBD}"/>
            </a:ext>
          </a:extLst>
        </xdr:cNvPr>
        <xdr:cNvSpPr/>
      </xdr:nvSpPr>
      <xdr:spPr>
        <a:xfrm>
          <a:off x="11557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BD18BE"/>
              </a:solidFill>
              <a:latin typeface="Segoe UI" panose="020B0502040204020203" pitchFamily="34" charset="0"/>
            </a:rPr>
            <a:t>03 DIVERSITY &amp; INCLUSION</a:t>
          </a:r>
        </a:p>
      </xdr:txBody>
    </xdr:sp>
    <xdr:clientData/>
  </xdr:twoCellAnchor>
  <xdr:twoCellAnchor>
    <xdr:from>
      <xdr:col>18</xdr:col>
      <xdr:colOff>76200</xdr:colOff>
      <xdr:row>24</xdr:row>
      <xdr:rowOff>132080</xdr:rowOff>
    </xdr:from>
    <xdr:to>
      <xdr:col>25</xdr:col>
      <xdr:colOff>254000</xdr:colOff>
      <xdr:row>27</xdr:row>
      <xdr:rowOff>142240</xdr:rowOff>
    </xdr:to>
    <xdr:sp macro="" textlink="">
      <xdr:nvSpPr>
        <xdr:cNvPr id="106" name="Title_Launcher_3">
          <a:extLst>
            <a:ext uri="{FF2B5EF4-FFF2-40B4-BE49-F238E27FC236}">
              <a16:creationId xmlns:a16="http://schemas.microsoft.com/office/drawing/2014/main" id="{AC62E137-5816-3DBC-C16C-4B3A69302298}"/>
            </a:ext>
          </a:extLst>
        </xdr:cNvPr>
        <xdr:cNvSpPr/>
      </xdr:nvSpPr>
      <xdr:spPr>
        <a:xfrm>
          <a:off x="11049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Diversity, Equity &amp; Executive Parity</a:t>
          </a:r>
        </a:p>
      </xdr:txBody>
    </xdr:sp>
    <xdr:clientData/>
  </xdr:twoCellAnchor>
  <xdr:twoCellAnchor>
    <xdr:from>
      <xdr:col>18</xdr:col>
      <xdr:colOff>76200</xdr:colOff>
      <xdr:row>27</xdr:row>
      <xdr:rowOff>167640</xdr:rowOff>
    </xdr:from>
    <xdr:to>
      <xdr:col>25</xdr:col>
      <xdr:colOff>254000</xdr:colOff>
      <xdr:row>34</xdr:row>
      <xdr:rowOff>30480</xdr:rowOff>
    </xdr:to>
    <xdr:sp macro="" textlink="">
      <xdr:nvSpPr>
        <xdr:cNvPr id="107" name="Desc_Launcher_3">
          <a:extLst>
            <a:ext uri="{FF2B5EF4-FFF2-40B4-BE49-F238E27FC236}">
              <a16:creationId xmlns:a16="http://schemas.microsoft.com/office/drawing/2014/main" id="{0EBDBD73-5DA0-91A9-02FB-1E41F6680F3C}"/>
            </a:ext>
          </a:extLst>
        </xdr:cNvPr>
        <xdr:cNvSpPr/>
      </xdr:nvSpPr>
      <xdr:spPr>
        <a:xfrm>
          <a:off x="11049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Comprehensive workforce census, corporate ladder broken-rung discovery, promotion velocity differentials, and performance appraisal parity audits.</a:t>
          </a:r>
        </a:p>
      </xdr:txBody>
    </xdr:sp>
    <xdr:clientData/>
  </xdr:twoCellAnchor>
  <xdr:twoCellAnchor>
    <xdr:from>
      <xdr:col>18</xdr:col>
      <xdr:colOff>76200</xdr:colOff>
      <xdr:row>34</xdr:row>
      <xdr:rowOff>132080</xdr:rowOff>
    </xdr:from>
    <xdr:to>
      <xdr:col>25</xdr:col>
      <xdr:colOff>254000</xdr:colOff>
      <xdr:row>37</xdr:row>
      <xdr:rowOff>91440</xdr:rowOff>
    </xdr:to>
    <xdr:sp macro="" textlink="">
      <xdr:nvSpPr>
        <xdr:cNvPr id="108" name="MetricBox_Launcher_3">
          <a:extLst>
            <a:ext uri="{FF2B5EF4-FFF2-40B4-BE49-F238E27FC236}">
              <a16:creationId xmlns:a16="http://schemas.microsoft.com/office/drawing/2014/main" id="{16AF3F7D-046F-5B91-5331-F4207945CB08}"/>
            </a:ext>
          </a:extLst>
        </xdr:cNvPr>
        <xdr:cNvSpPr/>
      </xdr:nvSpPr>
      <xdr:spPr>
        <a:xfrm>
          <a:off x="11049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500 Personnel  |  41% Female  |  10.2% Promo Velocity</a:t>
          </a:r>
        </a:p>
      </xdr:txBody>
    </xdr:sp>
    <xdr:clientData/>
  </xdr:twoCellAnchor>
  <xdr:twoCellAnchor>
    <xdr:from>
      <xdr:col>18</xdr:col>
      <xdr:colOff>76200</xdr:colOff>
      <xdr:row>38</xdr:row>
      <xdr:rowOff>162560</xdr:rowOff>
    </xdr:from>
    <xdr:to>
      <xdr:col>25</xdr:col>
      <xdr:colOff>254000</xdr:colOff>
      <xdr:row>41</xdr:row>
      <xdr:rowOff>121920</xdr:rowOff>
    </xdr:to>
    <xdr:sp macro="" textlink="">
      <xdr:nvSpPr>
        <xdr:cNvPr id="109" name="Btn_Launch_3">
          <a:hlinkClick xmlns:r="http://schemas.openxmlformats.org/officeDocument/2006/relationships" r:id="rId16" tooltip="Open Diversity, Equity &amp; Executive Parity"/>
          <a:extLst>
            <a:ext uri="{FF2B5EF4-FFF2-40B4-BE49-F238E27FC236}">
              <a16:creationId xmlns:a16="http://schemas.microsoft.com/office/drawing/2014/main" id="{63D4CAD5-8063-F264-61B6-0DD4E618B6FB}"/>
            </a:ext>
          </a:extLst>
        </xdr:cNvPr>
        <xdr:cNvSpPr/>
      </xdr:nvSpPr>
      <xdr:spPr>
        <a:xfrm>
          <a:off x="11049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  <xdr:twoCellAnchor>
    <xdr:from>
      <xdr:col>0</xdr:col>
      <xdr:colOff>254000</xdr:colOff>
      <xdr:row>47</xdr:row>
      <xdr:rowOff>40640</xdr:rowOff>
    </xdr:from>
    <xdr:to>
      <xdr:col>25</xdr:col>
      <xdr:colOff>508000</xdr:colOff>
      <xdr:row>51</xdr:row>
      <xdr:rowOff>71120</xdr:rowOff>
    </xdr:to>
    <xdr:sp macro="" textlink="">
      <xdr:nvSpPr>
        <xdr:cNvPr id="110" name="Gov_Drawer">
          <a:extLst>
            <a:ext uri="{FF2B5EF4-FFF2-40B4-BE49-F238E27FC236}">
              <a16:creationId xmlns:a16="http://schemas.microsoft.com/office/drawing/2014/main" id="{93A91BA1-D62C-561B-1B98-348842A8E336}"/>
            </a:ext>
          </a:extLst>
        </xdr:cNvPr>
        <xdr:cNvSpPr/>
      </xdr:nvSpPr>
      <xdr:spPr>
        <a:xfrm>
          <a:off x="254000" y="8636000"/>
          <a:ext cx="15494000" cy="762000"/>
        </a:xfrm>
        <a:prstGeom prst="roundRect">
          <a:avLst>
            <a:gd name="adj" fmla="val 15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48</xdr:row>
      <xdr:rowOff>10160</xdr:rowOff>
    </xdr:from>
    <xdr:to>
      <xdr:col>13</xdr:col>
      <xdr:colOff>203200</xdr:colOff>
      <xdr:row>50</xdr:row>
      <xdr:rowOff>101600</xdr:rowOff>
    </xdr:to>
    <xdr:sp macro="" textlink="">
      <xdr:nvSpPr>
        <xdr:cNvPr id="113" name="Gov_Text">
          <a:extLst>
            <a:ext uri="{FF2B5EF4-FFF2-40B4-BE49-F238E27FC236}">
              <a16:creationId xmlns:a16="http://schemas.microsoft.com/office/drawing/2014/main" id="{CF81B6E2-D52E-7559-3FF6-505A10FB9B8D}"/>
            </a:ext>
          </a:extLst>
        </xdr:cNvPr>
        <xdr:cNvSpPr/>
      </xdr:nvSpPr>
      <xdr:spPr>
        <a:xfrm>
          <a:off x="508000" y="8788400"/>
          <a:ext cx="7620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950" b="1">
              <a:solidFill>
                <a:srgbClr val="0F272A"/>
              </a:solidFill>
              <a:latin typeface="Segoe UI" panose="020B0502040204020203" pitchFamily="34" charset="0"/>
            </a:rPr>
            <a:t>Enterprise Governance &amp; Data Dictionary Repositories</a:t>
          </a:r>
        </a:p>
        <a:p>
          <a:pPr algn="l"/>
          <a:r>
            <a:rPr lang="en-US" sz="750">
              <a:solidFill>
                <a:srgbClr val="647B8B"/>
              </a:solidFill>
              <a:latin typeface="Segoe UI" panose="020B0502040204020203" pitchFamily="34" charset="0"/>
            </a:rPr>
            <a:t>Explore official entity grains, VertiPaq tabular schema definitions, and certified KPI formulation logic.</a:t>
          </a:r>
        </a:p>
      </xdr:txBody>
    </xdr:sp>
    <xdr:clientData/>
  </xdr:twoCellAnchor>
  <xdr:twoCellAnchor>
    <xdr:from>
      <xdr:col>17</xdr:col>
      <xdr:colOff>50800</xdr:colOff>
      <xdr:row>48</xdr:row>
      <xdr:rowOff>35560</xdr:rowOff>
    </xdr:from>
    <xdr:to>
      <xdr:col>20</xdr:col>
      <xdr:colOff>508000</xdr:colOff>
      <xdr:row>50</xdr:row>
      <xdr:rowOff>76200</xdr:rowOff>
    </xdr:to>
    <xdr:sp macro="" textlink="">
      <xdr:nvSpPr>
        <xdr:cNvPr id="114" name="Btn_Gov_Domains">
          <a:hlinkClick xmlns:r="http://schemas.openxmlformats.org/officeDocument/2006/relationships" r:id="rId17" tooltip="Open 01_Business_Domains"/>
          <a:extLst>
            <a:ext uri="{FF2B5EF4-FFF2-40B4-BE49-F238E27FC236}">
              <a16:creationId xmlns:a16="http://schemas.microsoft.com/office/drawing/2014/main" id="{5CD5C08B-9C00-8982-A1B3-7E5F4C6228CB}"/>
            </a:ext>
          </a:extLst>
        </xdr:cNvPr>
        <xdr:cNvSpPr/>
      </xdr:nvSpPr>
      <xdr:spPr>
        <a:xfrm>
          <a:off x="10414000" y="8813800"/>
          <a:ext cx="2286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01 Business Domains</a:t>
          </a:r>
        </a:p>
      </xdr:txBody>
    </xdr:sp>
    <xdr:clientData/>
  </xdr:twoCellAnchor>
  <xdr:twoCellAnchor>
    <xdr:from>
      <xdr:col>21</xdr:col>
      <xdr:colOff>152400</xdr:colOff>
      <xdr:row>48</xdr:row>
      <xdr:rowOff>35560</xdr:rowOff>
    </xdr:from>
    <xdr:to>
      <xdr:col>25</xdr:col>
      <xdr:colOff>254000</xdr:colOff>
      <xdr:row>50</xdr:row>
      <xdr:rowOff>76200</xdr:rowOff>
    </xdr:to>
    <xdr:sp macro="" textlink="">
      <xdr:nvSpPr>
        <xdr:cNvPr id="115" name="Btn_Gov_Catalog">
          <a:hlinkClick xmlns:r="http://schemas.openxmlformats.org/officeDocument/2006/relationships" r:id="rId18" tooltip="Open 02_Metadata_&amp;_KPI_Catalog"/>
          <a:extLst>
            <a:ext uri="{FF2B5EF4-FFF2-40B4-BE49-F238E27FC236}">
              <a16:creationId xmlns:a16="http://schemas.microsoft.com/office/drawing/2014/main" id="{0B4646D0-C6DC-CE56-976A-510D95E0818E}"/>
            </a:ext>
          </a:extLst>
        </xdr:cNvPr>
        <xdr:cNvSpPr/>
      </xdr:nvSpPr>
      <xdr:spPr>
        <a:xfrm>
          <a:off x="12954000" y="8813800"/>
          <a:ext cx="2540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02 Metadata &amp; KPI Catalog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CCC6B75-A681-9051-28C2-660A539B3EF9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AF8236B4-3F31-2D43-A665-CDFDBE2247AF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E0D7E4E-F994-0870-B542-22F11349404B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410F0B62-AC93-2DAF-E7B7-5D6053C1114E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4769EC4-4DD8-01B0-84AC-14F52E67ABAA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E30DA92A-36A2-178A-1693-22C15AC2E96E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F964B4A-A3E6-0188-5A9F-5309AED35A60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CF29748C-6B49-2FB8-1D61-A6AA5788F195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32A59983-2B81-E7B4-D17B-CBE02793B626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99C45EFC-7E50-2FCA-35C2-1DB5772060BF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2A22376-35B6-D17D-AEDE-C4C4F9361D66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825B42E2-06C3-629A-8E9B-C4034CCAD566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88EECE5-C2AC-91C5-B616-681D03678E58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B4EF20F-CFA4-D873-1328-028817D9B1CB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9061DAD7-D8CB-8F16-C8E0-9EACBF7FBE80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43545F8A-1A1F-6449-9027-28DBFF8DC4AF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99E7CFE-09AD-3E17-7E86-92FE7AA958C2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91AB9AED-19B7-9EB6-45A0-4AA4AFEB2691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644FCB7-4ED3-DA3A-9023-61B6B39D54AF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DC016900-552A-67AD-2325-598245180B2D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AB7254A9-DBC0-F13E-A951-6014E51AC72B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647D9B04-E075-6294-B974-6B7CC065FC71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6EE7583-7B56-7602-B488-CA976DC002AA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323ADC98-D253-54E1-E39F-67FBE40FB8E4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0</xdr:col>
      <xdr:colOff>254000</xdr:colOff>
      <xdr:row>1</xdr:row>
      <xdr:rowOff>20320</xdr:rowOff>
    </xdr:from>
    <xdr:to>
      <xdr:col>12</xdr:col>
      <xdr:colOff>393700</xdr:colOff>
      <xdr:row>4</xdr:row>
      <xdr:rowOff>86360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E1F26B28-7F16-CE7A-0F9E-8491747533AC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8" name="Nav_PwCLogoImage">
          <a:extLst>
            <a:ext uri="{FF2B5EF4-FFF2-40B4-BE49-F238E27FC236}">
              <a16:creationId xmlns:a16="http://schemas.microsoft.com/office/drawing/2014/main" id="{C9CC01CC-148A-4C4E-0595-6D592D80F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9" name="Nav_Divider">
          <a:extLst>
            <a:ext uri="{FF2B5EF4-FFF2-40B4-BE49-F238E27FC236}">
              <a16:creationId xmlns:a16="http://schemas.microsoft.com/office/drawing/2014/main" id="{23C2367E-77BF-E3E9-7DC5-6AAF09C6D1C3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3</xdr:col>
      <xdr:colOff>3192780</xdr:colOff>
      <xdr:row>3</xdr:row>
      <xdr:rowOff>43180</xdr:rowOff>
    </xdr:to>
    <xdr:sp macro="" textlink="">
      <xdr:nvSpPr>
        <xdr:cNvPr id="10" name="Nav_BrandTitle">
          <a:extLst>
            <a:ext uri="{FF2B5EF4-FFF2-40B4-BE49-F238E27FC236}">
              <a16:creationId xmlns:a16="http://schemas.microsoft.com/office/drawing/2014/main" id="{389B770A-A71F-37D8-C439-72854C1BCC09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Client Business Domains &amp; Strategic Architecture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Business Architecture &amp; Grains</a:t>
          </a:r>
        </a:p>
      </xdr:txBody>
    </xdr:sp>
    <xdr:clientData/>
  </xdr:twoCellAnchor>
  <xdr:twoCellAnchor>
    <xdr:from>
      <xdr:col>5</xdr:col>
      <xdr:colOff>3012440</xdr:colOff>
      <xdr:row>1</xdr:row>
      <xdr:rowOff>172720</xdr:rowOff>
    </xdr:from>
    <xdr:to>
      <xdr:col>7</xdr:col>
      <xdr:colOff>203200</xdr:colOff>
      <xdr:row>2</xdr:row>
      <xdr:rowOff>254000</xdr:rowOff>
    </xdr:to>
    <xdr:sp macro="" textlink="">
      <xdr:nvSpPr>
        <xdr:cNvPr id="11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F4F12CAB-BF38-6FE7-E040-22E5B252B58C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7</xdr:col>
      <xdr:colOff>330200</xdr:colOff>
      <xdr:row>1</xdr:row>
      <xdr:rowOff>172720</xdr:rowOff>
    </xdr:from>
    <xdr:to>
      <xdr:col>9</xdr:col>
      <xdr:colOff>317500</xdr:colOff>
      <xdr:row>2</xdr:row>
      <xdr:rowOff>254000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650B52A3-B356-21AD-43E7-E81D5A9A35FD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9</xdr:col>
      <xdr:colOff>444500</xdr:colOff>
      <xdr:row>1</xdr:row>
      <xdr:rowOff>172720</xdr:rowOff>
    </xdr:from>
    <xdr:to>
      <xdr:col>12</xdr:col>
      <xdr:colOff>215900</xdr:colOff>
      <xdr:row>2</xdr:row>
      <xdr:rowOff>254000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DE765767-99F0-36CD-B85B-0AC3947F1C0E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DATA ARCHITECTURE</a:t>
          </a:r>
        </a:p>
      </xdr:txBody>
    </xdr:sp>
    <xdr:clientData/>
  </xdr:twoCellAnchor>
  <xdr:twoCellAnchor editAs="oneCell">
    <xdr:from>
      <xdr:col>9</xdr:col>
      <xdr:colOff>546100</xdr:colOff>
      <xdr:row>1</xdr:row>
      <xdr:rowOff>261620</xdr:rowOff>
    </xdr:from>
    <xdr:to>
      <xdr:col>10</xdr:col>
      <xdr:colOff>114300</xdr:colOff>
      <xdr:row>2</xdr:row>
      <xdr:rowOff>165100</xdr:rowOff>
    </xdr:to>
    <xdr:pic>
      <xdr:nvPicPr>
        <xdr:cNvPr id="16" name="Nav_IconLive">
          <a:extLst>
            <a:ext uri="{FF2B5EF4-FFF2-40B4-BE49-F238E27FC236}">
              <a16:creationId xmlns:a16="http://schemas.microsoft.com/office/drawing/2014/main" id="{0B38D1EF-F42B-3F42-6E04-166EA6021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12</xdr:col>
      <xdr:colOff>393700</xdr:colOff>
      <xdr:row>8</xdr:row>
      <xdr:rowOff>78740</xdr:rowOff>
    </xdr:to>
    <xdr:sp macro="" textlink="">
      <xdr:nvSpPr>
        <xdr:cNvPr id="17" name="Hero_Domains_Card">
          <a:extLst>
            <a:ext uri="{FF2B5EF4-FFF2-40B4-BE49-F238E27FC236}">
              <a16:creationId xmlns:a16="http://schemas.microsoft.com/office/drawing/2014/main" id="{E6CE01A1-861A-585D-1F4A-C4130636592A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12</xdr:col>
      <xdr:colOff>139700</xdr:colOff>
      <xdr:row>7</xdr:row>
      <xdr:rowOff>381000</xdr:rowOff>
    </xdr:to>
    <xdr:sp macro="" textlink="">
      <xdr:nvSpPr>
        <xdr:cNvPr id="18" name="Hero_Domains_Text">
          <a:extLst>
            <a:ext uri="{FF2B5EF4-FFF2-40B4-BE49-F238E27FC236}">
              <a16:creationId xmlns:a16="http://schemas.microsoft.com/office/drawing/2014/main" id="{37321CDB-8574-91C6-F208-D1FDABA09F29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Business Architecture &amp; Operational Grains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Strategic client context, operational grains, and critical risk taxonomies powering the 3 client modules.</a:t>
          </a:r>
        </a:p>
      </xdr:txBody>
    </xdr:sp>
    <xdr:clientData/>
  </xdr:twoCellAnchor>
  <xdr:twoCellAnchor>
    <xdr:from>
      <xdr:col>0</xdr:col>
      <xdr:colOff>254000</xdr:colOff>
      <xdr:row>8</xdr:row>
      <xdr:rowOff>243840</xdr:rowOff>
    </xdr:from>
    <xdr:to>
      <xdr:col>3</xdr:col>
      <xdr:colOff>932180</xdr:colOff>
      <xdr:row>37</xdr:row>
      <xdr:rowOff>180340</xdr:rowOff>
    </xdr:to>
    <xdr:sp macro="" textlink="">
      <xdr:nvSpPr>
        <xdr:cNvPr id="22" name="Card_Domain_1">
          <a:extLst>
            <a:ext uri="{FF2B5EF4-FFF2-40B4-BE49-F238E27FC236}">
              <a16:creationId xmlns:a16="http://schemas.microsoft.com/office/drawing/2014/main" id="{ECBF5DC8-70A5-B35E-FEB7-810762DBB616}"/>
            </a:ext>
          </a:extLst>
        </xdr:cNvPr>
        <xdr:cNvSpPr/>
      </xdr:nvSpPr>
      <xdr:spPr>
        <a:xfrm>
          <a:off x="254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CD44B5D-2F9B-D4E3-E1ED-DDB7F7CAE912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53C28DBB-D5A3-C458-6AA2-294A5970D4F9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414020</xdr:colOff>
      <xdr:row>10</xdr:row>
      <xdr:rowOff>7620</xdr:rowOff>
    </xdr:from>
    <xdr:to>
      <xdr:col>1</xdr:col>
      <xdr:colOff>642620</xdr:colOff>
      <xdr:row>10</xdr:row>
      <xdr:rowOff>236220</xdr:rowOff>
    </xdr:to>
    <xdr:pic>
      <xdr:nvPicPr>
        <xdr:cNvPr id="33" name="Icon_Domain_1">
          <a:extLst>
            <a:ext uri="{FF2B5EF4-FFF2-40B4-BE49-F238E27FC236}">
              <a16:creationId xmlns:a16="http://schemas.microsoft.com/office/drawing/2014/main" id="{F583A29E-7769-E997-5661-950CF7536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3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C5045243-0B6B-5398-3C35-4AFA39CCE490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A507D3B2-E266-68DB-BE50-105290311920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1</xdr:col>
      <xdr:colOff>248920</xdr:colOff>
      <xdr:row>33</xdr:row>
      <xdr:rowOff>149860</xdr:rowOff>
    </xdr:from>
    <xdr:to>
      <xdr:col>3</xdr:col>
      <xdr:colOff>678180</xdr:colOff>
      <xdr:row>36</xdr:row>
      <xdr:rowOff>83820</xdr:rowOff>
    </xdr:to>
    <xdr:sp macro="" textlink="">
      <xdr:nvSpPr>
        <xdr:cNvPr id="38" name="Btn_Launch_Dom_1">
          <a:hlinkClick xmlns:r="http://schemas.openxmlformats.org/officeDocument/2006/relationships" r:id="rId7" tooltip="Open 01 Call Center Operations"/>
          <a:extLst>
            <a:ext uri="{FF2B5EF4-FFF2-40B4-BE49-F238E27FC236}">
              <a16:creationId xmlns:a16="http://schemas.microsoft.com/office/drawing/2014/main" id="{076CAAE5-6A4B-29D5-FBF9-81BF168E8A52}"/>
            </a:ext>
          </a:extLst>
        </xdr:cNvPr>
        <xdr:cNvSpPr/>
      </xdr:nvSpPr>
      <xdr:spPr>
        <a:xfrm>
          <a:off x="508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3</xdr:col>
      <xdr:colOff>1249680</xdr:colOff>
      <xdr:row>8</xdr:row>
      <xdr:rowOff>243840</xdr:rowOff>
    </xdr:from>
    <xdr:to>
      <xdr:col>5</xdr:col>
      <xdr:colOff>2186940</xdr:colOff>
      <xdr:row>37</xdr:row>
      <xdr:rowOff>180340</xdr:rowOff>
    </xdr:to>
    <xdr:sp macro="" textlink="">
      <xdr:nvSpPr>
        <xdr:cNvPr id="41" name="Card_Domain_2">
          <a:extLst>
            <a:ext uri="{FF2B5EF4-FFF2-40B4-BE49-F238E27FC236}">
              <a16:creationId xmlns:a16="http://schemas.microsoft.com/office/drawing/2014/main" id="{3E1D27FE-080C-262B-FDEE-B8740A37D2ED}"/>
            </a:ext>
          </a:extLst>
        </xdr:cNvPr>
        <xdr:cNvSpPr/>
      </xdr:nvSpPr>
      <xdr:spPr>
        <a:xfrm>
          <a:off x="55245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3141B884-0222-61A5-0FC7-1E595468E1B9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75EF55AC-3F6E-3249-416E-E4B04D7F3E3D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1668780</xdr:colOff>
      <xdr:row>10</xdr:row>
      <xdr:rowOff>7620</xdr:rowOff>
    </xdr:from>
    <xdr:to>
      <xdr:col>3</xdr:col>
      <xdr:colOff>1897380</xdr:colOff>
      <xdr:row>10</xdr:row>
      <xdr:rowOff>236220</xdr:rowOff>
    </xdr:to>
    <xdr:pic>
      <xdr:nvPicPr>
        <xdr:cNvPr id="69" name="Icon_Domain_2">
          <a:extLst>
            <a:ext uri="{FF2B5EF4-FFF2-40B4-BE49-F238E27FC236}">
              <a16:creationId xmlns:a16="http://schemas.microsoft.com/office/drawing/2014/main" id="{A36B010C-CA21-71C7-96EB-84309B29D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9436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304565DF-0E8D-5DF8-5F2B-C2C7957134CE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93BBC080-6312-F4BF-CBD6-FE821224B92C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3</xdr:col>
      <xdr:colOff>1503680</xdr:colOff>
      <xdr:row>33</xdr:row>
      <xdr:rowOff>149860</xdr:rowOff>
    </xdr:from>
    <xdr:to>
      <xdr:col>5</xdr:col>
      <xdr:colOff>1932940</xdr:colOff>
      <xdr:row>36</xdr:row>
      <xdr:rowOff>83820</xdr:rowOff>
    </xdr:to>
    <xdr:sp macro="" textlink="">
      <xdr:nvSpPr>
        <xdr:cNvPr id="72" name="Btn_Launch_Dom_2">
          <a:hlinkClick xmlns:r="http://schemas.openxmlformats.org/officeDocument/2006/relationships" r:id="rId10" tooltip="Open 02 Customer Retention &amp; Churn"/>
          <a:extLst>
            <a:ext uri="{FF2B5EF4-FFF2-40B4-BE49-F238E27FC236}">
              <a16:creationId xmlns:a16="http://schemas.microsoft.com/office/drawing/2014/main" id="{53A924D7-996B-0BB9-2AF6-5FB2EE7AA73B}"/>
            </a:ext>
          </a:extLst>
        </xdr:cNvPr>
        <xdr:cNvSpPr/>
      </xdr:nvSpPr>
      <xdr:spPr>
        <a:xfrm>
          <a:off x="57785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5</xdr:col>
      <xdr:colOff>2504440</xdr:colOff>
      <xdr:row>8</xdr:row>
      <xdr:rowOff>243840</xdr:rowOff>
    </xdr:from>
    <xdr:to>
      <xdr:col>12</xdr:col>
      <xdr:colOff>393700</xdr:colOff>
      <xdr:row>37</xdr:row>
      <xdr:rowOff>180340</xdr:rowOff>
    </xdr:to>
    <xdr:sp macro="" textlink="">
      <xdr:nvSpPr>
        <xdr:cNvPr id="73" name="Card_Domain_3">
          <a:extLst>
            <a:ext uri="{FF2B5EF4-FFF2-40B4-BE49-F238E27FC236}">
              <a16:creationId xmlns:a16="http://schemas.microsoft.com/office/drawing/2014/main" id="{E96BD611-13FE-4B54-CF93-91049D332183}"/>
            </a:ext>
          </a:extLst>
        </xdr:cNvPr>
        <xdr:cNvSpPr/>
      </xdr:nvSpPr>
      <xdr:spPr>
        <a:xfrm>
          <a:off x="10795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4D0EFA6F-AEB2-6FDA-F970-39FF307FFA92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75" name="Oval 74">
          <a:extLst>
            <a:ext uri="{FF2B5EF4-FFF2-40B4-BE49-F238E27FC236}">
              <a16:creationId xmlns:a16="http://schemas.microsoft.com/office/drawing/2014/main" id="{8A72A295-E925-9042-D068-F1118181F68E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2923540</xdr:colOff>
      <xdr:row>10</xdr:row>
      <xdr:rowOff>7620</xdr:rowOff>
    </xdr:from>
    <xdr:to>
      <xdr:col>5</xdr:col>
      <xdr:colOff>3152140</xdr:colOff>
      <xdr:row>10</xdr:row>
      <xdr:rowOff>236220</xdr:rowOff>
    </xdr:to>
    <xdr:pic>
      <xdr:nvPicPr>
        <xdr:cNvPr id="77" name="Icon_Domain_3">
          <a:extLst>
            <a:ext uri="{FF2B5EF4-FFF2-40B4-BE49-F238E27FC236}">
              <a16:creationId xmlns:a16="http://schemas.microsoft.com/office/drawing/2014/main" id="{0FF2F3BD-B527-C5F2-2818-E2F598709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214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7AF9E1E0-ADD9-6A14-4162-FB111E2D940B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6DD24558-1D72-7E6C-C7BB-F44E420DCCCB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5</xdr:col>
      <xdr:colOff>2758440</xdr:colOff>
      <xdr:row>33</xdr:row>
      <xdr:rowOff>149860</xdr:rowOff>
    </xdr:from>
    <xdr:to>
      <xdr:col>12</xdr:col>
      <xdr:colOff>139700</xdr:colOff>
      <xdr:row>36</xdr:row>
      <xdr:rowOff>83820</xdr:rowOff>
    </xdr:to>
    <xdr:sp macro="" textlink="">
      <xdr:nvSpPr>
        <xdr:cNvPr id="80" name="Btn_Launch_Dom_3">
          <a:hlinkClick xmlns:r="http://schemas.openxmlformats.org/officeDocument/2006/relationships" r:id="rId13" tooltip="Open 03 Diversity &amp; Inclusion Governance"/>
          <a:extLst>
            <a:ext uri="{FF2B5EF4-FFF2-40B4-BE49-F238E27FC236}">
              <a16:creationId xmlns:a16="http://schemas.microsoft.com/office/drawing/2014/main" id="{AC32A2F8-2AE3-C60D-605A-4EDE18DF6A7A}"/>
            </a:ext>
          </a:extLst>
        </xdr:cNvPr>
        <xdr:cNvSpPr/>
      </xdr:nvSpPr>
      <xdr:spPr>
        <a:xfrm>
          <a:off x="11049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8</xdr:col>
      <xdr:colOff>309880</xdr:colOff>
      <xdr:row>4</xdr:row>
      <xdr:rowOff>86360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A27EF820-1AE6-6050-13E7-9424A599380C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8" name="Nav_PwCLogoImage">
          <a:extLst>
            <a:ext uri="{FF2B5EF4-FFF2-40B4-BE49-F238E27FC236}">
              <a16:creationId xmlns:a16="http://schemas.microsoft.com/office/drawing/2014/main" id="{BA119888-15C5-26B1-58D0-15FF648DC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9" name="Nav_Divider">
          <a:extLst>
            <a:ext uri="{FF2B5EF4-FFF2-40B4-BE49-F238E27FC236}">
              <a16:creationId xmlns:a16="http://schemas.microsoft.com/office/drawing/2014/main" id="{FD566B9E-DF7E-37D0-79DF-F48C8C5A8A4B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4</xdr:col>
      <xdr:colOff>1424940</xdr:colOff>
      <xdr:row>3</xdr:row>
      <xdr:rowOff>43180</xdr:rowOff>
    </xdr:to>
    <xdr:sp macro="" textlink="">
      <xdr:nvSpPr>
        <xdr:cNvPr id="10" name="Nav_BrandTitle">
          <a:extLst>
            <a:ext uri="{FF2B5EF4-FFF2-40B4-BE49-F238E27FC236}">
              <a16:creationId xmlns:a16="http://schemas.microsoft.com/office/drawing/2014/main" id="{1EB5AB5B-5F8E-69A6-9D0E-A49E3710183F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Enterprise Metadata &amp; Measure Governance Catalog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Metadata Catalog &amp; KPI Governance</a:t>
          </a:r>
        </a:p>
      </xdr:txBody>
    </xdr:sp>
    <xdr:clientData/>
  </xdr:twoCellAnchor>
  <xdr:twoCellAnchor>
    <xdr:from>
      <xdr:col>5</xdr:col>
      <xdr:colOff>3378200</xdr:colOff>
      <xdr:row>1</xdr:row>
      <xdr:rowOff>172720</xdr:rowOff>
    </xdr:from>
    <xdr:to>
      <xdr:col>6</xdr:col>
      <xdr:colOff>965200</xdr:colOff>
      <xdr:row>2</xdr:row>
      <xdr:rowOff>254000</xdr:rowOff>
    </xdr:to>
    <xdr:sp macro="" textlink="">
      <xdr:nvSpPr>
        <xdr:cNvPr id="11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30FE4E8B-D031-7A68-0D30-40D6A9650839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6</xdr:col>
      <xdr:colOff>1092200</xdr:colOff>
      <xdr:row>1</xdr:row>
      <xdr:rowOff>172720</xdr:rowOff>
    </xdr:from>
    <xdr:to>
      <xdr:col>7</xdr:col>
      <xdr:colOff>927100</xdr:colOff>
      <xdr:row>2</xdr:row>
      <xdr:rowOff>254000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E333014E-BE0F-72EB-7806-972A7F713E6E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7</xdr:col>
      <xdr:colOff>1054100</xdr:colOff>
      <xdr:row>1</xdr:row>
      <xdr:rowOff>172720</xdr:rowOff>
    </xdr:from>
    <xdr:to>
      <xdr:col>8</xdr:col>
      <xdr:colOff>132080</xdr:colOff>
      <xdr:row>2</xdr:row>
      <xdr:rowOff>254000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8792B2BC-F0FC-05AC-8C8F-99E833E9CCE3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GOVERNANCE AUDITED</a:t>
          </a:r>
        </a:p>
      </xdr:txBody>
    </xdr:sp>
    <xdr:clientData/>
  </xdr:twoCellAnchor>
  <xdr:twoCellAnchor editAs="oneCell">
    <xdr:from>
      <xdr:col>7</xdr:col>
      <xdr:colOff>1155700</xdr:colOff>
      <xdr:row>1</xdr:row>
      <xdr:rowOff>261620</xdr:rowOff>
    </xdr:from>
    <xdr:to>
      <xdr:col>7</xdr:col>
      <xdr:colOff>1333500</xdr:colOff>
      <xdr:row>2</xdr:row>
      <xdr:rowOff>165100</xdr:rowOff>
    </xdr:to>
    <xdr:pic>
      <xdr:nvPicPr>
        <xdr:cNvPr id="16" name="Nav_IconLive">
          <a:extLst>
            <a:ext uri="{FF2B5EF4-FFF2-40B4-BE49-F238E27FC236}">
              <a16:creationId xmlns:a16="http://schemas.microsoft.com/office/drawing/2014/main" id="{C84D20B8-4A48-2DBC-2E95-7E1ABA7AB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8</xdr:col>
      <xdr:colOff>309880</xdr:colOff>
      <xdr:row>8</xdr:row>
      <xdr:rowOff>78740</xdr:rowOff>
    </xdr:to>
    <xdr:sp macro="" textlink="">
      <xdr:nvSpPr>
        <xdr:cNvPr id="17" name="Hero_Cat_Card">
          <a:extLst>
            <a:ext uri="{FF2B5EF4-FFF2-40B4-BE49-F238E27FC236}">
              <a16:creationId xmlns:a16="http://schemas.microsoft.com/office/drawing/2014/main" id="{1F5A1668-5D4C-71E8-90DA-3CF35CE8F2C6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8</xdr:col>
      <xdr:colOff>55880</xdr:colOff>
      <xdr:row>7</xdr:row>
      <xdr:rowOff>304800</xdr:rowOff>
    </xdr:to>
    <xdr:sp macro="" textlink="">
      <xdr:nvSpPr>
        <xdr:cNvPr id="18" name="Hero_Cat_Text">
          <a:extLst>
            <a:ext uri="{FF2B5EF4-FFF2-40B4-BE49-F238E27FC236}">
              <a16:creationId xmlns:a16="http://schemas.microsoft.com/office/drawing/2014/main" id="{5B05D423-8993-9EC6-6E0E-5D9ADED255E5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Metadata &amp; Measure Governance Catalog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Audit inventory of 13 VertiPaq tabular tables, 15 certified DAX measures, and 10 executive SLA benchmarks.</a:t>
          </a:r>
        </a:p>
      </xdr:txBody>
    </xdr:sp>
    <xdr:clientData/>
  </xdr:twoCellAnchor>
  <xdr:twoCellAnchor>
    <xdr:from>
      <xdr:col>0</xdr:col>
      <xdr:colOff>254000</xdr:colOff>
      <xdr:row>45</xdr:row>
      <xdr:rowOff>101600</xdr:rowOff>
    </xdr:from>
    <xdr:to>
      <xdr:col>2</xdr:col>
      <xdr:colOff>774700</xdr:colOff>
      <xdr:row>47</xdr:row>
      <xdr:rowOff>167640</xdr:rowOff>
    </xdr:to>
    <xdr:sp macro="" textlink="">
      <xdr:nvSpPr>
        <xdr:cNvPr id="19" name="Btn_Jump_1">
          <a:hlinkClick xmlns:r="http://schemas.openxmlformats.org/officeDocument/2006/relationships" r:id="rId2" tooltip="Return to Home Portal"/>
          <a:extLst>
            <a:ext uri="{FF2B5EF4-FFF2-40B4-BE49-F238E27FC236}">
              <a16:creationId xmlns:a16="http://schemas.microsoft.com/office/drawing/2014/main" id="{7C467C02-74F2-D7B3-EDFA-7094B58BDEF7}"/>
            </a:ext>
          </a:extLst>
        </xdr:cNvPr>
        <xdr:cNvSpPr/>
      </xdr:nvSpPr>
      <xdr:spPr>
        <a:xfrm>
          <a:off x="254000" y="10541000"/>
          <a:ext cx="2997200" cy="4318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Return to Home Portal</a:t>
          </a:r>
        </a:p>
      </xdr:txBody>
    </xdr:sp>
    <xdr:clientData/>
  </xdr:twoCellAnchor>
  <xdr:twoCellAnchor>
    <xdr:from>
      <xdr:col>2</xdr:col>
      <xdr:colOff>901700</xdr:colOff>
      <xdr:row>45</xdr:row>
      <xdr:rowOff>101600</xdr:rowOff>
    </xdr:from>
    <xdr:to>
      <xdr:col>4</xdr:col>
      <xdr:colOff>332740</xdr:colOff>
      <xdr:row>47</xdr:row>
      <xdr:rowOff>167640</xdr:rowOff>
    </xdr:to>
    <xdr:sp macro="" textlink="">
      <xdr:nvSpPr>
        <xdr:cNvPr id="20" name="Btn_Jump_2">
          <a:hlinkClick xmlns:r="http://schemas.openxmlformats.org/officeDocument/2006/relationships" r:id="rId5" tooltip="View Business Domains"/>
          <a:extLst>
            <a:ext uri="{FF2B5EF4-FFF2-40B4-BE49-F238E27FC236}">
              <a16:creationId xmlns:a16="http://schemas.microsoft.com/office/drawing/2014/main" id="{1170B839-8B41-7561-FA64-F0DB3DD42A2C}"/>
            </a:ext>
          </a:extLst>
        </xdr:cNvPr>
        <xdr:cNvSpPr/>
      </xdr:nvSpPr>
      <xdr:spPr>
        <a:xfrm>
          <a:off x="3378200" y="10541000"/>
          <a:ext cx="2997200" cy="431800"/>
        </a:xfrm>
        <a:prstGeom prst="roundRect">
          <a:avLst/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View Business Domains</a:t>
          </a:r>
        </a:p>
      </xdr:txBody>
    </xdr:sp>
    <xdr:clientData/>
  </xdr:twoCellAnchor>
  <xdr:twoCellAnchor>
    <xdr:from>
      <xdr:col>4</xdr:col>
      <xdr:colOff>459740</xdr:colOff>
      <xdr:row>45</xdr:row>
      <xdr:rowOff>101600</xdr:rowOff>
    </xdr:from>
    <xdr:to>
      <xdr:col>5</xdr:col>
      <xdr:colOff>1574800</xdr:colOff>
      <xdr:row>47</xdr:row>
      <xdr:rowOff>167640</xdr:rowOff>
    </xdr:to>
    <xdr:sp macro="" textlink="">
      <xdr:nvSpPr>
        <xdr:cNvPr id="21" name="Btn_Jump_3">
          <a:hlinkClick xmlns:r="http://schemas.openxmlformats.org/officeDocument/2006/relationships" r:id="rId6" tooltip="Launch Call Center Cockpit"/>
          <a:extLst>
            <a:ext uri="{FF2B5EF4-FFF2-40B4-BE49-F238E27FC236}">
              <a16:creationId xmlns:a16="http://schemas.microsoft.com/office/drawing/2014/main" id="{094A8005-3E4B-F7CE-21DB-31DCAA782E63}"/>
            </a:ext>
          </a:extLst>
        </xdr:cNvPr>
        <xdr:cNvSpPr/>
      </xdr:nvSpPr>
      <xdr:spPr>
        <a:xfrm>
          <a:off x="6502400" y="10541000"/>
          <a:ext cx="2997200" cy="431800"/>
        </a:xfrm>
        <a:prstGeom prst="round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Call Center Cockpit</a:t>
          </a:r>
        </a:p>
      </xdr:txBody>
    </xdr:sp>
    <xdr:clientData/>
  </xdr:twoCellAnchor>
  <xdr:twoCellAnchor>
    <xdr:from>
      <xdr:col>5</xdr:col>
      <xdr:colOff>1701800</xdr:colOff>
      <xdr:row>45</xdr:row>
      <xdr:rowOff>101600</xdr:rowOff>
    </xdr:from>
    <xdr:to>
      <xdr:col>6</xdr:col>
      <xdr:colOff>1079500</xdr:colOff>
      <xdr:row>47</xdr:row>
      <xdr:rowOff>167640</xdr:rowOff>
    </xdr:to>
    <xdr:sp macro="" textlink="">
      <xdr:nvSpPr>
        <xdr:cNvPr id="22" name="Btn_Jump_4">
          <a:hlinkClick xmlns:r="http://schemas.openxmlformats.org/officeDocument/2006/relationships" r:id="rId7" tooltip="Launch Customer Retention Cockpit"/>
          <a:extLst>
            <a:ext uri="{FF2B5EF4-FFF2-40B4-BE49-F238E27FC236}">
              <a16:creationId xmlns:a16="http://schemas.microsoft.com/office/drawing/2014/main" id="{72424685-FA8C-59CD-C999-B3CFEAF8E732}"/>
            </a:ext>
          </a:extLst>
        </xdr:cNvPr>
        <xdr:cNvSpPr/>
      </xdr:nvSpPr>
      <xdr:spPr>
        <a:xfrm>
          <a:off x="9626600" y="10541000"/>
          <a:ext cx="2997200" cy="4318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Customer Retention Cockpit</a:t>
          </a:r>
        </a:p>
      </xdr:txBody>
    </xdr:sp>
    <xdr:clientData/>
  </xdr:twoCellAnchor>
  <xdr:twoCellAnchor>
    <xdr:from>
      <xdr:col>6</xdr:col>
      <xdr:colOff>1206500</xdr:colOff>
      <xdr:row>45</xdr:row>
      <xdr:rowOff>101600</xdr:rowOff>
    </xdr:from>
    <xdr:to>
      <xdr:col>8</xdr:col>
      <xdr:colOff>309880</xdr:colOff>
      <xdr:row>47</xdr:row>
      <xdr:rowOff>167640</xdr:rowOff>
    </xdr:to>
    <xdr:sp macro="" textlink="">
      <xdr:nvSpPr>
        <xdr:cNvPr id="25" name="Btn_Jump_5">
          <a:hlinkClick xmlns:r="http://schemas.openxmlformats.org/officeDocument/2006/relationships" r:id="rId8" tooltip="Launch D&amp;I Cockpit"/>
          <a:extLst>
            <a:ext uri="{FF2B5EF4-FFF2-40B4-BE49-F238E27FC236}">
              <a16:creationId xmlns:a16="http://schemas.microsoft.com/office/drawing/2014/main" id="{17167F9E-51F9-B35F-ED4A-25227312BE4B}"/>
            </a:ext>
          </a:extLst>
        </xdr:cNvPr>
        <xdr:cNvSpPr/>
      </xdr:nvSpPr>
      <xdr:spPr>
        <a:xfrm>
          <a:off x="12750800" y="10541000"/>
          <a:ext cx="2997200" cy="431800"/>
        </a:xfrm>
        <a:prstGeom prst="round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D&amp;I Cockpit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▲ 12.4%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11.8%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▲ 18.7%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3.4%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0.3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520337</xdr:colOff>
      <xdr:row>26</xdr:row>
      <xdr:rowOff>66040</xdr:rowOff>
    </xdr:from>
    <xdr:to>
      <xdr:col>17</xdr:col>
      <xdr:colOff>748937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10186851" y="6575697"/>
          <a:ext cx="4256315" cy="45502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8 Agents Active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190137</xdr:colOff>
      <xdr:row>26</xdr:row>
      <xdr:rowOff>117929</xdr:rowOff>
    </xdr:from>
    <xdr:to>
      <xdr:col>12</xdr:col>
      <xdr:colOff>418737</xdr:colOff>
      <xdr:row>27</xdr:row>
      <xdr:rowOff>96157</xdr:rowOff>
    </xdr:to>
    <xdr:pic>
      <xdr:nvPicPr>
        <xdr:cNvPr id="23" name="Icon_CC_AgentScorecard">
          <a:extLst>
            <a:ext uri="{FF2B5EF4-FFF2-40B4-BE49-F238E27FC236}">
              <a16:creationId xmlns:a16="http://schemas.microsoft.com/office/drawing/2014/main" id="{9DE7665D-AFDF-4BC1-5E5A-9E9E0A282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856651" y="6627586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512523</xdr:colOff>
          <xdr:row>27</xdr:row>
          <xdr:rowOff>219528</xdr:rowOff>
        </xdr:from>
        <xdr:to>
          <xdr:col>18</xdr:col>
          <xdr:colOff>686358</xdr:colOff>
          <xdr:row>38</xdr:row>
          <xdr:rowOff>44268</xdr:rowOff>
        </xdr:to>
        <mc:AlternateContent>
          <mc:Choice Requires="a14">
            <xdr:pic>
              <xdr:nvPicPr>
                <xdr:cNvPr id="1037" name="LiveScorecard_HTMLTable">
                  <a:extLst>
                    <a:ext uri="{FF2B5EF4-FFF2-40B4-BE49-F238E27FC236}">
                      <a16:creationId xmlns:a16="http://schemas.microsoft.com/office/drawing/2014/main" id="{CC54E5F1-9FAE-FEC9-D4A0-347DF3322DF9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Staging_Pivots!$C$3:$H$11" spid="_x0000_s5122"/>
                    </a:ext>
                  </a:extLst>
                </xdr:cNvPicPr>
              </xdr:nvPicPr>
              <xdr:blipFill>
                <a:blip xmlns:r="http://schemas.openxmlformats.org/officeDocument/2006/relationships" r:embed="rId12"/>
                <a:srcRect/>
                <a:stretch>
                  <a:fillRect/>
                </a:stretch>
              </xdr:blipFill>
              <xdr:spPr bwMode="auto">
                <a:xfrm>
                  <a:off x="10205163" y="7008948"/>
                  <a:ext cx="5020155" cy="2590800"/>
                </a:xfrm>
                <a:prstGeom prst="rect">
                  <a:avLst/>
                </a:prstGeom>
                <a:solidFill>
                  <a:srgbClr val="FFFFFF"/>
                </a:solidFill>
                <a:ln w="12700">
                  <a:solidFill>
                    <a:srgbClr val="E2F0F0"/>
                  </a:solidFill>
                </a:ln>
              </xdr:spPr>
            </xdr:pic>
          </mc:Choice>
          <mc:Fallback xmlns=""/>
        </mc:AlternateContent>
        <xdr:clientData/>
      </xdr:twoCellAnchor>
    </mc:Choice>
    <mc:Fallback/>
  </mc:AlternateContent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71" name="CC_AgentScorecard">
          <a:extLst>
            <a:ext uri="{FF2B5EF4-FFF2-40B4-BE49-F238E27FC236}">
              <a16:creationId xmlns:a16="http://schemas.microsoft.com/office/drawing/2014/main" id="{76E808CD-D029-6EC1-5E71-715BB98EB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254000</xdr:colOff>
      <xdr:row>0</xdr:row>
      <xdr:rowOff>203200</xdr:rowOff>
    </xdr:from>
    <xdr:to>
      <xdr:col>19</xdr:col>
      <xdr:colOff>401320</xdr:colOff>
      <xdr:row>3</xdr:row>
      <xdr:rowOff>109220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294D09BF-CB3C-7223-7031-33E61F14BB56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431800</xdr:colOff>
      <xdr:row>1</xdr:row>
      <xdr:rowOff>40640</xdr:rowOff>
    </xdr:from>
    <xdr:to>
      <xdr:col>1</xdr:col>
      <xdr:colOff>309880</xdr:colOff>
      <xdr:row>3</xdr:row>
      <xdr:rowOff>20320</xdr:rowOff>
    </xdr:to>
    <xdr:pic>
      <xdr:nvPicPr>
        <xdr:cNvPr id="14" name="Nav_PwCLogoImage">
          <a:extLst>
            <a:ext uri="{FF2B5EF4-FFF2-40B4-BE49-F238E27FC236}">
              <a16:creationId xmlns:a16="http://schemas.microsoft.com/office/drawing/2014/main" id="{901980AD-24E7-DD61-3D99-42A2B26ED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436880</xdr:colOff>
      <xdr:row>1</xdr:row>
      <xdr:rowOff>78740</xdr:rowOff>
    </xdr:from>
    <xdr:to>
      <xdr:col>1</xdr:col>
      <xdr:colOff>449580</xdr:colOff>
      <xdr:row>2</xdr:row>
      <xdr:rowOff>233680</xdr:rowOff>
    </xdr:to>
    <xdr:sp macro="" textlink="">
      <xdr:nvSpPr>
        <xdr:cNvPr id="74" name="Nav_Divider">
          <a:extLst>
            <a:ext uri="{FF2B5EF4-FFF2-40B4-BE49-F238E27FC236}">
              <a16:creationId xmlns:a16="http://schemas.microsoft.com/office/drawing/2014/main" id="{D01F9DCF-C7CD-2D46-F1A1-46274D3CC265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563880</xdr:colOff>
      <xdr:row>1</xdr:row>
      <xdr:rowOff>40640</xdr:rowOff>
    </xdr:from>
    <xdr:to>
      <xdr:col>9</xdr:col>
      <xdr:colOff>198120</xdr:colOff>
      <xdr:row>3</xdr:row>
      <xdr:rowOff>20320</xdr:rowOff>
    </xdr:to>
    <xdr:sp macro="" textlink="">
      <xdr:nvSpPr>
        <xdr:cNvPr id="76" name="Nav_BrandTitle">
          <a:extLst>
            <a:ext uri="{FF2B5EF4-FFF2-40B4-BE49-F238E27FC236}">
              <a16:creationId xmlns:a16="http://schemas.microsoft.com/office/drawing/2014/main" id="{F7842015-CC9E-4591-0323-A0302F453324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Call Center Operations &amp; Agent Audit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Call Center Intelligence</a:t>
          </a:r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78" name="btn_HomePortal">
          <a:hlinkClick xmlns:r="http://schemas.openxmlformats.org/officeDocument/2006/relationships" r:id="rId15" tooltip="Return to Executive Portal"/>
          <a:extLst>
            <a:ext uri="{FF2B5EF4-FFF2-40B4-BE49-F238E27FC236}">
              <a16:creationId xmlns:a16="http://schemas.microsoft.com/office/drawing/2014/main" id="{33B9C78D-CE1A-930C-CE71-C38978304B4E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79" name="btn_ThemeToggle">
          <a:extLst>
            <a:ext uri="{FF2B5EF4-FFF2-40B4-BE49-F238E27FC236}">
              <a16:creationId xmlns:a16="http://schemas.microsoft.com/office/drawing/2014/main" id="{6E239B7B-8EC4-6394-9F95-A16AB28E5A43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82" name="Nav_StatusPill">
          <a:extLst>
            <a:ext uri="{FF2B5EF4-FFF2-40B4-BE49-F238E27FC236}">
              <a16:creationId xmlns:a16="http://schemas.microsoft.com/office/drawing/2014/main" id="{4E94C4EF-39B0-C3E4-F951-695A3FE50AB2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85" name="Nav_IconLive">
          <a:extLst>
            <a:ext uri="{FF2B5EF4-FFF2-40B4-BE49-F238E27FC236}">
              <a16:creationId xmlns:a16="http://schemas.microsoft.com/office/drawing/2014/main" id="{B193D25A-24A8-D240-F2C2-C7EFCBC35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87" name="KPI_Badge_Card_CC_TotalDemand">
          <a:extLst>
            <a:ext uri="{FF2B5EF4-FFF2-40B4-BE49-F238E27FC236}">
              <a16:creationId xmlns:a16="http://schemas.microsoft.com/office/drawing/2014/main" id="{E44B3235-C1B3-B0D2-A70D-7836413EE701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91" name="KPI_IconPic_Card_CC_TotalDemand">
          <a:extLst>
            <a:ext uri="{FF2B5EF4-FFF2-40B4-BE49-F238E27FC236}">
              <a16:creationId xmlns:a16="http://schemas.microsoft.com/office/drawing/2014/main" id="{175491D9-D4F4-976A-6A60-4693EE4F0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92" name="KPI_Badge_Card_CC_Answered">
          <a:extLst>
            <a:ext uri="{FF2B5EF4-FFF2-40B4-BE49-F238E27FC236}">
              <a16:creationId xmlns:a16="http://schemas.microsoft.com/office/drawing/2014/main" id="{34819D6F-484F-D7D5-80BA-D92CE417DC80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1024" name="KPI_IconPic_Card_CC_Answered">
          <a:extLst>
            <a:ext uri="{FF2B5EF4-FFF2-40B4-BE49-F238E27FC236}">
              <a16:creationId xmlns:a16="http://schemas.microsoft.com/office/drawing/2014/main" id="{BE284CD7-11BC-32B0-F981-872C5C021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1026" name="KPI_Badge_Card_CC_Abandoned">
          <a:extLst>
            <a:ext uri="{FF2B5EF4-FFF2-40B4-BE49-F238E27FC236}">
              <a16:creationId xmlns:a16="http://schemas.microsoft.com/office/drawing/2014/main" id="{6FB04174-4D69-2A25-C1C6-3E22E88FB830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1029" name="KPI_IconPic_Card_CC_Abandoned">
          <a:extLst>
            <a:ext uri="{FF2B5EF4-FFF2-40B4-BE49-F238E27FC236}">
              <a16:creationId xmlns:a16="http://schemas.microsoft.com/office/drawing/2014/main" id="{301F38C9-E9F5-1EA3-9C97-16B32DD48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1031" name="KPI_Badge_Card_CC_ASA">
          <a:extLst>
            <a:ext uri="{FF2B5EF4-FFF2-40B4-BE49-F238E27FC236}">
              <a16:creationId xmlns:a16="http://schemas.microsoft.com/office/drawing/2014/main" id="{FB2B073D-D814-65FD-C6AE-2A0E1FA42045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1034" name="KPI_IconPic_Card_CC_ASA">
          <a:extLst>
            <a:ext uri="{FF2B5EF4-FFF2-40B4-BE49-F238E27FC236}">
              <a16:creationId xmlns:a16="http://schemas.microsoft.com/office/drawing/2014/main" id="{9922ACB8-ED0F-854B-6B91-64A63A39C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35" name="KPI_Badge_Card_CC_CSAT">
          <a:extLst>
            <a:ext uri="{FF2B5EF4-FFF2-40B4-BE49-F238E27FC236}">
              <a16:creationId xmlns:a16="http://schemas.microsoft.com/office/drawing/2014/main" id="{55B669AE-3460-45C7-8DBA-17D7CAA42F90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38" name="KPI_IconPic_Card_CC_CSAT">
          <a:extLst>
            <a:ext uri="{FF2B5EF4-FFF2-40B4-BE49-F238E27FC236}">
              <a16:creationId xmlns:a16="http://schemas.microsoft.com/office/drawing/2014/main" id="{A4C84DDC-D4DC-BE00-1E7F-1417DCD28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39" name="Quote_CC_Slicers">
          <a:extLst>
            <a:ext uri="{FF2B5EF4-FFF2-40B4-BE49-F238E27FC236}">
              <a16:creationId xmlns:a16="http://schemas.microsoft.com/office/drawing/2014/main" id="{6CC6BC19-6050-16FB-8FFA-CF4D07BAF575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Delivering value through insights. "
- PwC Virtual Case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4.2%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▼ 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▼ 5.4%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▲ 2.1%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▼ 0.4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254000</xdr:colOff>
      <xdr:row>0</xdr:row>
      <xdr:rowOff>203200</xdr:rowOff>
    </xdr:from>
    <xdr:to>
      <xdr:col>19</xdr:col>
      <xdr:colOff>401320</xdr:colOff>
      <xdr:row>3</xdr:row>
      <xdr:rowOff>109220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6E09A039-09CC-341B-43CB-CBBB5B26CD3B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431800</xdr:colOff>
      <xdr:row>1</xdr:row>
      <xdr:rowOff>40640</xdr:rowOff>
    </xdr:from>
    <xdr:to>
      <xdr:col>1</xdr:col>
      <xdr:colOff>309880</xdr:colOff>
      <xdr:row>3</xdr:row>
      <xdr:rowOff>20320</xdr:rowOff>
    </xdr:to>
    <xdr:pic>
      <xdr:nvPicPr>
        <xdr:cNvPr id="13" name="Nav_PwCLogoImage">
          <a:extLst>
            <a:ext uri="{FF2B5EF4-FFF2-40B4-BE49-F238E27FC236}">
              <a16:creationId xmlns:a16="http://schemas.microsoft.com/office/drawing/2014/main" id="{4F52B8FE-AA7A-4A43-71A3-348A39AEC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436880</xdr:colOff>
      <xdr:row>1</xdr:row>
      <xdr:rowOff>78740</xdr:rowOff>
    </xdr:from>
    <xdr:to>
      <xdr:col>1</xdr:col>
      <xdr:colOff>449580</xdr:colOff>
      <xdr:row>2</xdr:row>
      <xdr:rowOff>233680</xdr:rowOff>
    </xdr:to>
    <xdr:sp macro="" textlink="">
      <xdr:nvSpPr>
        <xdr:cNvPr id="23" name="Nav_Divider">
          <a:extLst>
            <a:ext uri="{FF2B5EF4-FFF2-40B4-BE49-F238E27FC236}">
              <a16:creationId xmlns:a16="http://schemas.microsoft.com/office/drawing/2014/main" id="{6DF2BE2F-2D80-02A0-EF85-143C94995330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563880</xdr:colOff>
      <xdr:row>1</xdr:row>
      <xdr:rowOff>40640</xdr:rowOff>
    </xdr:from>
    <xdr:to>
      <xdr:col>9</xdr:col>
      <xdr:colOff>198120</xdr:colOff>
      <xdr:row>3</xdr:row>
      <xdr:rowOff>20320</xdr:rowOff>
    </xdr:to>
    <xdr:sp macro="" textlink="">
      <xdr:nvSpPr>
        <xdr:cNvPr id="72" name="Nav_BrandTitle">
          <a:extLst>
            <a:ext uri="{FF2B5EF4-FFF2-40B4-BE49-F238E27FC236}">
              <a16:creationId xmlns:a16="http://schemas.microsoft.com/office/drawing/2014/main" id="{6D7394F9-ADA4-2BF1-649D-C3F1CA54CFE3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Customer Retention &amp; Revenue Risk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Customer Retention Analytics</a:t>
          </a:r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75" name="btn_HomePortal">
          <a:hlinkClick xmlns:r="http://schemas.openxmlformats.org/officeDocument/2006/relationships" r:id="rId8" tooltip="Return to Executive Portal"/>
          <a:extLst>
            <a:ext uri="{FF2B5EF4-FFF2-40B4-BE49-F238E27FC236}">
              <a16:creationId xmlns:a16="http://schemas.microsoft.com/office/drawing/2014/main" id="{C6E003CE-3FA2-E835-C66F-BF1B86CE218B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76" name="btn_ThemeToggle">
          <a:extLst>
            <a:ext uri="{FF2B5EF4-FFF2-40B4-BE49-F238E27FC236}">
              <a16:creationId xmlns:a16="http://schemas.microsoft.com/office/drawing/2014/main" id="{BA51E410-05F2-F7D5-AAB8-8B31CA29F89C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79" name="Nav_StatusPill">
          <a:extLst>
            <a:ext uri="{FF2B5EF4-FFF2-40B4-BE49-F238E27FC236}">
              <a16:creationId xmlns:a16="http://schemas.microsoft.com/office/drawing/2014/main" id="{1634B5F6-04E9-D66C-A65E-4FE986B58453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81" name="Nav_IconLive">
          <a:extLst>
            <a:ext uri="{FF2B5EF4-FFF2-40B4-BE49-F238E27FC236}">
              <a16:creationId xmlns:a16="http://schemas.microsoft.com/office/drawing/2014/main" id="{1D161956-E4BC-0335-E249-D4953635A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84" name="KPI_Badge_Card_CH_Subscribers">
          <a:extLst>
            <a:ext uri="{FF2B5EF4-FFF2-40B4-BE49-F238E27FC236}">
              <a16:creationId xmlns:a16="http://schemas.microsoft.com/office/drawing/2014/main" id="{7C096611-EAA6-014B-478E-D9A466752719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87" name="KPI_IconPic_Card_CH_Subscribers">
          <a:extLst>
            <a:ext uri="{FF2B5EF4-FFF2-40B4-BE49-F238E27FC236}">
              <a16:creationId xmlns:a16="http://schemas.microsoft.com/office/drawing/2014/main" id="{DE150C16-DFA3-2BAE-5AEB-21AD57F61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9" name="KPI_Badge_Card_CH_ChurnRate">
          <a:extLst>
            <a:ext uri="{FF2B5EF4-FFF2-40B4-BE49-F238E27FC236}">
              <a16:creationId xmlns:a16="http://schemas.microsoft.com/office/drawing/2014/main" id="{4E0B211F-E7B6-23E9-FE37-C68A324BD445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94" name="KPI_IconPic_Card_CH_ChurnRate">
          <a:extLst>
            <a:ext uri="{FF2B5EF4-FFF2-40B4-BE49-F238E27FC236}">
              <a16:creationId xmlns:a16="http://schemas.microsoft.com/office/drawing/2014/main" id="{F0FCAB99-98BE-9610-8A19-65AEDF42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95" name="KPI_Badge_Card_CH_ARRRisk">
          <a:extLst>
            <a:ext uri="{FF2B5EF4-FFF2-40B4-BE49-F238E27FC236}">
              <a16:creationId xmlns:a16="http://schemas.microsoft.com/office/drawing/2014/main" id="{0CD0F384-760E-901D-AC4F-E5FFE4AB96F3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100" name="KPI_IconPic_Card_CH_ARRRisk">
          <a:extLst>
            <a:ext uri="{FF2B5EF4-FFF2-40B4-BE49-F238E27FC236}">
              <a16:creationId xmlns:a16="http://schemas.microsoft.com/office/drawing/2014/main" id="{EDD9054A-344E-A08B-5B53-16053A1BE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103" name="KPI_Badge_Card_CH_M2MChurn">
          <a:extLst>
            <a:ext uri="{FF2B5EF4-FFF2-40B4-BE49-F238E27FC236}">
              <a16:creationId xmlns:a16="http://schemas.microsoft.com/office/drawing/2014/main" id="{1D7E514C-8ACA-F47E-982D-91D5FC939A8A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105" name="KPI_IconPic_Card_CH_M2MChurn">
          <a:extLst>
            <a:ext uri="{FF2B5EF4-FFF2-40B4-BE49-F238E27FC236}">
              <a16:creationId xmlns:a16="http://schemas.microsoft.com/office/drawing/2014/main" id="{6C97D36F-0C5E-7D62-00B6-A9FEFB257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6" name="KPI_Badge_Card_CH_Tickets">
          <a:extLst>
            <a:ext uri="{FF2B5EF4-FFF2-40B4-BE49-F238E27FC236}">
              <a16:creationId xmlns:a16="http://schemas.microsoft.com/office/drawing/2014/main" id="{8BEAB402-8F67-7757-62B8-58A2E9DE5D4F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8" name="KPI_IconPic_Card_CH_Tickets">
          <a:extLst>
            <a:ext uri="{FF2B5EF4-FFF2-40B4-BE49-F238E27FC236}">
              <a16:creationId xmlns:a16="http://schemas.microsoft.com/office/drawing/2014/main" id="{FBD18117-E770-5CDA-0067-9293AD6E2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9" name="Quote_CH_Slicers">
          <a:extLst>
            <a:ext uri="{FF2B5EF4-FFF2-40B4-BE49-F238E27FC236}">
              <a16:creationId xmlns:a16="http://schemas.microsoft.com/office/drawing/2014/main" id="{2E535EBC-8026-5A33-4745-406C1D4A7B73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Retaining subscribers builds enduring ARR.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110" name="CH_ContractRisk">
          <a:extLst>
            <a:ext uri="{FF2B5EF4-FFF2-40B4-BE49-F238E27FC236}">
              <a16:creationId xmlns:a16="http://schemas.microsoft.com/office/drawing/2014/main" id="{87910F55-4BBF-7185-2167-596DA73F0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111" name="CH_TenureCohort">
          <a:extLst>
            <a:ext uri="{FF2B5EF4-FFF2-40B4-BE49-F238E27FC236}">
              <a16:creationId xmlns:a16="http://schemas.microsoft.com/office/drawing/2014/main" id="{A9276E17-156B-FD1B-4179-7A73647F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12" name="CH_PaymentFriction">
          <a:extLst>
            <a:ext uri="{FF2B5EF4-FFF2-40B4-BE49-F238E27FC236}">
              <a16:creationId xmlns:a16="http://schemas.microsoft.com/office/drawing/2014/main" id="{5355BC8F-FF57-DC5D-121F-D5231ADAF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13" name="CH_ServiceMatrix">
          <a:extLst>
            <a:ext uri="{FF2B5EF4-FFF2-40B4-BE49-F238E27FC236}">
              <a16:creationId xmlns:a16="http://schemas.microsoft.com/office/drawing/2014/main" id="{E0DDB54B-72D4-68FF-5829-9CC9D40ED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3.5%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BE185D"/>
              </a:solidFill>
              <a:latin typeface="Segoe UI" panose="020B0502040204020203" pitchFamily="34" charset="0"/>
            </a:rPr>
            <a:t>▲ 2.0%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1.2%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4.1%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0.0 Mos Gap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0F272A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0F272A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254000</xdr:colOff>
      <xdr:row>0</xdr:row>
      <xdr:rowOff>203200</xdr:rowOff>
    </xdr:from>
    <xdr:to>
      <xdr:col>19</xdr:col>
      <xdr:colOff>401320</xdr:colOff>
      <xdr:row>3</xdr:row>
      <xdr:rowOff>109220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64B7E689-7DC7-66BF-EB7C-90C3E8F7B121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431800</xdr:colOff>
      <xdr:row>1</xdr:row>
      <xdr:rowOff>40640</xdr:rowOff>
    </xdr:from>
    <xdr:to>
      <xdr:col>1</xdr:col>
      <xdr:colOff>309880</xdr:colOff>
      <xdr:row>3</xdr:row>
      <xdr:rowOff>20320</xdr:rowOff>
    </xdr:to>
    <xdr:pic>
      <xdr:nvPicPr>
        <xdr:cNvPr id="13" name="Nav_PwCLogoImage">
          <a:extLst>
            <a:ext uri="{FF2B5EF4-FFF2-40B4-BE49-F238E27FC236}">
              <a16:creationId xmlns:a16="http://schemas.microsoft.com/office/drawing/2014/main" id="{6D0427AA-9025-091F-E3A7-D4CCF5BCC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436880</xdr:colOff>
      <xdr:row>1</xdr:row>
      <xdr:rowOff>78740</xdr:rowOff>
    </xdr:from>
    <xdr:to>
      <xdr:col>1</xdr:col>
      <xdr:colOff>449580</xdr:colOff>
      <xdr:row>2</xdr:row>
      <xdr:rowOff>233680</xdr:rowOff>
    </xdr:to>
    <xdr:sp macro="" textlink="">
      <xdr:nvSpPr>
        <xdr:cNvPr id="23" name="Nav_Divider">
          <a:extLst>
            <a:ext uri="{FF2B5EF4-FFF2-40B4-BE49-F238E27FC236}">
              <a16:creationId xmlns:a16="http://schemas.microsoft.com/office/drawing/2014/main" id="{EA097586-9B3C-15BB-6C7F-9773B683256D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563880</xdr:colOff>
      <xdr:row>1</xdr:row>
      <xdr:rowOff>40640</xdr:rowOff>
    </xdr:from>
    <xdr:to>
      <xdr:col>9</xdr:col>
      <xdr:colOff>198120</xdr:colOff>
      <xdr:row>3</xdr:row>
      <xdr:rowOff>20320</xdr:rowOff>
    </xdr:to>
    <xdr:sp macro="" textlink="">
      <xdr:nvSpPr>
        <xdr:cNvPr id="72" name="Nav_BrandTitle">
          <a:extLst>
            <a:ext uri="{FF2B5EF4-FFF2-40B4-BE49-F238E27FC236}">
              <a16:creationId xmlns:a16="http://schemas.microsoft.com/office/drawing/2014/main" id="{DCF30A8F-39D6-CD4F-495A-6D43D460EEC3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Diversity, Equity &amp; Executive Parity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Diversity &amp; Inclusion Parity</a:t>
          </a:r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75" name="btn_HomePortal">
          <a:hlinkClick xmlns:r="http://schemas.openxmlformats.org/officeDocument/2006/relationships" r:id="rId8" tooltip="Return to Executive Portal"/>
          <a:extLst>
            <a:ext uri="{FF2B5EF4-FFF2-40B4-BE49-F238E27FC236}">
              <a16:creationId xmlns:a16="http://schemas.microsoft.com/office/drawing/2014/main" id="{2D377486-9310-B536-AD3B-9A42561434B0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76" name="btn_ThemeToggle">
          <a:extLst>
            <a:ext uri="{FF2B5EF4-FFF2-40B4-BE49-F238E27FC236}">
              <a16:creationId xmlns:a16="http://schemas.microsoft.com/office/drawing/2014/main" id="{F22272FF-84C1-BDC1-2082-7B5F93A34BBB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79" name="Nav_StatusPill">
          <a:extLst>
            <a:ext uri="{FF2B5EF4-FFF2-40B4-BE49-F238E27FC236}">
              <a16:creationId xmlns:a16="http://schemas.microsoft.com/office/drawing/2014/main" id="{44B4B54E-75E1-6C0A-F343-681E418E6B82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81" name="Nav_IconLive">
          <a:extLst>
            <a:ext uri="{FF2B5EF4-FFF2-40B4-BE49-F238E27FC236}">
              <a16:creationId xmlns:a16="http://schemas.microsoft.com/office/drawing/2014/main" id="{EE713049-F3D0-CB66-423A-7B780E284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84" name="KPI_Badge_Card_DI_Workforce">
          <a:extLst>
            <a:ext uri="{FF2B5EF4-FFF2-40B4-BE49-F238E27FC236}">
              <a16:creationId xmlns:a16="http://schemas.microsoft.com/office/drawing/2014/main" id="{9A45B076-F459-70D3-ED7D-87C074B21BB6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87" name="KPI_IconPic_Card_DI_Workforce">
          <a:extLst>
            <a:ext uri="{FF2B5EF4-FFF2-40B4-BE49-F238E27FC236}">
              <a16:creationId xmlns:a16="http://schemas.microsoft.com/office/drawing/2014/main" id="{669D790F-9CCB-60DA-DC20-56E64B41B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9" name="KPI_Badge_Card_DI_FemaleShare">
          <a:extLst>
            <a:ext uri="{FF2B5EF4-FFF2-40B4-BE49-F238E27FC236}">
              <a16:creationId xmlns:a16="http://schemas.microsoft.com/office/drawing/2014/main" id="{F4DEC70A-8055-3089-A15B-05F1857C9B66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CE7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94" name="KPI_IconPic_Card_DI_FemaleShare">
          <a:extLst>
            <a:ext uri="{FF2B5EF4-FFF2-40B4-BE49-F238E27FC236}">
              <a16:creationId xmlns:a16="http://schemas.microsoft.com/office/drawing/2014/main" id="{B9B42FF9-E315-B9A9-E04D-FF8EDF1CB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95" name="KPI_Badge_Card_DI_BrokenRung">
          <a:extLst>
            <a:ext uri="{FF2B5EF4-FFF2-40B4-BE49-F238E27FC236}">
              <a16:creationId xmlns:a16="http://schemas.microsoft.com/office/drawing/2014/main" id="{16055A7E-04F9-4418-A7C8-CC500F112F5E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100" name="KPI_IconPic_Card_DI_BrokenRung">
          <a:extLst>
            <a:ext uri="{FF2B5EF4-FFF2-40B4-BE49-F238E27FC236}">
              <a16:creationId xmlns:a16="http://schemas.microsoft.com/office/drawing/2014/main" id="{9933E1C0-5EE8-3DF9-7742-1558F8AD2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103" name="KPI_Badge_Card_DI_PromoShare">
          <a:extLst>
            <a:ext uri="{FF2B5EF4-FFF2-40B4-BE49-F238E27FC236}">
              <a16:creationId xmlns:a16="http://schemas.microsoft.com/office/drawing/2014/main" id="{AA41E278-DB59-ABE3-06BB-E401DDE4AC69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105" name="KPI_IconPic_Card_DI_PromoShare">
          <a:extLst>
            <a:ext uri="{FF2B5EF4-FFF2-40B4-BE49-F238E27FC236}">
              <a16:creationId xmlns:a16="http://schemas.microsoft.com/office/drawing/2014/main" id="{00FBF60E-48C8-7F7B-76A5-255EF493C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6" name="KPI_Badge_Card_DI_TimeInGrade">
          <a:extLst>
            <a:ext uri="{FF2B5EF4-FFF2-40B4-BE49-F238E27FC236}">
              <a16:creationId xmlns:a16="http://schemas.microsoft.com/office/drawing/2014/main" id="{AA9F3E70-579D-0E1D-2948-1E83D9EA5FFA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8" name="KPI_IconPic_Card_DI_TimeInGrade">
          <a:extLst>
            <a:ext uri="{FF2B5EF4-FFF2-40B4-BE49-F238E27FC236}">
              <a16:creationId xmlns:a16="http://schemas.microsoft.com/office/drawing/2014/main" id="{A9BCCA6A-F1C3-FF0B-AA3A-D5202315E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9" name="Quote_DI_Slicers">
          <a:extLst>
            <a:ext uri="{FF2B5EF4-FFF2-40B4-BE49-F238E27FC236}">
              <a16:creationId xmlns:a16="http://schemas.microsoft.com/office/drawing/2014/main" id="{B7C3CFCB-1234-A345-C717-55891EA7A9C6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Parity in leadership unlocks enterprise value.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110" name="DI_PipelineFunnel">
          <a:extLst>
            <a:ext uri="{FF2B5EF4-FFF2-40B4-BE49-F238E27FC236}">
              <a16:creationId xmlns:a16="http://schemas.microsoft.com/office/drawing/2014/main" id="{1BABFF1B-D1EE-2B57-D732-45DD54208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111" name="DI_DeptParity">
          <a:extLst>
            <a:ext uri="{FF2B5EF4-FFF2-40B4-BE49-F238E27FC236}">
              <a16:creationId xmlns:a16="http://schemas.microsoft.com/office/drawing/2014/main" id="{CBA69C76-D001-E665-E5B2-60F883B2C4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12" name="DI_PromoVelocity">
          <a:extLst>
            <a:ext uri="{FF2B5EF4-FFF2-40B4-BE49-F238E27FC236}">
              <a16:creationId xmlns:a16="http://schemas.microsoft.com/office/drawing/2014/main" id="{53B4F710-8B10-44A4-8AA8-39BB0CB26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13" name="DI_PerformanceAudit">
          <a:extLst>
            <a:ext uri="{FF2B5EF4-FFF2-40B4-BE49-F238E27FC236}">
              <a16:creationId xmlns:a16="http://schemas.microsoft.com/office/drawing/2014/main" id="{0A408D33-8179-5304-C956-48B622EBFB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8.728921296293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showHeaders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6"/>
    <dataField name="FCR Rate %" fld="3" subtotal="count" baseField="0" baseItem="0" numFmtId="166"/>
    <dataField name="Avg Speed (s)" fld="4" subtotal="count" baseField="0" baseItem="0" numFmtId="167"/>
    <dataField name="Avg CSAT" fld="5" subtotal="count" baseField="0" baseItem="0" numFmtId="2"/>
  </dataFields>
  <formats count="121"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 axis="axisRow" fieldPosition="0"/>
    </format>
    <format dxfId="139">
      <pivotArea dataOnly="0" labelOnly="1" outline="0" fieldPosition="0">
        <references count="1">
          <reference field="0" count="0"/>
        </references>
      </pivotArea>
    </format>
    <format dxfId="1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0" type="button" dataOnly="0" labelOnly="1" outline="0" axis="axisRow" fieldPosition="0"/>
    </format>
    <format dxfId="134">
      <pivotArea dataOnly="0" labelOnly="1" outline="0" fieldPosition="0">
        <references count="1">
          <reference field="0" count="0"/>
        </references>
      </pivotArea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0" type="button" dataOnly="0" labelOnly="1" outline="0" axis="axisRow" fieldPosition="0"/>
    </format>
    <format dxfId="129">
      <pivotArea dataOnly="0" labelOnly="1" outline="0" fieldPosition="0">
        <references count="1">
          <reference field="0" count="0"/>
        </references>
      </pivotArea>
    </format>
    <format dxfId="1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0" type="button" dataOnly="0" labelOnly="1" outline="0" axis="axisRow" fieldPosition="0"/>
    </format>
    <format dxfId="124">
      <pivotArea dataOnly="0" labelOnly="1" outline="0" fieldPosition="0">
        <references count="1">
          <reference field="0" count="0"/>
        </references>
      </pivotArea>
    </format>
    <format dxfId="1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0" type="button" dataOnly="0" labelOnly="1" outline="0" axis="axisRow" fieldPosition="0"/>
    </format>
    <format dxfId="119">
      <pivotArea dataOnly="0" labelOnly="1" outline="0" fieldPosition="0">
        <references count="1">
          <reference field="0" count="0"/>
        </references>
      </pivotArea>
    </format>
    <format dxfId="1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outline="0" fieldPosition="0">
        <references count="1">
          <reference field="0" count="0"/>
        </references>
      </pivotArea>
    </format>
    <format dxfId="1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2">
      <pivotArea field="0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0">
      <pivotArea field="0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8">
      <pivotArea field="0" type="button" dataOnly="0" labelOnly="1" outline="0" axis="axisRow" fieldPosition="0"/>
    </format>
    <format dxfId="9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5">
      <pivotArea field="0" type="button" dataOnly="0" labelOnly="1" outline="0" axis="axisRow" fieldPosition="0"/>
    </format>
    <format dxfId="94">
      <pivotArea outline="0" fieldPosition="0">
        <references count="1">
          <reference field="0" count="1" selected="0">
            <x v="0"/>
          </reference>
        </references>
      </pivotArea>
    </format>
    <format dxfId="93">
      <pivotArea dataOnly="0" labelOnly="1" outline="0" fieldPosition="0">
        <references count="1">
          <reference field="0" count="1">
            <x v="0"/>
          </reference>
        </references>
      </pivotArea>
    </format>
    <format dxfId="92">
      <pivotArea dataOnly="0" labelOnly="1" outline="0" fieldPosition="0">
        <references count="1">
          <reference field="0" count="1">
            <x v="0"/>
          </reference>
        </references>
      </pivotArea>
    </format>
    <format dxfId="91">
      <pivotArea dataOnly="0" labelOnly="1" outline="0" fieldPosition="0">
        <references count="1">
          <reference field="0" count="1">
            <x v="0"/>
          </reference>
        </references>
      </pivotArea>
    </format>
    <format dxfId="90">
      <pivotArea outline="0" fieldPosition="0">
        <references count="1">
          <reference field="0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0" count="1">
            <x v="1"/>
          </reference>
        </references>
      </pivotArea>
    </format>
    <format dxfId="88">
      <pivotArea dataOnly="0" labelOnly="1" outline="0" fieldPosition="0">
        <references count="1">
          <reference field="0" count="1">
            <x v="1"/>
          </reference>
        </references>
      </pivotArea>
    </format>
    <format dxfId="87">
      <pivotArea dataOnly="0" labelOnly="1" outline="0" fieldPosition="0">
        <references count="1">
          <reference field="0" count="1">
            <x v="1"/>
          </reference>
        </references>
      </pivotArea>
    </format>
    <format dxfId="86">
      <pivotArea outline="0" fieldPosition="0">
        <references count="1">
          <reference field="0" count="1" selected="0">
            <x v="2"/>
          </reference>
        </references>
      </pivotArea>
    </format>
    <format dxfId="85">
      <pivotArea dataOnly="0" labelOnly="1" outline="0" fieldPosition="0">
        <references count="1">
          <reference field="0" count="1">
            <x v="2"/>
          </reference>
        </references>
      </pivotArea>
    </format>
    <format dxfId="84">
      <pivotArea dataOnly="0" labelOnly="1" outline="0" fieldPosition="0">
        <references count="1">
          <reference field="0" count="1">
            <x v="2"/>
          </reference>
        </references>
      </pivotArea>
    </format>
    <format dxfId="83">
      <pivotArea dataOnly="0" labelOnly="1" outline="0" fieldPosition="0">
        <references count="1">
          <reference field="0" count="1">
            <x v="2"/>
          </reference>
        </references>
      </pivotArea>
    </format>
    <format dxfId="82">
      <pivotArea outline="0" fieldPosition="0">
        <references count="1">
          <reference field="0" count="1" selected="0">
            <x v="3"/>
          </reference>
        </references>
      </pivotArea>
    </format>
    <format dxfId="81">
      <pivotArea dataOnly="0" labelOnly="1" outline="0" fieldPosition="0">
        <references count="1">
          <reference field="0" count="1">
            <x v="3"/>
          </reference>
        </references>
      </pivotArea>
    </format>
    <format dxfId="80">
      <pivotArea dataOnly="0" labelOnly="1" outline="0" fieldPosition="0">
        <references count="1">
          <reference field="0" count="1">
            <x v="3"/>
          </reference>
        </references>
      </pivotArea>
    </format>
    <format dxfId="79">
      <pivotArea dataOnly="0" labelOnly="1" outline="0" fieldPosition="0">
        <references count="1">
          <reference field="0" count="1">
            <x v="3"/>
          </reference>
        </references>
      </pivotArea>
    </format>
    <format dxfId="78">
      <pivotArea outline="0" fieldPosition="0">
        <references count="1">
          <reference field="0" count="1" selected="0">
            <x v="4"/>
          </reference>
        </references>
      </pivotArea>
    </format>
    <format dxfId="77">
      <pivotArea dataOnly="0" labelOnly="1" outline="0" fieldPosition="0">
        <references count="1">
          <reference field="0" count="1">
            <x v="4"/>
          </reference>
        </references>
      </pivotArea>
    </format>
    <format dxfId="76">
      <pivotArea dataOnly="0" labelOnly="1" outline="0" fieldPosition="0">
        <references count="1">
          <reference field="0" count="1">
            <x v="4"/>
          </reference>
        </references>
      </pivotArea>
    </format>
    <format dxfId="75">
      <pivotArea dataOnly="0" labelOnly="1" outline="0" fieldPosition="0">
        <references count="1">
          <reference field="0" count="1">
            <x v="4"/>
          </reference>
        </references>
      </pivotArea>
    </format>
    <format dxfId="74">
      <pivotArea outline="0" fieldPosition="0">
        <references count="1">
          <reference field="0" count="1" selected="0">
            <x v="5"/>
          </reference>
        </references>
      </pivotArea>
    </format>
    <format dxfId="73">
      <pivotArea dataOnly="0" labelOnly="1" outline="0" fieldPosition="0">
        <references count="1">
          <reference field="0" count="1">
            <x v="5"/>
          </reference>
        </references>
      </pivotArea>
    </format>
    <format dxfId="72">
      <pivotArea dataOnly="0" labelOnly="1" outline="0" fieldPosition="0">
        <references count="1">
          <reference field="0" count="1">
            <x v="5"/>
          </reference>
        </references>
      </pivotArea>
    </format>
    <format dxfId="71">
      <pivotArea dataOnly="0" labelOnly="1" outline="0" fieldPosition="0">
        <references count="1">
          <reference field="0" count="1">
            <x v="5"/>
          </reference>
        </references>
      </pivotArea>
    </format>
    <format dxfId="70">
      <pivotArea outline="0" fieldPosition="0">
        <references count="1">
          <reference field="0" count="1" selected="0">
            <x v="6"/>
          </reference>
        </references>
      </pivotArea>
    </format>
    <format dxfId="69">
      <pivotArea dataOnly="0" labelOnly="1" outline="0" fieldPosition="0">
        <references count="1">
          <reference field="0" count="1">
            <x v="6"/>
          </reference>
        </references>
      </pivotArea>
    </format>
    <format dxfId="68">
      <pivotArea dataOnly="0" labelOnly="1" outline="0" fieldPosition="0">
        <references count="1">
          <reference field="0" count="1">
            <x v="6"/>
          </reference>
        </references>
      </pivotArea>
    </format>
    <format dxfId="67">
      <pivotArea dataOnly="0" labelOnly="1" outline="0" fieldPosition="0">
        <references count="1">
          <reference field="0" count="1">
            <x v="6"/>
          </reference>
        </references>
      </pivotArea>
    </format>
    <format dxfId="66">
      <pivotArea outline="0" fieldPosition="0">
        <references count="1">
          <reference field="0" count="1" selected="0">
            <x v="7"/>
          </reference>
        </references>
      </pivotArea>
    </format>
    <format dxfId="65">
      <pivotArea dataOnly="0" labelOnly="1" outline="0" fieldPosition="0">
        <references count="1">
          <reference field="0" count="1">
            <x v="7"/>
          </reference>
        </references>
      </pivotArea>
    </format>
    <format dxfId="64">
      <pivotArea dataOnly="0" labelOnly="1" outline="0" fieldPosition="0">
        <references count="1">
          <reference field="0" count="1">
            <x v="7"/>
          </reference>
        </references>
      </pivotArea>
    </format>
    <format dxfId="63">
      <pivotArea dataOnly="0" labelOnly="1" outline="0" fieldPosition="0">
        <references count="1">
          <reference field="0" count="1">
            <x v="7"/>
          </reference>
        </references>
      </pivotArea>
    </format>
    <format dxfId="62">
      <pivotArea outline="0" fieldPosition="0">
        <references count="1">
          <reference field="4294967294" count="1" selected="0">
            <x v="0"/>
          </reference>
        </references>
      </pivotArea>
    </format>
    <format dxfId="61">
      <pivotArea outline="0" fieldPosition="0">
        <references count="1">
          <reference field="4294967294" count="1" selected="0">
            <x v="1"/>
          </reference>
        </references>
      </pivotArea>
    </format>
    <format dxfId="60">
      <pivotArea outline="0" fieldPosition="0">
        <references count="1">
          <reference field="4294967294" count="1" selected="0">
            <x v="2"/>
          </reference>
        </references>
      </pivotArea>
    </format>
    <format dxfId="59">
      <pivotArea outline="0" fieldPosition="0">
        <references count="1">
          <reference field="4294967294" count="1" selected="0">
            <x v="3"/>
          </reference>
        </references>
      </pivotArea>
    </format>
    <format dxfId="58">
      <pivotArea outline="0" fieldPosition="0">
        <references count="1">
          <reference field="4294967294" count="1" selected="0">
            <x v="4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outline="0" fieldPosition="0">
        <references count="1">
          <reference field="0" count="0"/>
        </references>
      </pivotArea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type="all" dataOnly="0" outline="0" fieldPosition="0"/>
    </format>
    <format dxfId="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">
      <pivotArea outline="0" fieldPosition="0">
        <references count="1">
          <reference field="4294967294" count="1">
            <x v="3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0" count="0"/>
        </references>
      </pivotArea>
    </format>
    <format dxfId="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0" count="1">
            <x v="0"/>
          </reference>
        </references>
      </pivotArea>
    </format>
    <format dxfId="29">
      <pivotArea dataOnly="0" labelOnly="1" outline="0" fieldPosition="0">
        <references count="1">
          <reference field="0" count="1">
            <x v="1"/>
          </reference>
        </references>
      </pivotArea>
    </format>
    <format dxfId="28">
      <pivotArea dataOnly="0" labelOnly="1" outline="0" fieldPosition="0">
        <references count="1">
          <reference field="0" count="1">
            <x v="2"/>
          </reference>
        </references>
      </pivotArea>
    </format>
    <format dxfId="27">
      <pivotArea dataOnly="0" labelOnly="1" outline="0" fieldPosition="0">
        <references count="1">
          <reference field="0" count="1">
            <x v="3"/>
          </reference>
        </references>
      </pivotArea>
    </format>
    <format dxfId="26">
      <pivotArea dataOnly="0" labelOnly="1" outline="0" fieldPosition="0">
        <references count="1">
          <reference field="0" count="1">
            <x v="4"/>
          </reference>
        </references>
      </pivotArea>
    </format>
    <format dxfId="25">
      <pivotArea dataOnly="0" labelOnly="1" outline="0" fieldPosition="0">
        <references count="1">
          <reference field="0" count="1">
            <x v="5"/>
          </reference>
        </references>
      </pivotArea>
    </format>
    <format dxfId="24">
      <pivotArea dataOnly="0" labelOnly="1" outline="0" fieldPosition="0">
        <references count="1">
          <reference field="0" count="1">
            <x v="6"/>
          </reference>
        </references>
      </pivotArea>
    </format>
    <format dxfId="23">
      <pivotArea dataOnly="0" labelOnly="1" outline="0" fieldPosition="0">
        <references count="1">
          <reference field="0" count="1">
            <x v="7"/>
          </reference>
        </references>
      </pivotArea>
    </format>
    <format dxfId="22">
      <pivotArea outline="0" fieldPosition="0">
        <references count="1">
          <reference field="4294967294" count="1" selected="0">
            <x v="3"/>
          </reference>
        </references>
      </pivotArea>
    </format>
  </formats>
  <conditionalFormats count="5"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2" dataDxfId="11" headerRowBorderDxfId="149">
  <autoFilter ref="B8:J20" xr:uid="{E94A1D43-9104-4010-B2B1-8E20CB63CF25}"/>
  <tableColumns count="9">
    <tableColumn id="1" xr3:uid="{10AA9633-893C-44C4-BD10-839075FF0D8E}" name="Entity_ID" dataDxfId="21"/>
    <tableColumn id="2" xr3:uid="{A7C4BB26-CC8D-4F06-B24B-37125ABC1C3F}" name="Business_Domain" dataDxfId="20"/>
    <tableColumn id="3" xr3:uid="{9A804007-45FC-4A1C-A96F-C51C3CCD61C8}" name="Table_Name" dataDxfId="19"/>
    <tableColumn id="4" xr3:uid="{E86EA492-FC99-40A8-B8D4-9A428B239D58}" name="Table_Type" dataDxfId="18"/>
    <tableColumn id="5" xr3:uid="{51D55687-885E-4415-B657-48276794BC07}" name="Source_File_Sheet" dataDxfId="17"/>
    <tableColumn id="6" xr3:uid="{FDAC35CD-C580-44C6-A5D0-055FCC7BFD8D}" name="Row_Count" dataDxfId="16"/>
    <tableColumn id="7" xr3:uid="{D56C3776-3E19-4327-999A-35398104B1CC}" name="Granularity_Definition" dataDxfId="15"/>
    <tableColumn id="8" xr3:uid="{5F6C5CE8-560C-430B-A74A-3CB5D0D55242}" name="Primary_Key" dataDxfId="14"/>
    <tableColumn id="9" xr3:uid="{48591676-2A67-4DCA-B3A5-252EC5810723}" name="Business_Owner" dataDxfId="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" dataDxfId="0" headerRowBorderDxfId="148">
  <autoFilter ref="B25:J35" xr:uid="{14571938-AAC9-4C6C-9DC5-1811D8E69079}"/>
  <tableColumns count="9">
    <tableColumn id="1" xr3:uid="{7A1F5A63-C05C-49A3-A4A4-1B4695FA104F}" name="Metric_ID" dataDxfId="10"/>
    <tableColumn id="2" xr3:uid="{F2FA91CA-5C69-4142-BF32-2D2A558C4831}" name="Domain" dataDxfId="9"/>
    <tableColumn id="3" xr3:uid="{8E9E5E98-7177-4584-9CF6-A38A04908DBF}" name="KPI_Name" dataDxfId="8"/>
    <tableColumn id="4" xr3:uid="{A3440786-3CC6-47AA-8D1F-F3E1C12D31F1}" name="Strategic_Objective" dataDxfId="7"/>
    <tableColumn id="5" xr3:uid="{4CF92E59-79BC-4B2F-AD24-F9BBBA3CE95F}" name="Plain_Language_Definition" dataDxfId="6"/>
    <tableColumn id="6" xr3:uid="{C45DBCF0-7131-4847-8C63-4B5321913D6A}" name="Target" dataDxfId="5"/>
    <tableColumn id="7" xr3:uid="{24587D9C-ABB6-43B1-B74A-2E496D6A5F3F}" name="Polarity" dataDxfId="4"/>
    <tableColumn id="8" xr3:uid="{4E4E7805-A68B-48CB-8C2B-2E26F1B1927C}" name="Alert_Threshold" dataDxfId="3"/>
    <tableColumn id="9" xr3:uid="{07CF2C9F-19AA-42FE-AC87-1E55AB7241C4}" name="Executive_Consumer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71D5-9CFB-417B-8561-5D77EBED127B}">
  <sheetPr codeName="Sheet5">
    <tabColor rgb="FFD09916"/>
  </sheetPr>
  <dimension ref="A1"/>
  <sheetViews>
    <sheetView showGridLines="0" showRowColHeaders="0" tabSelected="1" zoomScale="50" zoomScaleNormal="50" workbookViewId="0"/>
  </sheetViews>
  <sheetFormatPr defaultRowHeight="14.4"/>
  <cols>
    <col min="1" max="16384" width="8.88671875" style="1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EA580C"/>
  </sheetPr>
  <dimension ref="B2:F100"/>
  <sheetViews>
    <sheetView showGridLines="0" showRowColHeaders="0" zoomScale="50" zoomScaleNormal="50" workbookViewId="0">
      <selection activeCell="F9" sqref="F9"/>
    </sheetView>
  </sheetViews>
  <sheetFormatPr defaultRowHeight="14.4"/>
  <cols>
    <col min="1" max="1" width="3.77734375" style="13" customWidth="1"/>
    <col min="2" max="2" width="54.77734375" style="13" customWidth="1"/>
    <col min="3" max="3" width="3.77734375" style="13" customWidth="1"/>
    <col min="4" max="4" width="54.77734375" style="13" customWidth="1"/>
    <col min="5" max="5" width="3.77734375" style="13" customWidth="1"/>
    <col min="6" max="6" width="54.77734375" style="13" customWidth="1"/>
    <col min="7" max="7" width="3.77734375" style="13" customWidth="1"/>
    <col min="8" max="16384" width="8.88671875" style="13"/>
  </cols>
  <sheetData>
    <row r="2" spans="2:6" ht="22.05" customHeight="1">
      <c r="B2" s="30" t="s">
        <v>0</v>
      </c>
      <c r="C2" s="31"/>
      <c r="D2" s="31"/>
      <c r="E2" s="31"/>
      <c r="F2" s="31"/>
    </row>
    <row r="3" spans="2:6" ht="22.05" customHeight="1">
      <c r="B3" s="31"/>
      <c r="C3" s="31"/>
      <c r="D3" s="31"/>
      <c r="E3" s="31"/>
      <c r="F3" s="31"/>
    </row>
    <row r="4" spans="2:6" ht="4.05" customHeight="1"/>
    <row r="5" spans="2:6" ht="22.05" customHeight="1">
      <c r="B5" s="32" t="s">
        <v>1</v>
      </c>
      <c r="C5" s="31"/>
      <c r="D5" s="31"/>
      <c r="E5" s="31"/>
      <c r="F5" s="31"/>
    </row>
    <row r="6" spans="2:6" customFormat="1" ht="22.05" customHeight="1"/>
    <row r="7" spans="2:6" customFormat="1" ht="10.050000000000001" customHeight="1"/>
    <row r="8" spans="2:6" customFormat="1" ht="31.95" customHeight="1"/>
    <row r="9" spans="2:6" customFormat="1" ht="24" customHeight="1"/>
    <row r="10" spans="2:6" customFormat="1" ht="22.05" customHeight="1"/>
    <row r="11" spans="2:6" customFormat="1" ht="22.05" customHeight="1"/>
    <row r="12" spans="2:6" customFormat="1" ht="22.05" customHeight="1"/>
    <row r="13" spans="2:6" customFormat="1" ht="22.05" customHeight="1"/>
    <row r="14" spans="2:6" customFormat="1" ht="22.05" customHeight="1"/>
    <row r="15" spans="2:6" customFormat="1" ht="22.05" customHeight="1"/>
    <row r="16" spans="2:6" customFormat="1" ht="25.95" customHeight="1"/>
    <row r="17" customFormat="1" ht="28.05" customHeigh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mergeCells count="2">
    <mergeCell ref="B2:F3"/>
    <mergeCell ref="B5:F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2563EB"/>
  </sheetPr>
  <dimension ref="B2:J35"/>
  <sheetViews>
    <sheetView showGridLines="0" showRowColHeaders="0" workbookViewId="0"/>
  </sheetViews>
  <sheetFormatPr defaultRowHeight="14.4"/>
  <cols>
    <col min="1" max="1" width="3.77734375" style="13" customWidth="1"/>
    <col min="2" max="2" width="32.33203125" style="13" customWidth="1"/>
    <col min="3" max="3" width="25.21875" style="13" customWidth="1"/>
    <col min="4" max="4" width="26.77734375" style="13" customWidth="1"/>
    <col min="5" max="5" width="27.44140625" style="13" customWidth="1"/>
    <col min="6" max="6" width="52.77734375" style="13" customWidth="1"/>
    <col min="7" max="7" width="20" style="13" customWidth="1"/>
    <col min="8" max="8" width="36.77734375" style="13" customWidth="1"/>
    <col min="9" max="9" width="24.109375" style="13" customWidth="1"/>
    <col min="10" max="10" width="28.77734375" style="13" customWidth="1"/>
    <col min="11" max="16384" width="8.88671875" style="13"/>
  </cols>
  <sheetData>
    <row r="2" spans="2:10" ht="22.05" customHeight="1">
      <c r="B2" s="30" t="s">
        <v>2</v>
      </c>
      <c r="C2" s="31"/>
      <c r="D2" s="31"/>
      <c r="E2" s="31"/>
      <c r="F2" s="31"/>
      <c r="G2" s="31"/>
      <c r="H2" s="31"/>
      <c r="I2" s="31"/>
      <c r="J2" s="31"/>
    </row>
    <row r="3" spans="2:10" ht="22.05" customHeight="1">
      <c r="B3" s="31"/>
      <c r="C3" s="31"/>
      <c r="D3" s="31"/>
      <c r="E3" s="31"/>
      <c r="F3" s="31"/>
      <c r="G3" s="31"/>
      <c r="H3" s="31"/>
      <c r="I3" s="31"/>
      <c r="J3" s="31"/>
    </row>
    <row r="4" spans="2:10" ht="4.05" customHeight="1"/>
    <row r="5" spans="2:10" ht="22.05" customHeight="1">
      <c r="B5" s="14" t="s">
        <v>3</v>
      </c>
    </row>
    <row r="6" spans="2:10" ht="10.050000000000001" customHeight="1"/>
    <row r="7" spans="2:10" ht="28.05" customHeight="1">
      <c r="B7" s="33" t="s">
        <v>169</v>
      </c>
      <c r="C7" s="34"/>
      <c r="D7" s="34"/>
      <c r="E7" s="34"/>
      <c r="F7" s="34"/>
      <c r="G7" s="34"/>
      <c r="H7" s="34"/>
      <c r="I7" s="34"/>
      <c r="J7" s="34"/>
    </row>
    <row r="8" spans="2:10" ht="25.95" customHeight="1" thickBot="1">
      <c r="B8" s="15" t="s">
        <v>4</v>
      </c>
      <c r="C8" s="15" t="s">
        <v>5</v>
      </c>
      <c r="D8" s="15" t="s">
        <v>6</v>
      </c>
      <c r="E8" s="15" t="s">
        <v>7</v>
      </c>
      <c r="F8" s="15" t="s">
        <v>8</v>
      </c>
      <c r="G8" s="15" t="s">
        <v>9</v>
      </c>
      <c r="H8" s="15" t="s">
        <v>10</v>
      </c>
      <c r="I8" s="15" t="s">
        <v>11</v>
      </c>
      <c r="J8" s="15" t="s">
        <v>12</v>
      </c>
    </row>
    <row r="9" spans="2:10" ht="19.95" customHeight="1">
      <c r="B9" s="16" t="s">
        <v>13</v>
      </c>
      <c r="C9" s="17" t="s">
        <v>14</v>
      </c>
      <c r="D9" s="17" t="s">
        <v>15</v>
      </c>
      <c r="E9" s="18" t="s">
        <v>16</v>
      </c>
      <c r="F9" s="17" t="s">
        <v>17</v>
      </c>
      <c r="G9" s="19">
        <v>5000</v>
      </c>
      <c r="H9" s="17" t="s">
        <v>18</v>
      </c>
      <c r="I9" s="16" t="s">
        <v>19</v>
      </c>
      <c r="J9" s="17" t="s">
        <v>20</v>
      </c>
    </row>
    <row r="10" spans="2:10" ht="19.95" customHeight="1">
      <c r="B10" s="16" t="s">
        <v>21</v>
      </c>
      <c r="C10" s="17" t="s">
        <v>22</v>
      </c>
      <c r="D10" s="17" t="s">
        <v>23</v>
      </c>
      <c r="E10" s="18" t="s">
        <v>16</v>
      </c>
      <c r="F10" s="17" t="s">
        <v>24</v>
      </c>
      <c r="G10" s="19">
        <v>7043</v>
      </c>
      <c r="H10" s="17" t="s">
        <v>25</v>
      </c>
      <c r="I10" s="16" t="s">
        <v>26</v>
      </c>
      <c r="J10" s="17" t="s">
        <v>27</v>
      </c>
    </row>
    <row r="11" spans="2:10" ht="19.95" customHeight="1">
      <c r="B11" s="16" t="s">
        <v>28</v>
      </c>
      <c r="C11" s="17" t="s">
        <v>29</v>
      </c>
      <c r="D11" s="17" t="s">
        <v>30</v>
      </c>
      <c r="E11" s="18" t="s">
        <v>16</v>
      </c>
      <c r="F11" s="17" t="s">
        <v>31</v>
      </c>
      <c r="G11" s="19">
        <v>500</v>
      </c>
      <c r="H11" s="17" t="s">
        <v>32</v>
      </c>
      <c r="I11" s="16" t="s">
        <v>33</v>
      </c>
      <c r="J11" s="17" t="s">
        <v>34</v>
      </c>
    </row>
    <row r="12" spans="2:10" ht="19.95" customHeight="1">
      <c r="B12" s="16" t="s">
        <v>35</v>
      </c>
      <c r="C12" s="17" t="s">
        <v>36</v>
      </c>
      <c r="D12" s="17" t="s">
        <v>37</v>
      </c>
      <c r="E12" s="20" t="s">
        <v>38</v>
      </c>
      <c r="F12" s="17" t="s">
        <v>39</v>
      </c>
      <c r="G12" s="19">
        <v>90</v>
      </c>
      <c r="H12" s="17" t="s">
        <v>40</v>
      </c>
      <c r="I12" s="16" t="s">
        <v>41</v>
      </c>
      <c r="J12" s="17" t="s">
        <v>42</v>
      </c>
    </row>
    <row r="13" spans="2:10" ht="19.95" customHeight="1">
      <c r="B13" s="16" t="s">
        <v>43</v>
      </c>
      <c r="C13" s="17" t="s">
        <v>14</v>
      </c>
      <c r="D13" s="17" t="s">
        <v>44</v>
      </c>
      <c r="E13" s="20" t="s">
        <v>38</v>
      </c>
      <c r="F13" s="17" t="s">
        <v>45</v>
      </c>
      <c r="G13" s="19">
        <v>8</v>
      </c>
      <c r="H13" s="17" t="s">
        <v>46</v>
      </c>
      <c r="I13" s="16" t="s">
        <v>47</v>
      </c>
      <c r="J13" s="17" t="s">
        <v>48</v>
      </c>
    </row>
    <row r="14" spans="2:10" ht="19.95" customHeight="1">
      <c r="B14" s="16" t="s">
        <v>49</v>
      </c>
      <c r="C14" s="17" t="s">
        <v>14</v>
      </c>
      <c r="D14" s="17" t="s">
        <v>50</v>
      </c>
      <c r="E14" s="20" t="s">
        <v>38</v>
      </c>
      <c r="F14" s="17" t="s">
        <v>45</v>
      </c>
      <c r="G14" s="19">
        <v>5</v>
      </c>
      <c r="H14" s="17" t="s">
        <v>51</v>
      </c>
      <c r="I14" s="16" t="s">
        <v>52</v>
      </c>
      <c r="J14" s="17" t="s">
        <v>53</v>
      </c>
    </row>
    <row r="15" spans="2:10" ht="19.95" customHeight="1">
      <c r="B15" s="16" t="s">
        <v>54</v>
      </c>
      <c r="C15" s="17" t="s">
        <v>22</v>
      </c>
      <c r="D15" s="17" t="s">
        <v>55</v>
      </c>
      <c r="E15" s="20" t="s">
        <v>38</v>
      </c>
      <c r="F15" s="17" t="s">
        <v>56</v>
      </c>
      <c r="G15" s="19">
        <v>3</v>
      </c>
      <c r="H15" s="17" t="s">
        <v>57</v>
      </c>
      <c r="I15" s="16" t="s">
        <v>58</v>
      </c>
      <c r="J15" s="17" t="s">
        <v>59</v>
      </c>
    </row>
    <row r="16" spans="2:10" ht="19.95" customHeight="1">
      <c r="B16" s="16" t="s">
        <v>60</v>
      </c>
      <c r="C16" s="17" t="s">
        <v>29</v>
      </c>
      <c r="D16" s="17" t="s">
        <v>61</v>
      </c>
      <c r="E16" s="20" t="s">
        <v>38</v>
      </c>
      <c r="F16" s="17" t="s">
        <v>62</v>
      </c>
      <c r="G16" s="19">
        <v>6</v>
      </c>
      <c r="H16" s="17" t="s">
        <v>63</v>
      </c>
      <c r="I16" s="16" t="s">
        <v>64</v>
      </c>
      <c r="J16" s="17" t="s">
        <v>65</v>
      </c>
    </row>
    <row r="17" spans="2:10" ht="19.95" customHeight="1">
      <c r="B17" s="16" t="s">
        <v>66</v>
      </c>
      <c r="C17" s="17" t="s">
        <v>67</v>
      </c>
      <c r="D17" s="17" t="s">
        <v>68</v>
      </c>
      <c r="E17" s="21" t="s">
        <v>69</v>
      </c>
      <c r="F17" s="17" t="s">
        <v>70</v>
      </c>
      <c r="G17" s="19">
        <v>500</v>
      </c>
      <c r="H17" s="17" t="s">
        <v>71</v>
      </c>
      <c r="I17" s="16" t="s">
        <v>72</v>
      </c>
      <c r="J17" s="17" t="s">
        <v>73</v>
      </c>
    </row>
    <row r="18" spans="2:10" ht="19.95" customHeight="1">
      <c r="B18" s="16" t="s">
        <v>74</v>
      </c>
      <c r="C18" s="17" t="s">
        <v>75</v>
      </c>
      <c r="D18" s="17" t="s">
        <v>76</v>
      </c>
      <c r="E18" s="21" t="s">
        <v>69</v>
      </c>
      <c r="F18" s="17" t="s">
        <v>77</v>
      </c>
      <c r="G18" s="19">
        <v>5</v>
      </c>
      <c r="H18" s="17" t="s">
        <v>78</v>
      </c>
      <c r="I18" s="16" t="s">
        <v>79</v>
      </c>
      <c r="J18" s="17" t="s">
        <v>80</v>
      </c>
    </row>
    <row r="19" spans="2:10" ht="19.95" customHeight="1">
      <c r="B19" s="16" t="s">
        <v>81</v>
      </c>
      <c r="C19" s="17" t="s">
        <v>82</v>
      </c>
      <c r="D19" s="17" t="s">
        <v>83</v>
      </c>
      <c r="E19" s="21" t="s">
        <v>69</v>
      </c>
      <c r="F19" s="17" t="s">
        <v>84</v>
      </c>
      <c r="G19" s="19">
        <v>21</v>
      </c>
      <c r="H19" s="17" t="s">
        <v>85</v>
      </c>
      <c r="I19" s="16" t="s">
        <v>86</v>
      </c>
      <c r="J19" s="17" t="s">
        <v>87</v>
      </c>
    </row>
    <row r="20" spans="2:10" ht="19.95" customHeight="1">
      <c r="B20" s="16" t="s">
        <v>88</v>
      </c>
      <c r="C20" s="17" t="s">
        <v>89</v>
      </c>
      <c r="D20" s="17" t="s">
        <v>90</v>
      </c>
      <c r="E20" s="21" t="s">
        <v>69</v>
      </c>
      <c r="F20" s="17" t="s">
        <v>91</v>
      </c>
      <c r="G20" s="19">
        <v>6</v>
      </c>
      <c r="H20" s="17" t="s">
        <v>92</v>
      </c>
      <c r="I20" s="16" t="s">
        <v>64</v>
      </c>
      <c r="J20" s="17" t="s">
        <v>93</v>
      </c>
    </row>
    <row r="24" spans="2:10" ht="28.05" customHeight="1">
      <c r="B24" s="33" t="s">
        <v>170</v>
      </c>
      <c r="C24" s="34"/>
      <c r="D24" s="34"/>
      <c r="E24" s="34"/>
      <c r="F24" s="34"/>
      <c r="G24" s="34"/>
      <c r="H24" s="34"/>
      <c r="I24" s="34"/>
      <c r="J24" s="34"/>
    </row>
    <row r="25" spans="2:10" ht="25.95" customHeight="1" thickBot="1">
      <c r="B25" s="15" t="s">
        <v>94</v>
      </c>
      <c r="C25" s="15" t="s">
        <v>95</v>
      </c>
      <c r="D25" s="15" t="s">
        <v>96</v>
      </c>
      <c r="E25" s="15" t="s">
        <v>97</v>
      </c>
      <c r="F25" s="15" t="s">
        <v>98</v>
      </c>
      <c r="G25" s="15" t="s">
        <v>99</v>
      </c>
      <c r="H25" s="15" t="s">
        <v>100</v>
      </c>
      <c r="I25" s="15" t="s">
        <v>101</v>
      </c>
      <c r="J25" s="15" t="s">
        <v>102</v>
      </c>
    </row>
    <row r="26" spans="2:10" ht="19.95" customHeight="1">
      <c r="B26" s="16" t="s">
        <v>103</v>
      </c>
      <c r="C26" s="17" t="s">
        <v>14</v>
      </c>
      <c r="D26" s="17" t="s">
        <v>104</v>
      </c>
      <c r="E26" s="17" t="s">
        <v>105</v>
      </c>
      <c r="F26" s="17" t="s">
        <v>106</v>
      </c>
      <c r="G26" s="16" t="s">
        <v>107</v>
      </c>
      <c r="H26" s="22" t="s">
        <v>108</v>
      </c>
      <c r="I26" s="16" t="s">
        <v>109</v>
      </c>
      <c r="J26" s="17" t="s">
        <v>20</v>
      </c>
    </row>
    <row r="27" spans="2:10" ht="19.95" customHeight="1">
      <c r="B27" s="16" t="s">
        <v>110</v>
      </c>
      <c r="C27" s="17" t="s">
        <v>14</v>
      </c>
      <c r="D27" s="17" t="s">
        <v>111</v>
      </c>
      <c r="E27" s="17" t="s">
        <v>112</v>
      </c>
      <c r="F27" s="17" t="s">
        <v>113</v>
      </c>
      <c r="G27" s="16" t="s">
        <v>114</v>
      </c>
      <c r="H27" s="22" t="s">
        <v>108</v>
      </c>
      <c r="I27" s="16" t="s">
        <v>115</v>
      </c>
      <c r="J27" s="17" t="s">
        <v>116</v>
      </c>
    </row>
    <row r="28" spans="2:10" ht="19.95" customHeight="1">
      <c r="B28" s="16" t="s">
        <v>117</v>
      </c>
      <c r="C28" s="17" t="s">
        <v>14</v>
      </c>
      <c r="D28" s="17" t="s">
        <v>118</v>
      </c>
      <c r="E28" s="17" t="s">
        <v>119</v>
      </c>
      <c r="F28" s="17" t="s">
        <v>120</v>
      </c>
      <c r="G28" s="16" t="s">
        <v>121</v>
      </c>
      <c r="H28" s="23" t="s">
        <v>122</v>
      </c>
      <c r="I28" s="16" t="s">
        <v>123</v>
      </c>
      <c r="J28" s="17" t="s">
        <v>53</v>
      </c>
    </row>
    <row r="29" spans="2:10" ht="19.95" customHeight="1">
      <c r="B29" s="16" t="s">
        <v>124</v>
      </c>
      <c r="C29" s="17" t="s">
        <v>14</v>
      </c>
      <c r="D29" s="17" t="s">
        <v>125</v>
      </c>
      <c r="E29" s="17" t="s">
        <v>126</v>
      </c>
      <c r="F29" s="17" t="s">
        <v>127</v>
      </c>
      <c r="G29" s="16" t="s">
        <v>128</v>
      </c>
      <c r="H29" s="23" t="s">
        <v>122</v>
      </c>
      <c r="I29" s="16" t="s">
        <v>129</v>
      </c>
      <c r="J29" s="17" t="s">
        <v>130</v>
      </c>
    </row>
    <row r="30" spans="2:10" ht="19.95" customHeight="1">
      <c r="B30" s="16" t="s">
        <v>131</v>
      </c>
      <c r="C30" s="17" t="s">
        <v>22</v>
      </c>
      <c r="D30" s="17" t="s">
        <v>132</v>
      </c>
      <c r="E30" s="17" t="s">
        <v>133</v>
      </c>
      <c r="F30" s="17" t="s">
        <v>134</v>
      </c>
      <c r="G30" s="16" t="s">
        <v>135</v>
      </c>
      <c r="H30" s="22" t="s">
        <v>108</v>
      </c>
      <c r="I30" s="16" t="s">
        <v>136</v>
      </c>
      <c r="J30" s="17" t="s">
        <v>27</v>
      </c>
    </row>
    <row r="31" spans="2:10" ht="19.95" customHeight="1">
      <c r="B31" s="16" t="s">
        <v>137</v>
      </c>
      <c r="C31" s="17" t="s">
        <v>22</v>
      </c>
      <c r="D31" s="17" t="s">
        <v>138</v>
      </c>
      <c r="E31" s="17" t="s">
        <v>139</v>
      </c>
      <c r="F31" s="17" t="s">
        <v>140</v>
      </c>
      <c r="G31" s="16" t="s">
        <v>141</v>
      </c>
      <c r="H31" s="22" t="s">
        <v>108</v>
      </c>
      <c r="I31" s="16" t="s">
        <v>142</v>
      </c>
      <c r="J31" s="17" t="s">
        <v>143</v>
      </c>
    </row>
    <row r="32" spans="2:10" ht="19.95" customHeight="1">
      <c r="B32" s="16" t="s">
        <v>144</v>
      </c>
      <c r="C32" s="17" t="s">
        <v>22</v>
      </c>
      <c r="D32" s="17" t="s">
        <v>145</v>
      </c>
      <c r="E32" s="17" t="s">
        <v>146</v>
      </c>
      <c r="F32" s="17" t="s">
        <v>147</v>
      </c>
      <c r="G32" s="16" t="s">
        <v>148</v>
      </c>
      <c r="H32" s="22" t="s">
        <v>108</v>
      </c>
      <c r="I32" s="16" t="s">
        <v>121</v>
      </c>
      <c r="J32" s="17" t="s">
        <v>59</v>
      </c>
    </row>
    <row r="33" spans="2:10" ht="19.95" customHeight="1">
      <c r="B33" s="16" t="s">
        <v>149</v>
      </c>
      <c r="C33" s="17" t="s">
        <v>150</v>
      </c>
      <c r="D33" s="17" t="s">
        <v>151</v>
      </c>
      <c r="E33" s="17" t="s">
        <v>152</v>
      </c>
      <c r="F33" s="17" t="s">
        <v>153</v>
      </c>
      <c r="G33" s="16" t="s">
        <v>154</v>
      </c>
      <c r="H33" s="22" t="s">
        <v>108</v>
      </c>
      <c r="I33" s="16" t="s">
        <v>155</v>
      </c>
      <c r="J33" s="17" t="s">
        <v>34</v>
      </c>
    </row>
    <row r="34" spans="2:10" ht="19.95" customHeight="1">
      <c r="B34" s="16" t="s">
        <v>156</v>
      </c>
      <c r="C34" s="17" t="s">
        <v>150</v>
      </c>
      <c r="D34" s="17" t="s">
        <v>157</v>
      </c>
      <c r="E34" s="17" t="s">
        <v>158</v>
      </c>
      <c r="F34" s="17" t="s">
        <v>159</v>
      </c>
      <c r="G34" s="16" t="s">
        <v>160</v>
      </c>
      <c r="H34" s="23" t="s">
        <v>122</v>
      </c>
      <c r="I34" s="16" t="s">
        <v>161</v>
      </c>
      <c r="J34" s="17" t="s">
        <v>162</v>
      </c>
    </row>
    <row r="35" spans="2:10" ht="19.95" customHeight="1">
      <c r="B35" s="16" t="s">
        <v>163</v>
      </c>
      <c r="C35" s="17" t="s">
        <v>150</v>
      </c>
      <c r="D35" s="17" t="s">
        <v>164</v>
      </c>
      <c r="E35" s="17" t="s">
        <v>165</v>
      </c>
      <c r="F35" s="17" t="s">
        <v>166</v>
      </c>
      <c r="G35" s="16" t="s">
        <v>167</v>
      </c>
      <c r="H35" s="22" t="s">
        <v>108</v>
      </c>
      <c r="I35" s="16" t="s">
        <v>168</v>
      </c>
      <c r="J35" s="17" t="s">
        <v>93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zoomScale="70" zoomScaleNormal="70" workbookViewId="0">
      <selection activeCell="W33" sqref="W33"/>
    </sheetView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4" t="s">
        <v>171</v>
      </c>
      <c r="AB64" s="24" t="s">
        <v>172</v>
      </c>
      <c r="AC64" s="24" t="s">
        <v>173</v>
      </c>
      <c r="AD64" s="24" t="s">
        <v>174</v>
      </c>
      <c r="AE64" s="24" t="s">
        <v>175</v>
      </c>
    </row>
    <row r="65" spans="27:31" ht="16.8">
      <c r="AA65" s="25" vm="7">
        <f>CUBEVALUE("ThisWorkbookDataModel", "[Measures].[Total Demand]")</f>
        <v>5000</v>
      </c>
      <c r="AB65" s="26" vm="8">
        <f>CUBEVALUE("ThisWorkbookDataModel", "[Measures].[Answer Rate %]")</f>
        <v>0.81079999999999997</v>
      </c>
      <c r="AC65" s="26" vm="6">
        <f>CUBEVALUE("ThisWorkbookDataModel", "[Measures].[Abandonment Rate %]")</f>
        <v>0.18920000000000001</v>
      </c>
      <c r="AD65" s="27" vm="3">
        <f>CUBEVALUE("ThisWorkbookDataModel", "[Measures].[Average Speed of Answer (s)]")</f>
        <v>67.520720276270353</v>
      </c>
      <c r="AE65" s="28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topLeftCell="A2" zoomScaleNormal="100" workbookViewId="0">
      <selection activeCell="AE65" sqref="AE65"/>
    </sheetView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4" t="s">
        <v>176</v>
      </c>
      <c r="AB64" s="24" t="s">
        <v>177</v>
      </c>
      <c r="AC64" s="24" t="s">
        <v>138</v>
      </c>
      <c r="AD64" s="24" t="s">
        <v>145</v>
      </c>
      <c r="AE64" s="24" t="s">
        <v>178</v>
      </c>
    </row>
    <row r="65" spans="27:31" ht="16.8">
      <c r="AA65" s="25" vm="4">
        <f>CUBEVALUE("ThisWorkbookDataModel", "[Measures].[Total Customers]")</f>
        <v>7043</v>
      </c>
      <c r="AB65" s="26" vm="2">
        <f>CUBEVALUE("ThisWorkbookDataModel", "[Measures].[Churn Rate %]")</f>
        <v>0.26536987079369589</v>
      </c>
      <c r="AC65" s="29" vm="15">
        <f>CUBEVALUE("ThisWorkbookDataModel", "[Measures].[At-Risk MRR]")</f>
        <v>139130.85</v>
      </c>
      <c r="AD65" s="26" vm="5">
        <f>CUBEVALUE("ThisWorkbookDataModel", "[Measures].[Contract M2M Churn Rate %]")</f>
        <v>0.42709677419354841</v>
      </c>
      <c r="AE65" s="28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topLeftCell="A19" zoomScaleNormal="100" workbookViewId="0"/>
  </sheetViews>
  <sheetFormatPr defaultRowHeight="14.4"/>
  <cols>
    <col min="1" max="26" width="11.77734375" style="13" customWidth="1"/>
    <col min="27" max="31" width="18.77734375" style="13" customWidth="1"/>
    <col min="32" max="52" width="11.77734375" style="13" customWidth="1"/>
    <col min="53" max="16384" width="8.88671875" style="13"/>
  </cols>
  <sheetData>
    <row r="1" s="13" customFormat="1" ht="19.95" customHeight="1"/>
    <row r="2" s="13" customFormat="1" ht="19.95" customHeight="1"/>
    <row r="3" s="13" customFormat="1" ht="19.95" customHeight="1"/>
    <row r="4" s="13" customFormat="1" ht="19.95" customHeight="1"/>
    <row r="5" s="13" customFormat="1" ht="19.95" customHeight="1"/>
    <row r="6" s="13" customFormat="1" ht="19.95" customHeight="1"/>
    <row r="7" s="13" customFormat="1" ht="19.95" customHeight="1"/>
    <row r="8" s="13" customFormat="1" ht="19.95" customHeight="1"/>
    <row r="9" s="13" customFormat="1" ht="19.95" customHeight="1"/>
    <row r="10" s="13" customFormat="1" ht="19.95" customHeight="1"/>
    <row r="11" s="13" customFormat="1" ht="19.95" customHeight="1"/>
    <row r="12" s="13" customFormat="1" ht="19.95" customHeight="1"/>
    <row r="13" s="13" customFormat="1" ht="19.95" customHeight="1"/>
    <row r="14" s="13" customFormat="1" ht="19.95" customHeight="1"/>
    <row r="15" s="13" customFormat="1" ht="19.95" customHeight="1"/>
    <row r="16" s="13" customFormat="1" ht="19.95" customHeight="1"/>
    <row r="17" s="13" customFormat="1" ht="19.95" customHeight="1"/>
    <row r="18" s="13" customFormat="1" ht="19.95" customHeight="1"/>
    <row r="19" s="13" customFormat="1" ht="19.95" customHeight="1"/>
    <row r="20" s="13" customFormat="1" ht="19.95" customHeight="1"/>
    <row r="21" s="13" customFormat="1" ht="19.95" customHeight="1"/>
    <row r="22" s="13" customFormat="1" ht="19.95" customHeight="1"/>
    <row r="23" s="13" customFormat="1" ht="19.95" customHeight="1"/>
    <row r="24" s="13" customFormat="1" ht="19.95" customHeight="1"/>
    <row r="25" s="13" customFormat="1" ht="19.95" customHeight="1"/>
    <row r="26" s="13" customFormat="1" ht="19.95" customHeight="1"/>
    <row r="27" s="13" customFormat="1" ht="19.95" customHeight="1"/>
    <row r="28" s="13" customFormat="1" ht="19.95" customHeight="1"/>
    <row r="29" s="13" customFormat="1" ht="19.95" customHeight="1"/>
    <row r="30" s="13" customFormat="1" ht="19.95" customHeight="1"/>
    <row r="31" s="13" customFormat="1" ht="19.95" customHeight="1"/>
    <row r="32" s="13" customFormat="1" ht="19.95" customHeight="1"/>
    <row r="33" s="13" customFormat="1" ht="19.95" customHeight="1"/>
    <row r="34" s="13" customFormat="1" ht="19.95" customHeight="1"/>
    <row r="35" s="13" customFormat="1" ht="19.95" customHeight="1"/>
    <row r="36" s="13" customFormat="1" ht="19.95" customHeight="1"/>
    <row r="37" s="13" customFormat="1" ht="19.95" customHeight="1"/>
    <row r="38" s="13" customFormat="1" ht="19.95" customHeight="1"/>
    <row r="39" s="13" customFormat="1" ht="19.95" customHeight="1"/>
    <row r="40" s="13" customFormat="1" ht="19.95" customHeight="1"/>
    <row r="41" s="13" customFormat="1" ht="19.95" customHeight="1"/>
    <row r="42" s="13" customFormat="1" ht="19.95" customHeight="1"/>
    <row r="43" s="13" customFormat="1" ht="19.95" customHeight="1"/>
    <row r="44" s="13" customFormat="1" ht="19.95" customHeight="1"/>
    <row r="45" s="13" customFormat="1" ht="19.95" customHeight="1"/>
    <row r="46" s="13" customFormat="1" ht="19.95" customHeight="1"/>
    <row r="47" s="13" customFormat="1" ht="19.95" customHeight="1"/>
    <row r="48" s="13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4" t="s">
        <v>179</v>
      </c>
      <c r="AB64" s="24" t="s">
        <v>180</v>
      </c>
      <c r="AC64" s="24" t="s">
        <v>181</v>
      </c>
      <c r="AD64" s="24" t="s">
        <v>182</v>
      </c>
      <c r="AE64" s="24" t="s">
        <v>183</v>
      </c>
    </row>
    <row r="65" spans="27:31" ht="16.8">
      <c r="AA65" s="25" vm="13">
        <f>CUBEVALUE("ThisWorkbookDataModel", "[Measures].[Total Employees]")</f>
        <v>500</v>
      </c>
      <c r="AB65" s="26" vm="12">
        <f>CUBEVALUE("ThisWorkbookDataModel", "[Measures].[Female Representation %]")</f>
        <v>0.41</v>
      </c>
      <c r="AC65" s="26" vm="11">
        <f>CUBEVALUE("ThisWorkbookDataModel", "[Measures].[Executive Female Share %]")</f>
        <v>0.14285714285714285</v>
      </c>
      <c r="AD65" s="26" vm="10">
        <f>CUBEVALUE("ThisWorkbookDataModel", "[Measures].[Female Promotion %]")</f>
        <v>0.35294117647058826</v>
      </c>
      <c r="AE65" s="26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/>
  <cols>
    <col min="3" max="3" width="13.33203125" customWidth="1"/>
    <col min="4" max="4" width="11.33203125" customWidth="1"/>
    <col min="5" max="5" width="12.33203125" customWidth="1"/>
    <col min="6" max="6" width="11.33203125" customWidth="1"/>
    <col min="7" max="7" width="12.77734375" customWidth="1"/>
    <col min="8" max="8" width="11.33203125" customWidth="1"/>
  </cols>
  <sheetData>
    <row r="3" spans="3:8" ht="24" customHeight="1">
      <c r="C3" s="2"/>
      <c r="D3" s="1" t="s">
        <v>193</v>
      </c>
      <c r="E3" s="1" t="s">
        <v>192</v>
      </c>
      <c r="F3" s="1" t="s">
        <v>194</v>
      </c>
      <c r="G3" s="1" t="s">
        <v>195</v>
      </c>
      <c r="H3" s="1" t="s">
        <v>196</v>
      </c>
    </row>
    <row r="4" spans="3:8" ht="22.5" customHeight="1">
      <c r="C4" s="9" t="s">
        <v>184</v>
      </c>
      <c r="D4" s="3">
        <v>631</v>
      </c>
      <c r="E4" s="5">
        <v>0.81933438985736928</v>
      </c>
      <c r="F4" s="5">
        <v>0.8936170212765957</v>
      </c>
      <c r="G4" s="11">
        <v>65.330754352030951</v>
      </c>
      <c r="H4" s="7">
        <v>3.3713733075435202</v>
      </c>
    </row>
    <row r="5" spans="3:8" ht="22.5" customHeight="1">
      <c r="C5" s="10" t="s">
        <v>185</v>
      </c>
      <c r="D5" s="4">
        <v>633</v>
      </c>
      <c r="E5" s="6">
        <v>0.82622432859399686</v>
      </c>
      <c r="F5" s="6">
        <v>0.9005736137667304</v>
      </c>
      <c r="G5" s="12">
        <v>67.282982791587003</v>
      </c>
      <c r="H5" s="8">
        <v>3.4474187380497132</v>
      </c>
    </row>
    <row r="6" spans="3:8" ht="22.5" customHeight="1">
      <c r="C6" s="9" t="s">
        <v>186</v>
      </c>
      <c r="D6" s="3">
        <v>633</v>
      </c>
      <c r="E6" s="5">
        <v>0.79146919431279616</v>
      </c>
      <c r="F6" s="5">
        <v>0.9021956087824351</v>
      </c>
      <c r="G6" s="11">
        <v>66.267465069860279</v>
      </c>
      <c r="H6" s="7">
        <v>3.4051896207584829</v>
      </c>
    </row>
    <row r="7" spans="3:8" ht="22.5" customHeight="1">
      <c r="C7" s="10" t="s">
        <v>187</v>
      </c>
      <c r="D7" s="4">
        <v>624</v>
      </c>
      <c r="E7" s="6">
        <v>0.80448717948717952</v>
      </c>
      <c r="F7" s="6">
        <v>0.90637450199203184</v>
      </c>
      <c r="G7" s="12">
        <v>68.444223107569726</v>
      </c>
      <c r="H7" s="8">
        <v>3.404382470119522</v>
      </c>
    </row>
    <row r="8" spans="3:8" ht="22.5" customHeight="1">
      <c r="C8" s="9" t="s">
        <v>188</v>
      </c>
      <c r="D8" s="3">
        <v>666</v>
      </c>
      <c r="E8" s="5">
        <v>0.80480480480480476</v>
      </c>
      <c r="F8" s="5">
        <v>0.90485074626865669</v>
      </c>
      <c r="G8" s="11">
        <v>66.343283582089555</v>
      </c>
      <c r="H8" s="7">
        <v>3.3936567164179103</v>
      </c>
    </row>
    <row r="9" spans="3:8" ht="22.5" customHeight="1">
      <c r="C9" s="10" t="s">
        <v>189</v>
      </c>
      <c r="D9" s="4">
        <v>593</v>
      </c>
      <c r="E9" s="6">
        <v>0.81618887015177066</v>
      </c>
      <c r="F9" s="6">
        <v>0.90082644628099173</v>
      </c>
      <c r="G9" s="12">
        <v>70.987603305785129</v>
      </c>
      <c r="H9" s="8">
        <v>3.330578512396694</v>
      </c>
    </row>
    <row r="10" spans="3:8" ht="22.5" customHeight="1">
      <c r="C10" s="9" t="s">
        <v>190</v>
      </c>
      <c r="D10" s="3">
        <v>638</v>
      </c>
      <c r="E10" s="5">
        <v>0.80564263322884011</v>
      </c>
      <c r="F10" s="5">
        <v>0.89688715953307396</v>
      </c>
      <c r="G10" s="11">
        <v>69.488326848249031</v>
      </c>
      <c r="H10" s="7">
        <v>3.4708171206225682</v>
      </c>
    </row>
    <row r="11" spans="3:8" ht="22.5" customHeight="1">
      <c r="C11" s="10" t="s">
        <v>191</v>
      </c>
      <c r="D11" s="4">
        <v>582</v>
      </c>
      <c r="E11" s="6">
        <v>0.81958762886597936</v>
      </c>
      <c r="F11" s="6">
        <v>0.88888888888888884</v>
      </c>
      <c r="G11" s="12">
        <v>66.184486373165612</v>
      </c>
      <c r="H11" s="8">
        <v>3.40041928721174</v>
      </c>
    </row>
  </sheetData>
  <conditionalFormatting pivot="1" sqref="E4:E11">
    <cfRule type="cellIs" dxfId="147" priority="16" stopIfTrue="1" operator="lessThan">
      <formula>0.8</formula>
    </cfRule>
  </conditionalFormatting>
  <conditionalFormatting pivot="1" sqref="E4:E11">
    <cfRule type="cellIs" dxfId="146" priority="17" stopIfTrue="1" operator="greaterThanOrEqual">
      <formula>0.825</formula>
    </cfRule>
  </conditionalFormatting>
  <conditionalFormatting pivot="1" sqref="G4:G11">
    <cfRule type="cellIs" dxfId="145" priority="18" stopIfTrue="1" operator="greaterThan">
      <formula>70</formula>
    </cfRule>
  </conditionalFormatting>
  <conditionalFormatting pivot="1" sqref="G4:G11">
    <cfRule type="cellIs" dxfId="144" priority="19" stopIfTrue="1" operator="lessThanOrEqual">
      <formula>66</formula>
    </cfRule>
  </conditionalFormatting>
  <conditionalFormatting pivot="1" sqref="H4:H11">
    <cfRule type="cellIs" dxfId="143" priority="20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4A03355A-E079-4206-887D-BBF349249DF1}">
  <ds:schemaRefs/>
</ds:datastoreItem>
</file>

<file path=customXml/itemProps2.xml><?xml version="1.0" encoding="utf-8"?>
<ds:datastoreItem xmlns:ds="http://schemas.openxmlformats.org/officeDocument/2006/customXml" ds:itemID="{4B3BD561-ECDC-4BEE-9C44-91F1F99A9372}">
  <ds:schemaRefs/>
</ds:datastoreItem>
</file>

<file path=customXml/itemProps3.xml><?xml version="1.0" encoding="utf-8"?>
<ds:datastoreItem xmlns:ds="http://schemas.openxmlformats.org/officeDocument/2006/customXml" ds:itemID="{C35602CA-FBEF-472D-A5A8-54B0705F479C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687D5F8B-0835-41E3-8BF5-307E7970A465}">
  <ds:schemaRefs/>
</ds:datastoreItem>
</file>

<file path=customXml/itemProps8.xml><?xml version="1.0" encoding="utf-8"?>
<ds:datastoreItem xmlns:ds="http://schemas.openxmlformats.org/officeDocument/2006/customXml" ds:itemID="{9A0F13E9-6EB8-4343-A172-FEB913E4DDE0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3DA1388D-3293-4198-AFF1-58CBE0ED7861}">
  <ds:schemaRefs/>
</ds:datastoreItem>
</file>

<file path=customXml/itemProps11.xml><?xml version="1.0" encoding="utf-8"?>
<ds:datastoreItem xmlns:ds="http://schemas.openxmlformats.org/officeDocument/2006/customXml" ds:itemID="{5CAC7263-3047-4AFB-AFD4-FB916609959B}">
  <ds:schemaRefs/>
</ds:datastoreItem>
</file>

<file path=customXml/itemProps12.xml><?xml version="1.0" encoding="utf-8"?>
<ds:datastoreItem xmlns:ds="http://schemas.openxmlformats.org/officeDocument/2006/customXml" ds:itemID="{E29C6610-9EE1-435A-848C-A5B73040FF4B}">
  <ds:schemaRefs/>
</ds:datastoreItem>
</file>

<file path=customXml/itemProps13.xml><?xml version="1.0" encoding="utf-8"?>
<ds:datastoreItem xmlns:ds="http://schemas.openxmlformats.org/officeDocument/2006/customXml" ds:itemID="{53B779B8-E26F-4AF8-8666-38A532E038AC}">
  <ds:schemaRefs/>
</ds:datastoreItem>
</file>

<file path=customXml/itemProps14.xml><?xml version="1.0" encoding="utf-8"?>
<ds:datastoreItem xmlns:ds="http://schemas.openxmlformats.org/officeDocument/2006/customXml" ds:itemID="{56B5BF4E-BC92-49C7-9CF1-7267F0A018C5}">
  <ds:schemaRefs/>
</ds:datastoreItem>
</file>

<file path=customXml/itemProps15.xml><?xml version="1.0" encoding="utf-8"?>
<ds:datastoreItem xmlns:ds="http://schemas.openxmlformats.org/officeDocument/2006/customXml" ds:itemID="{EDDEFE9C-8149-4028-A71E-60C26A11F4AF}">
  <ds:schemaRefs/>
</ds:datastoreItem>
</file>

<file path=customXml/itemProps16.xml><?xml version="1.0" encoding="utf-8"?>
<ds:datastoreItem xmlns:ds="http://schemas.openxmlformats.org/officeDocument/2006/customXml" ds:itemID="{13EC4D08-2820-4B85-BF1C-D5E08627342F}">
  <ds:schemaRefs/>
</ds:datastoreItem>
</file>

<file path=customXml/itemProps17.xml><?xml version="1.0" encoding="utf-8"?>
<ds:datastoreItem xmlns:ds="http://schemas.openxmlformats.org/officeDocument/2006/customXml" ds:itemID="{6AA67E15-B6FF-46C9-8339-53A31FF4BA2A}">
  <ds:schemaRefs/>
</ds:datastoreItem>
</file>

<file path=customXml/itemProps18.xml><?xml version="1.0" encoding="utf-8"?>
<ds:datastoreItem xmlns:ds="http://schemas.openxmlformats.org/officeDocument/2006/customXml" ds:itemID="{3FC85839-EF59-4129-9AD2-4E0D9C64D3FD}">
  <ds:schemaRefs/>
</ds:datastoreItem>
</file>

<file path=customXml/itemProps19.xml><?xml version="1.0" encoding="utf-8"?>
<ds:datastoreItem xmlns:ds="http://schemas.openxmlformats.org/officeDocument/2006/customXml" ds:itemID="{6AEFABD2-B27C-4FBE-8DFB-4958D6E612E2}">
  <ds:schemaRefs/>
</ds:datastoreItem>
</file>

<file path=customXml/itemProps20.xml><?xml version="1.0" encoding="utf-8"?>
<ds:datastoreItem xmlns:ds="http://schemas.openxmlformats.org/officeDocument/2006/customXml" ds:itemID="{951E7DFF-F730-4D02-87B5-3BA42519DA70}">
  <ds:schemaRefs/>
</ds:datastoreItem>
</file>

<file path=customXml/itemProps21.xml><?xml version="1.0" encoding="utf-8"?>
<ds:datastoreItem xmlns:ds="http://schemas.openxmlformats.org/officeDocument/2006/customXml" ds:itemID="{3A814564-DC57-4B8C-A900-9422F1FDA085}">
  <ds:schemaRefs/>
</ds:datastoreItem>
</file>

<file path=customXml/itemProps22.xml><?xml version="1.0" encoding="utf-8"?>
<ds:datastoreItem xmlns:ds="http://schemas.openxmlformats.org/officeDocument/2006/customXml" ds:itemID="{2AEAE97A-B576-437C-BC28-18D82AF72648}">
  <ds:schemaRefs/>
</ds:datastoreItem>
</file>

<file path=customXml/itemProps23.xml><?xml version="1.0" encoding="utf-8"?>
<ds:datastoreItem xmlns:ds="http://schemas.openxmlformats.org/officeDocument/2006/customXml" ds:itemID="{CBCDFE4C-E974-4306-BCF8-01B3CA95CD25}">
  <ds:schemaRefs/>
</ds:datastoreItem>
</file>

<file path=customXml/itemProps24.xml><?xml version="1.0" encoding="utf-8"?>
<ds:datastoreItem xmlns:ds="http://schemas.openxmlformats.org/officeDocument/2006/customXml" ds:itemID="{E21E0487-4CBF-4363-A872-0238428F0B96}">
  <ds:schemaRefs/>
</ds:datastoreItem>
</file>

<file path=customXml/itemProps25.xml><?xml version="1.0" encoding="utf-8"?>
<ds:datastoreItem xmlns:ds="http://schemas.openxmlformats.org/officeDocument/2006/customXml" ds:itemID="{83642683-E218-40C0-B063-D95385EDE6B4}">
  <ds:schemaRefs/>
</ds:datastoreItem>
</file>

<file path=customXml/itemProps26.xml><?xml version="1.0" encoding="utf-8"?>
<ds:datastoreItem xmlns:ds="http://schemas.openxmlformats.org/officeDocument/2006/customXml" ds:itemID="{646294D7-21D5-4ECF-8C08-6C04428A38DC}">
  <ds:schemaRefs/>
</ds:datastoreItem>
</file>

<file path=customXml/itemProps27.xml><?xml version="1.0" encoding="utf-8"?>
<ds:datastoreItem xmlns:ds="http://schemas.openxmlformats.org/officeDocument/2006/customXml" ds:itemID="{B6D79AAA-4982-41F5-AAA0-65C70548F283}">
  <ds:schemaRefs/>
</ds:datastoreItem>
</file>

<file path=customXml/itemProps28.xml><?xml version="1.0" encoding="utf-8"?>
<ds:datastoreItem xmlns:ds="http://schemas.openxmlformats.org/officeDocument/2006/customXml" ds:itemID="{D3B65D87-05E4-4653-B801-27D953FFC23D}">
  <ds:schemaRefs/>
</ds:datastoreItem>
</file>

<file path=customXml/itemProps29.xml><?xml version="1.0" encoding="utf-8"?>
<ds:datastoreItem xmlns:ds="http://schemas.openxmlformats.org/officeDocument/2006/customXml" ds:itemID="{AC49E672-0223-4153-8B24-672458A2B375}">
  <ds:schemaRefs/>
</ds:datastoreItem>
</file>

<file path=customXml/itemProps30.xml><?xml version="1.0" encoding="utf-8"?>
<ds:datastoreItem xmlns:ds="http://schemas.openxmlformats.org/officeDocument/2006/customXml" ds:itemID="{6BF73E3F-6B3D-48E9-B072-B338150656BD}">
  <ds:schemaRefs/>
</ds:datastoreItem>
</file>

<file path=customXml/itemProps31.xml><?xml version="1.0" encoding="utf-8"?>
<ds:datastoreItem xmlns:ds="http://schemas.openxmlformats.org/officeDocument/2006/customXml" ds:itemID="{FBB53839-D766-438F-A8C8-9678FB09584F}">
  <ds:schemaRefs/>
</ds:datastoreItem>
</file>

<file path=customXml/itemProps32.xml><?xml version="1.0" encoding="utf-8"?>
<ds:datastoreItem xmlns:ds="http://schemas.openxmlformats.org/officeDocument/2006/customXml" ds:itemID="{FA15CCA3-A765-4CF0-8C26-FF2290AA83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00_Home_Portal</vt:lpstr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2026-10-03T16:55:19Z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wC_Dashboard_Theme">
    <vt:lpwstr>LIGHT</vt:lpwstr>
  </property>
</Properties>
</file>