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ikaa\bwSyncShare\Uni\WorldVeg\Data\"/>
    </mc:Choice>
  </mc:AlternateContent>
  <xr:revisionPtr revIDLastSave="0" documentId="13_ncr:1_{BBA1609C-E763-45D3-B55D-7EAFF5CE5D58}" xr6:coauthVersionLast="47" xr6:coauthVersionMax="47" xr10:uidLastSave="{00000000-0000-0000-0000-000000000000}"/>
  <bookViews>
    <workbookView xWindow="-110" yWindow="-110" windowWidth="19420" windowHeight="11020" xr2:uid="{727FCB85-AA8F-4ABA-BED4-88476EDC81B4}"/>
  </bookViews>
  <sheets>
    <sheet name="Sheet1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S1" i="1" l="1"/>
  <c r="X3" i="1" l="1"/>
  <c r="W4" i="1"/>
  <c r="X5" i="1"/>
  <c r="W6" i="1"/>
  <c r="X7" i="1"/>
  <c r="W8" i="1"/>
  <c r="X9" i="1"/>
  <c r="W10" i="1"/>
  <c r="X11" i="1"/>
  <c r="W12" i="1"/>
  <c r="X13" i="1"/>
  <c r="W14" i="1"/>
  <c r="X15" i="1"/>
  <c r="W16" i="1"/>
  <c r="X17" i="1"/>
  <c r="W18" i="1"/>
  <c r="X19" i="1"/>
  <c r="W20" i="1"/>
  <c r="X21" i="1"/>
  <c r="W22" i="1"/>
  <c r="X23" i="1"/>
  <c r="W24" i="1"/>
  <c r="X25" i="1"/>
  <c r="X2" i="1"/>
  <c r="S4" i="1"/>
  <c r="S5" i="1"/>
  <c r="S8" i="1"/>
  <c r="S9" i="1"/>
  <c r="S12" i="1"/>
  <c r="S13" i="1"/>
  <c r="S16" i="1"/>
  <c r="S17" i="1"/>
  <c r="S20" i="1"/>
  <c r="S21" i="1"/>
  <c r="S24" i="1"/>
  <c r="S25" i="1"/>
  <c r="T4" i="1"/>
  <c r="T5" i="1"/>
  <c r="U5" i="1"/>
  <c r="T8" i="1"/>
  <c r="T9" i="1"/>
  <c r="U9" i="1"/>
  <c r="T12" i="1"/>
  <c r="T13" i="1"/>
  <c r="U13" i="1"/>
  <c r="T16" i="1"/>
  <c r="T17" i="1"/>
  <c r="U17" i="1"/>
  <c r="T20" i="1"/>
  <c r="T21" i="1"/>
  <c r="U21" i="1"/>
  <c r="T24" i="1"/>
  <c r="T25" i="1"/>
  <c r="U25" i="1"/>
  <c r="Q5" i="1"/>
  <c r="Q9" i="1"/>
  <c r="Q13" i="1"/>
  <c r="Q17" i="1"/>
  <c r="Q21" i="1"/>
  <c r="Q25" i="1"/>
  <c r="Y4" i="1"/>
  <c r="Y5" i="1"/>
  <c r="Y8" i="1"/>
  <c r="Y9" i="1"/>
  <c r="Y12" i="1"/>
  <c r="Y13" i="1"/>
  <c r="Y16" i="1"/>
  <c r="Y17" i="1"/>
  <c r="Y20" i="1"/>
  <c r="Y21" i="1"/>
  <c r="Y24" i="1"/>
  <c r="Y25" i="1"/>
  <c r="AT1" i="1"/>
  <c r="Q1" i="1"/>
  <c r="R1" i="1"/>
  <c r="S1" i="1"/>
  <c r="T1" i="1"/>
  <c r="U1" i="1"/>
  <c r="V1" i="1"/>
  <c r="W1" i="1"/>
  <c r="X1" i="1"/>
  <c r="Q2" i="1"/>
  <c r="R2" i="1"/>
  <c r="S2" i="1"/>
  <c r="T2" i="1"/>
  <c r="U2" i="1"/>
  <c r="V2" i="1"/>
  <c r="W2" i="1"/>
  <c r="Q3" i="1"/>
  <c r="R3" i="1"/>
  <c r="S3" i="1"/>
  <c r="T3" i="1"/>
  <c r="U3" i="1"/>
  <c r="V3" i="1"/>
  <c r="W3" i="1"/>
  <c r="Q4" i="1"/>
  <c r="R4" i="1"/>
  <c r="U4" i="1"/>
  <c r="V4" i="1"/>
  <c r="X4" i="1"/>
  <c r="R5" i="1"/>
  <c r="V5" i="1"/>
  <c r="W5" i="1"/>
  <c r="Q6" i="1"/>
  <c r="R6" i="1"/>
  <c r="S6" i="1"/>
  <c r="T6" i="1"/>
  <c r="U6" i="1"/>
  <c r="V6" i="1"/>
  <c r="X6" i="1"/>
  <c r="Q7" i="1"/>
  <c r="R7" i="1"/>
  <c r="S7" i="1"/>
  <c r="T7" i="1"/>
  <c r="U7" i="1"/>
  <c r="V7" i="1"/>
  <c r="W7" i="1"/>
  <c r="Q8" i="1"/>
  <c r="R8" i="1"/>
  <c r="U8" i="1"/>
  <c r="V8" i="1"/>
  <c r="X8" i="1"/>
  <c r="R9" i="1"/>
  <c r="V9" i="1"/>
  <c r="W9" i="1"/>
  <c r="Q10" i="1"/>
  <c r="R10" i="1"/>
  <c r="S10" i="1"/>
  <c r="T10" i="1"/>
  <c r="U10" i="1"/>
  <c r="V10" i="1"/>
  <c r="X10" i="1"/>
  <c r="Q11" i="1"/>
  <c r="R11" i="1"/>
  <c r="S11" i="1"/>
  <c r="T11" i="1"/>
  <c r="U11" i="1"/>
  <c r="V11" i="1"/>
  <c r="W11" i="1"/>
  <c r="Q12" i="1"/>
  <c r="R12" i="1"/>
  <c r="U12" i="1"/>
  <c r="V12" i="1"/>
  <c r="X12" i="1"/>
  <c r="R13" i="1"/>
  <c r="V13" i="1"/>
  <c r="W13" i="1"/>
  <c r="Q14" i="1"/>
  <c r="R14" i="1"/>
  <c r="S14" i="1"/>
  <c r="T14" i="1"/>
  <c r="U14" i="1"/>
  <c r="V14" i="1"/>
  <c r="X14" i="1"/>
  <c r="Q15" i="1"/>
  <c r="R15" i="1"/>
  <c r="S15" i="1"/>
  <c r="T15" i="1"/>
  <c r="U15" i="1"/>
  <c r="V15" i="1"/>
  <c r="W15" i="1"/>
  <c r="Q16" i="1"/>
  <c r="R16" i="1"/>
  <c r="U16" i="1"/>
  <c r="V16" i="1"/>
  <c r="X16" i="1"/>
  <c r="R17" i="1"/>
  <c r="V17" i="1"/>
  <c r="W17" i="1"/>
  <c r="Q18" i="1"/>
  <c r="R18" i="1"/>
  <c r="S18" i="1"/>
  <c r="T18" i="1"/>
  <c r="U18" i="1"/>
  <c r="V18" i="1"/>
  <c r="X18" i="1"/>
  <c r="Q19" i="1"/>
  <c r="R19" i="1"/>
  <c r="S19" i="1"/>
  <c r="T19" i="1"/>
  <c r="U19" i="1"/>
  <c r="V19" i="1"/>
  <c r="W19" i="1"/>
  <c r="Q20" i="1"/>
  <c r="R20" i="1"/>
  <c r="U20" i="1"/>
  <c r="V20" i="1"/>
  <c r="X20" i="1"/>
  <c r="R21" i="1"/>
  <c r="V21" i="1"/>
  <c r="W21" i="1"/>
  <c r="Q22" i="1"/>
  <c r="R22" i="1"/>
  <c r="S22" i="1"/>
  <c r="T22" i="1"/>
  <c r="U22" i="1"/>
  <c r="V22" i="1"/>
  <c r="X22" i="1"/>
  <c r="Q23" i="1"/>
  <c r="R23" i="1"/>
  <c r="S23" i="1"/>
  <c r="T23" i="1"/>
  <c r="U23" i="1"/>
  <c r="V23" i="1"/>
  <c r="W23" i="1"/>
  <c r="Q24" i="1"/>
  <c r="R24" i="1"/>
  <c r="U24" i="1"/>
  <c r="V24" i="1"/>
  <c r="X24" i="1"/>
  <c r="R25" i="1"/>
  <c r="V25" i="1"/>
  <c r="W25" i="1"/>
  <c r="Z1" i="1"/>
  <c r="AA1" i="1"/>
  <c r="AB1" i="1"/>
  <c r="AC1" i="1"/>
  <c r="AD1" i="1"/>
  <c r="AE1" i="1"/>
  <c r="AF1" i="1"/>
  <c r="AG1" i="1"/>
  <c r="Z2" i="1"/>
  <c r="AA2" i="1"/>
  <c r="AB2" i="1"/>
  <c r="AC2" i="1"/>
  <c r="AD2" i="1"/>
  <c r="AE2" i="1"/>
  <c r="AF2" i="1"/>
  <c r="AG2" i="1"/>
  <c r="Z3" i="1"/>
  <c r="AA3" i="1"/>
  <c r="AB3" i="1"/>
  <c r="AC3" i="1"/>
  <c r="AD3" i="1"/>
  <c r="AE3" i="1"/>
  <c r="AF3" i="1"/>
  <c r="AG3" i="1"/>
  <c r="Z4" i="1"/>
  <c r="AA4" i="1"/>
  <c r="AB4" i="1"/>
  <c r="AC4" i="1"/>
  <c r="AD4" i="1"/>
  <c r="AE4" i="1"/>
  <c r="AF4" i="1"/>
  <c r="AG4" i="1"/>
  <c r="Z5" i="1"/>
  <c r="AA5" i="1"/>
  <c r="AB5" i="1"/>
  <c r="AC5" i="1"/>
  <c r="AD5" i="1"/>
  <c r="AE5" i="1"/>
  <c r="AF5" i="1"/>
  <c r="AG5" i="1"/>
  <c r="Z6" i="1"/>
  <c r="AA6" i="1"/>
  <c r="AB6" i="1"/>
  <c r="AC6" i="1"/>
  <c r="AD6" i="1"/>
  <c r="AE6" i="1"/>
  <c r="AF6" i="1"/>
  <c r="AG6" i="1"/>
  <c r="Z7" i="1"/>
  <c r="AA7" i="1"/>
  <c r="AB7" i="1"/>
  <c r="AC7" i="1"/>
  <c r="AD7" i="1"/>
  <c r="AE7" i="1"/>
  <c r="AF7" i="1"/>
  <c r="AG7" i="1"/>
  <c r="Z8" i="1"/>
  <c r="AA8" i="1"/>
  <c r="AB8" i="1"/>
  <c r="AC8" i="1"/>
  <c r="AD8" i="1"/>
  <c r="AE8" i="1"/>
  <c r="AF8" i="1"/>
  <c r="AG8" i="1"/>
  <c r="Z9" i="1"/>
  <c r="AA9" i="1"/>
  <c r="AB9" i="1"/>
  <c r="AC9" i="1"/>
  <c r="AD9" i="1"/>
  <c r="AE9" i="1"/>
  <c r="AF9" i="1"/>
  <c r="AG9" i="1"/>
  <c r="Z10" i="1"/>
  <c r="AA10" i="1"/>
  <c r="AB10" i="1"/>
  <c r="AC10" i="1"/>
  <c r="AD10" i="1"/>
  <c r="AE10" i="1"/>
  <c r="AF10" i="1"/>
  <c r="AG10" i="1"/>
  <c r="Z11" i="1"/>
  <c r="AA11" i="1"/>
  <c r="AB11" i="1"/>
  <c r="AC11" i="1"/>
  <c r="AD11" i="1"/>
  <c r="AE11" i="1"/>
  <c r="AF11" i="1"/>
  <c r="AG11" i="1"/>
  <c r="Z12" i="1"/>
  <c r="AA12" i="1"/>
  <c r="AB12" i="1"/>
  <c r="AC12" i="1"/>
  <c r="AD12" i="1"/>
  <c r="AE12" i="1"/>
  <c r="AF12" i="1"/>
  <c r="AG12" i="1"/>
  <c r="Z13" i="1"/>
  <c r="AA13" i="1"/>
  <c r="AB13" i="1"/>
  <c r="AC13" i="1"/>
  <c r="AD13" i="1"/>
  <c r="AE13" i="1"/>
  <c r="AF13" i="1"/>
  <c r="AG13" i="1"/>
  <c r="Z14" i="1"/>
  <c r="AA14" i="1"/>
  <c r="AB14" i="1"/>
  <c r="AC14" i="1"/>
  <c r="AD14" i="1"/>
  <c r="AE14" i="1"/>
  <c r="AF14" i="1"/>
  <c r="AG14" i="1"/>
  <c r="Z15" i="1"/>
  <c r="AA15" i="1"/>
  <c r="AB15" i="1"/>
  <c r="AC15" i="1"/>
  <c r="AD15" i="1"/>
  <c r="AE15" i="1"/>
  <c r="AF15" i="1"/>
  <c r="AG15" i="1"/>
  <c r="Z16" i="1"/>
  <c r="AA16" i="1"/>
  <c r="AB16" i="1"/>
  <c r="AC16" i="1"/>
  <c r="AD16" i="1"/>
  <c r="AE16" i="1"/>
  <c r="AF16" i="1"/>
  <c r="AG16" i="1"/>
  <c r="Z17" i="1"/>
  <c r="AA17" i="1"/>
  <c r="AB17" i="1"/>
  <c r="AC17" i="1"/>
  <c r="AD17" i="1"/>
  <c r="AE17" i="1"/>
  <c r="AF17" i="1"/>
  <c r="AG17" i="1"/>
  <c r="Z18" i="1"/>
  <c r="AA18" i="1"/>
  <c r="AB18" i="1"/>
  <c r="AC18" i="1"/>
  <c r="AD18" i="1"/>
  <c r="AE18" i="1"/>
  <c r="AF18" i="1"/>
  <c r="AG18" i="1"/>
  <c r="Z19" i="1"/>
  <c r="AA19" i="1"/>
  <c r="AB19" i="1"/>
  <c r="AC19" i="1"/>
  <c r="AD19" i="1"/>
  <c r="AE19" i="1"/>
  <c r="AF19" i="1"/>
  <c r="AG19" i="1"/>
  <c r="Z20" i="1"/>
  <c r="AA20" i="1"/>
  <c r="AB20" i="1"/>
  <c r="AC20" i="1"/>
  <c r="AD20" i="1"/>
  <c r="AE20" i="1"/>
  <c r="AF20" i="1"/>
  <c r="AG20" i="1"/>
  <c r="Z21" i="1"/>
  <c r="AA21" i="1"/>
  <c r="AB21" i="1"/>
  <c r="AC21" i="1"/>
  <c r="AD21" i="1"/>
  <c r="AE21" i="1"/>
  <c r="AF21" i="1"/>
  <c r="AG21" i="1"/>
  <c r="Z22" i="1"/>
  <c r="AA22" i="1"/>
  <c r="AB22" i="1"/>
  <c r="AC22" i="1"/>
  <c r="AD22" i="1"/>
  <c r="AE22" i="1"/>
  <c r="AF22" i="1"/>
  <c r="AG22" i="1"/>
  <c r="Z23" i="1"/>
  <c r="AA23" i="1"/>
  <c r="AB23" i="1"/>
  <c r="AC23" i="1"/>
  <c r="AD23" i="1"/>
  <c r="AE23" i="1"/>
  <c r="AF23" i="1"/>
  <c r="AG23" i="1"/>
  <c r="Z24" i="1"/>
  <c r="AA24" i="1"/>
  <c r="AB24" i="1"/>
  <c r="AC24" i="1"/>
  <c r="AD24" i="1"/>
  <c r="AE24" i="1"/>
  <c r="AF24" i="1"/>
  <c r="AG24" i="1"/>
  <c r="Z25" i="1"/>
  <c r="AA25" i="1"/>
  <c r="AB25" i="1"/>
  <c r="AC25" i="1"/>
  <c r="AD25" i="1"/>
  <c r="AE25" i="1"/>
  <c r="AF25" i="1"/>
  <c r="AG25" i="1"/>
  <c r="Y2" i="1"/>
  <c r="Y3" i="1"/>
  <c r="Y6" i="1"/>
  <c r="Y7" i="1"/>
  <c r="Y10" i="1"/>
  <c r="Y11" i="1"/>
  <c r="Y14" i="1"/>
  <c r="Y15" i="1"/>
  <c r="Y18" i="1"/>
  <c r="Y19" i="1"/>
  <c r="Y22" i="1"/>
  <c r="Y23" i="1"/>
  <c r="J1" i="1"/>
  <c r="M1" i="1"/>
  <c r="N1" i="1"/>
  <c r="O1" i="1"/>
  <c r="P1" i="1"/>
  <c r="M2" i="1"/>
  <c r="N2" i="1"/>
  <c r="O2" i="1"/>
  <c r="P2" i="1"/>
  <c r="M3" i="1"/>
  <c r="N3" i="1"/>
  <c r="O3" i="1"/>
  <c r="P3" i="1"/>
  <c r="M4" i="1"/>
  <c r="N4" i="1"/>
  <c r="O4" i="1"/>
  <c r="P4" i="1"/>
  <c r="M5" i="1"/>
  <c r="N5" i="1"/>
  <c r="O5" i="1"/>
  <c r="P5" i="1"/>
  <c r="M6" i="1"/>
  <c r="N6" i="1"/>
  <c r="O6" i="1"/>
  <c r="P6" i="1"/>
  <c r="M7" i="1"/>
  <c r="N7" i="1"/>
  <c r="O7" i="1"/>
  <c r="P7" i="1"/>
  <c r="M8" i="1"/>
  <c r="N8" i="1"/>
  <c r="O8" i="1"/>
  <c r="P8" i="1"/>
  <c r="M9" i="1"/>
  <c r="N9" i="1"/>
  <c r="O9" i="1"/>
  <c r="P9" i="1"/>
  <c r="M10" i="1"/>
  <c r="N10" i="1"/>
  <c r="O10" i="1"/>
  <c r="P10" i="1"/>
  <c r="M11" i="1"/>
  <c r="N11" i="1"/>
  <c r="O11" i="1"/>
  <c r="P11" i="1"/>
  <c r="M12" i="1"/>
  <c r="N12" i="1"/>
  <c r="O12" i="1"/>
  <c r="P12" i="1"/>
  <c r="M13" i="1"/>
  <c r="N13" i="1"/>
  <c r="O13" i="1"/>
  <c r="P13" i="1"/>
  <c r="M14" i="1"/>
  <c r="N14" i="1"/>
  <c r="O14" i="1"/>
  <c r="P14" i="1"/>
  <c r="M15" i="1"/>
  <c r="N15" i="1"/>
  <c r="O15" i="1"/>
  <c r="P15" i="1"/>
  <c r="M16" i="1"/>
  <c r="N16" i="1"/>
  <c r="O16" i="1"/>
  <c r="P16" i="1"/>
  <c r="M17" i="1"/>
  <c r="N17" i="1"/>
  <c r="O17" i="1"/>
  <c r="P17" i="1"/>
  <c r="M18" i="1"/>
  <c r="N18" i="1"/>
  <c r="O18" i="1"/>
  <c r="P18" i="1"/>
  <c r="M19" i="1"/>
  <c r="N19" i="1"/>
  <c r="O19" i="1"/>
  <c r="P19" i="1"/>
  <c r="M20" i="1"/>
  <c r="N20" i="1"/>
  <c r="O20" i="1"/>
  <c r="P20" i="1"/>
  <c r="M21" i="1"/>
  <c r="N21" i="1"/>
  <c r="O21" i="1"/>
  <c r="P21" i="1"/>
  <c r="M22" i="1"/>
  <c r="N22" i="1"/>
  <c r="O22" i="1"/>
  <c r="P22" i="1"/>
  <c r="M23" i="1"/>
  <c r="N23" i="1"/>
  <c r="O23" i="1"/>
  <c r="P23" i="1"/>
  <c r="M24" i="1"/>
  <c r="N24" i="1"/>
  <c r="O24" i="1"/>
  <c r="P24" i="1"/>
  <c r="M25" i="1"/>
  <c r="N25" i="1"/>
  <c r="O25" i="1"/>
  <c r="P25" i="1"/>
  <c r="K1" i="1"/>
  <c r="K2" i="1"/>
  <c r="L2" i="1"/>
  <c r="K3" i="1"/>
  <c r="L3" i="1"/>
  <c r="K4" i="1"/>
  <c r="L4" i="1"/>
  <c r="K5" i="1"/>
  <c r="L5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I2" i="1"/>
  <c r="J2" i="1"/>
  <c r="I3" i="1"/>
  <c r="J3" i="1"/>
  <c r="I4" i="1"/>
  <c r="J4" i="1"/>
  <c r="I5" i="1"/>
  <c r="J5" i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H1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AH25" i="1" l="1"/>
  <c r="AI25" i="1" s="1"/>
  <c r="AP25" i="1" s="1"/>
  <c r="AH24" i="1"/>
  <c r="AI24" i="1" s="1"/>
  <c r="AN24" i="1" s="1"/>
  <c r="AH23" i="1"/>
  <c r="AI23" i="1" s="1"/>
  <c r="AK23" i="1" s="1"/>
  <c r="AH22" i="1"/>
  <c r="AI22" i="1" s="1"/>
  <c r="AP22" i="1" s="1"/>
  <c r="AH21" i="1"/>
  <c r="AI21" i="1" s="1"/>
  <c r="AL21" i="1" s="1"/>
  <c r="AH20" i="1"/>
  <c r="AI20" i="1" s="1"/>
  <c r="AQ20" i="1" s="1"/>
  <c r="AH19" i="1"/>
  <c r="AI19" i="1" s="1"/>
  <c r="AO19" i="1" s="1"/>
  <c r="AH18" i="1"/>
  <c r="AI18" i="1" s="1"/>
  <c r="AO18" i="1" s="1"/>
  <c r="AH17" i="1"/>
  <c r="AI17" i="1" s="1"/>
  <c r="AH16" i="1"/>
  <c r="AI16" i="1" s="1"/>
  <c r="AQ16" i="1" s="1"/>
  <c r="AH15" i="1"/>
  <c r="AI15" i="1" s="1"/>
  <c r="AO15" i="1" s="1"/>
  <c r="AH14" i="1"/>
  <c r="AI14" i="1" s="1"/>
  <c r="AO14" i="1" s="1"/>
  <c r="AH13" i="1"/>
  <c r="AI13" i="1" s="1"/>
  <c r="AM13" i="1" s="1"/>
  <c r="AH12" i="1"/>
  <c r="AI12" i="1" s="1"/>
  <c r="AQ12" i="1" s="1"/>
  <c r="AH11" i="1"/>
  <c r="AI11" i="1" s="1"/>
  <c r="AK11" i="1" s="1"/>
  <c r="AH10" i="1"/>
  <c r="AI10" i="1" s="1"/>
  <c r="AO10" i="1" s="1"/>
  <c r="AH9" i="1"/>
  <c r="AI9" i="1" s="1"/>
  <c r="AM9" i="1" s="1"/>
  <c r="AH8" i="1"/>
  <c r="AI8" i="1" s="1"/>
  <c r="AQ8" i="1" s="1"/>
  <c r="AH7" i="1"/>
  <c r="AI7" i="1" s="1"/>
  <c r="AK7" i="1" s="1"/>
  <c r="AH6" i="1"/>
  <c r="AI6" i="1" s="1"/>
  <c r="AO6" i="1" s="1"/>
  <c r="AH5" i="1"/>
  <c r="AI5" i="1" s="1"/>
  <c r="AQ5" i="1" s="1"/>
  <c r="AH4" i="1"/>
  <c r="AI4" i="1" s="1"/>
  <c r="AQ4" i="1" s="1"/>
  <c r="AH2" i="1"/>
  <c r="AI2" i="1" s="1"/>
  <c r="AH3" i="1"/>
  <c r="AI3" i="1" s="1"/>
  <c r="AK3" i="1" s="1"/>
  <c r="AM21" i="1"/>
  <c r="AN20" i="1"/>
  <c r="AM17" i="1"/>
  <c r="AQ13" i="1"/>
  <c r="AN12" i="1"/>
  <c r="AQ9" i="1"/>
  <c r="AM5" i="1"/>
  <c r="AN4" i="1"/>
  <c r="AL25" i="1"/>
  <c r="AM24" i="1"/>
  <c r="AP21" i="1"/>
  <c r="AP17" i="1"/>
  <c r="AL17" i="1"/>
  <c r="AM16" i="1"/>
  <c r="AP13" i="1"/>
  <c r="AM12" i="1"/>
  <c r="AP9" i="1"/>
  <c r="AP5" i="1"/>
  <c r="AL5" i="1"/>
  <c r="AQ25" i="1"/>
  <c r="AQ21" i="1"/>
  <c r="AJ20" i="1"/>
  <c r="AO25" i="1"/>
  <c r="AK25" i="1"/>
  <c r="AO21" i="1"/>
  <c r="AK21" i="1"/>
  <c r="AO17" i="1"/>
  <c r="AK17" i="1"/>
  <c r="AL16" i="1"/>
  <c r="AO13" i="1"/>
  <c r="AK13" i="1"/>
  <c r="AO9" i="1"/>
  <c r="AK9" i="1"/>
  <c r="AO5" i="1"/>
  <c r="AK5" i="1"/>
  <c r="AL4" i="1"/>
  <c r="AM3" i="1"/>
  <c r="AM25" i="1"/>
  <c r="AQ17" i="1"/>
  <c r="AL24" i="1"/>
  <c r="AN25" i="1"/>
  <c r="AJ25" i="1"/>
  <c r="AK24" i="1"/>
  <c r="AN21" i="1"/>
  <c r="AJ21" i="1"/>
  <c r="AN17" i="1"/>
  <c r="AJ17" i="1"/>
  <c r="AN13" i="1"/>
  <c r="AJ13" i="1"/>
  <c r="AK12" i="1"/>
  <c r="AN9" i="1"/>
  <c r="AJ9" i="1"/>
  <c r="AK8" i="1"/>
  <c r="AN5" i="1"/>
  <c r="AJ5" i="1"/>
  <c r="AL3" i="1"/>
  <c r="AL2" i="1"/>
  <c r="AK19" i="1" l="1"/>
  <c r="AK4" i="1"/>
  <c r="AK20" i="1"/>
  <c r="AP24" i="1"/>
  <c r="AJ8" i="1"/>
  <c r="AP15" i="1"/>
  <c r="AL8" i="1"/>
  <c r="AL20" i="1"/>
  <c r="AJ24" i="1"/>
  <c r="AM8" i="1"/>
  <c r="AN15" i="1"/>
  <c r="AJ19" i="1"/>
  <c r="AJ4" i="1"/>
  <c r="AN8" i="1"/>
  <c r="AS16" i="1"/>
  <c r="AL7" i="1"/>
  <c r="AQ19" i="1"/>
  <c r="AM23" i="1"/>
  <c r="AL9" i="1"/>
  <c r="AL13" i="1"/>
  <c r="AT9" i="1"/>
  <c r="AS24" i="1"/>
  <c r="AS4" i="1"/>
  <c r="AP7" i="1"/>
  <c r="AL11" i="1"/>
  <c r="AM7" i="1"/>
  <c r="AQ23" i="1"/>
  <c r="AO7" i="1"/>
  <c r="AT7" i="1"/>
  <c r="AS7" i="1"/>
  <c r="AS20" i="1"/>
  <c r="AS23" i="1"/>
  <c r="AS8" i="1"/>
  <c r="AS10" i="1"/>
  <c r="AS3" i="1"/>
  <c r="AP11" i="1"/>
  <c r="AL15" i="1"/>
  <c r="AL19" i="1"/>
  <c r="AP23" i="1"/>
  <c r="AQ7" i="1"/>
  <c r="AM11" i="1"/>
  <c r="AN11" i="1"/>
  <c r="AJ15" i="1"/>
  <c r="AO11" i="1"/>
  <c r="AS2" i="1"/>
  <c r="AT18" i="1"/>
  <c r="AS5" i="1"/>
  <c r="AS9" i="1"/>
  <c r="AS13" i="1"/>
  <c r="AS15" i="1"/>
  <c r="AS12" i="1"/>
  <c r="AS21" i="1"/>
  <c r="AR5" i="1"/>
  <c r="AR25" i="1"/>
  <c r="AR17" i="1"/>
  <c r="AR21" i="1"/>
  <c r="AL18" i="1"/>
  <c r="AL14" i="1"/>
  <c r="AO2" i="1"/>
  <c r="AY3" i="1"/>
  <c r="AZ4" i="1"/>
  <c r="AX6" i="1"/>
  <c r="AY7" i="1"/>
  <c r="AZ8" i="1"/>
  <c r="AX10" i="1"/>
  <c r="AY11" i="1"/>
  <c r="AZ12" i="1"/>
  <c r="AX14" i="1"/>
  <c r="AY15" i="1"/>
  <c r="AZ16" i="1"/>
  <c r="AX18" i="1"/>
  <c r="AY19" i="1"/>
  <c r="AZ20" i="1"/>
  <c r="AX22" i="1"/>
  <c r="AY23" i="1"/>
  <c r="AZ24" i="1"/>
  <c r="AY2" i="1"/>
  <c r="AZ3" i="1"/>
  <c r="AX5" i="1"/>
  <c r="AY6" i="1"/>
  <c r="AZ7" i="1"/>
  <c r="AX9" i="1"/>
  <c r="AY10" i="1"/>
  <c r="AZ11" i="1"/>
  <c r="AX13" i="1"/>
  <c r="AY14" i="1"/>
  <c r="AZ15" i="1"/>
  <c r="AX17" i="1"/>
  <c r="AY18" i="1"/>
  <c r="AZ19" i="1"/>
  <c r="AX21" i="1"/>
  <c r="AY22" i="1"/>
  <c r="AZ23" i="1"/>
  <c r="AX25" i="1"/>
  <c r="AZ2" i="1"/>
  <c r="AX4" i="1"/>
  <c r="AY5" i="1"/>
  <c r="AZ6" i="1"/>
  <c r="AX8" i="1"/>
  <c r="AY9" i="1"/>
  <c r="AZ10" i="1"/>
  <c r="AX12" i="1"/>
  <c r="AY13" i="1"/>
  <c r="AZ14" i="1"/>
  <c r="AX16" i="1"/>
  <c r="AY17" i="1"/>
  <c r="AZ18" i="1"/>
  <c r="AX20" i="1"/>
  <c r="AY21" i="1"/>
  <c r="AZ22" i="1"/>
  <c r="AX24" i="1"/>
  <c r="AY25" i="1"/>
  <c r="AX2" i="1"/>
  <c r="AX3" i="1"/>
  <c r="AY4" i="1"/>
  <c r="AZ5" i="1"/>
  <c r="AX7" i="1"/>
  <c r="AY8" i="1"/>
  <c r="AZ9" i="1"/>
  <c r="AX11" i="1"/>
  <c r="AY12" i="1"/>
  <c r="AZ13" i="1"/>
  <c r="AX15" i="1"/>
  <c r="AY16" i="1"/>
  <c r="AZ17" i="1"/>
  <c r="AX19" i="1"/>
  <c r="AY20" i="1"/>
  <c r="AZ21" i="1"/>
  <c r="AX23" i="1"/>
  <c r="AY24" i="1"/>
  <c r="AZ25" i="1"/>
  <c r="AR9" i="1"/>
  <c r="AO23" i="1"/>
  <c r="AQ11" i="1"/>
  <c r="AM15" i="1"/>
  <c r="AJ3" i="1"/>
  <c r="AJ7" i="1"/>
  <c r="AN19" i="1"/>
  <c r="AJ23" i="1"/>
  <c r="AK15" i="1"/>
  <c r="AR13" i="1"/>
  <c r="AK16" i="1"/>
  <c r="AP19" i="1"/>
  <c r="AL23" i="1"/>
  <c r="AL12" i="1"/>
  <c r="AQ15" i="1"/>
  <c r="AM19" i="1"/>
  <c r="AM4" i="1"/>
  <c r="AN7" i="1"/>
  <c r="AJ11" i="1"/>
  <c r="AR11" i="1" s="1"/>
  <c r="AM20" i="1"/>
  <c r="AN23" i="1"/>
  <c r="AO3" i="1"/>
  <c r="AJ16" i="1"/>
  <c r="AP3" i="1"/>
  <c r="AP18" i="1"/>
  <c r="AQ3" i="1"/>
  <c r="AP14" i="1"/>
  <c r="AN3" i="1"/>
  <c r="AL6" i="1"/>
  <c r="AL10" i="1"/>
  <c r="AM2" i="1"/>
  <c r="AM6" i="1"/>
  <c r="AM10" i="1"/>
  <c r="AM14" i="1"/>
  <c r="AM18" i="1"/>
  <c r="AM22" i="1"/>
  <c r="AJ2" i="1"/>
  <c r="AJ6" i="1"/>
  <c r="AJ10" i="1"/>
  <c r="AJ14" i="1"/>
  <c r="AJ18" i="1"/>
  <c r="AJ22" i="1"/>
  <c r="AK2" i="1"/>
  <c r="AK6" i="1"/>
  <c r="AK10" i="1"/>
  <c r="AK14" i="1"/>
  <c r="AK18" i="1"/>
  <c r="AK22" i="1"/>
  <c r="AP2" i="1"/>
  <c r="AP6" i="1"/>
  <c r="AP10" i="1"/>
  <c r="AQ2" i="1"/>
  <c r="AO4" i="1"/>
  <c r="AQ6" i="1"/>
  <c r="AO8" i="1"/>
  <c r="AQ10" i="1"/>
  <c r="AO12" i="1"/>
  <c r="AQ14" i="1"/>
  <c r="AO16" i="1"/>
  <c r="AQ18" i="1"/>
  <c r="AO20" i="1"/>
  <c r="AQ22" i="1"/>
  <c r="AO24" i="1"/>
  <c r="AJ12" i="1"/>
  <c r="AL22" i="1"/>
  <c r="AN2" i="1"/>
  <c r="AP4" i="1"/>
  <c r="AN6" i="1"/>
  <c r="AP8" i="1"/>
  <c r="AN10" i="1"/>
  <c r="AP12" i="1"/>
  <c r="AN14" i="1"/>
  <c r="AP16" i="1"/>
  <c r="AN18" i="1"/>
  <c r="AP20" i="1"/>
  <c r="AN22" i="1"/>
  <c r="AN16" i="1"/>
  <c r="AO22" i="1"/>
  <c r="AQ24" i="1"/>
  <c r="AR19" i="1" l="1"/>
  <c r="AS25" i="1"/>
  <c r="AT15" i="1"/>
  <c r="AT10" i="1"/>
  <c r="AT12" i="1"/>
  <c r="AS18" i="1"/>
  <c r="AT17" i="1"/>
  <c r="AT20" i="1"/>
  <c r="AT4" i="1"/>
  <c r="AS22" i="1"/>
  <c r="AT22" i="1"/>
  <c r="AS19" i="1"/>
  <c r="AS14" i="1"/>
  <c r="AT19" i="1"/>
  <c r="AT13" i="1"/>
  <c r="AT24" i="1"/>
  <c r="AT21" i="1"/>
  <c r="AT25" i="1"/>
  <c r="AS11" i="1"/>
  <c r="AS6" i="1"/>
  <c r="AT6" i="1"/>
  <c r="AT16" i="1"/>
  <c r="AT3" i="1"/>
  <c r="AT5" i="1"/>
  <c r="AT23" i="1"/>
  <c r="AS17" i="1"/>
  <c r="AR12" i="1"/>
  <c r="AR3" i="1"/>
  <c r="AR7" i="1"/>
  <c r="AR8" i="1"/>
  <c r="AR6" i="1"/>
  <c r="AR23" i="1"/>
  <c r="AR15" i="1"/>
  <c r="AR4" i="1"/>
  <c r="AR24" i="1"/>
  <c r="AR2" i="1"/>
  <c r="AR22" i="1"/>
  <c r="AR16" i="1"/>
  <c r="AR20" i="1"/>
  <c r="AR10" i="1"/>
  <c r="AR18" i="1"/>
  <c r="AR14" i="1"/>
  <c r="AT11" i="1" l="1"/>
  <c r="AT8" i="1"/>
  <c r="AT2" i="1"/>
  <c r="AT14" i="1"/>
</calcChain>
</file>

<file path=xl/sharedStrings.xml><?xml version="1.0" encoding="utf-8"?>
<sst xmlns="http://schemas.openxmlformats.org/spreadsheetml/2006/main" count="99" uniqueCount="33">
  <si>
    <t>Treatment</t>
  </si>
  <si>
    <t>Replicate</t>
  </si>
  <si>
    <t>Tillage</t>
  </si>
  <si>
    <t>Fertilizer</t>
  </si>
  <si>
    <t>Cover</t>
  </si>
  <si>
    <t>AMF_PC</t>
  </si>
  <si>
    <t>CT</t>
  </si>
  <si>
    <t>MIN</t>
  </si>
  <si>
    <t>FA</t>
  </si>
  <si>
    <t>SH</t>
  </si>
  <si>
    <t>ORG</t>
  </si>
  <si>
    <t>NT</t>
  </si>
  <si>
    <t>BD_DW_g</t>
  </si>
  <si>
    <t>Sum_Seed</t>
  </si>
  <si>
    <t>dsDNA_DW</t>
  </si>
  <si>
    <t>Ca_kg_ha</t>
  </si>
  <si>
    <t>Fe_kg_ha</t>
  </si>
  <si>
    <t>Zn_kg_ha</t>
  </si>
  <si>
    <t>P_kg_ha</t>
  </si>
  <si>
    <t>K_kg_ha</t>
  </si>
  <si>
    <t>Mg_kg_ha</t>
  </si>
  <si>
    <t>Cu_kg_ha</t>
  </si>
  <si>
    <t>Mn_kg_ha</t>
  </si>
  <si>
    <t>Yield_kg_ha</t>
  </si>
  <si>
    <t>Yield_g_plot</t>
  </si>
  <si>
    <t>Min_kg_ha</t>
  </si>
  <si>
    <t>No_Pract</t>
  </si>
  <si>
    <t>Protein_pct</t>
  </si>
  <si>
    <t>Starch_pct</t>
  </si>
  <si>
    <t>Phenolics_pct</t>
  </si>
  <si>
    <t>Protein_kg_ha</t>
  </si>
  <si>
    <t>Starch_kg_ha</t>
  </si>
  <si>
    <t>Phenolics_kg_ha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</si>
</sst>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"/>
  </numFmts>
  <fonts count="3" x14ac:knownFonts="1">
    <font>
      <sz val="11"/>
      <color theme="1"/>
      <name val="Aptos Narrow"/>
      <family val="2"/>
      <scheme val="minor"/>
    </font>
    <font>
      <sz val="12"/>
      <name val="新細明體"/>
      <family val="1"/>
      <charset val="136"/>
    </font>
    <font>
      <sz val="12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</borders>
  <cellStyleXfs count="2">
    <xf numFmtId="0" fontId="0" fillId="0" borderId="0"/>
    <xf numFmtId="0" fontId="1" fillId="0" borderId="0"/>
  </cellStyleXfs>
  <cellXfs count="13">
    <xf numFmtId="0" fontId="0" fillId="0" borderId="0" xfId="0"/>
    <xf numFmtId="2" fontId="0" fillId="0" borderId="0" xfId="0" applyNumberFormat="1"/>
    <xf numFmtId="1" fontId="0" fillId="0" borderId="0" xfId="0" applyNumberFormat="1"/>
    <xf numFmtId="164" fontId="2" fillId="0" borderId="4" xfId="1" applyNumberFormat="1" applyFont="1" applyBorder="1" applyAlignment="1">
      <alignment horizontal="center"/>
    </xf>
    <xf numFmtId="164" fontId="2" fillId="0" borderId="3" xfId="1" applyNumberFormat="1" applyFont="1" applyBorder="1" applyAlignment="1">
      <alignment horizontal="center"/>
    </xf>
    <xf numFmtId="164" fontId="2" fillId="0" borderId="2" xfId="1" applyNumberFormat="1" applyFont="1" applyBorder="1" applyAlignment="1">
      <alignment horizontal="center"/>
    </xf>
    <xf numFmtId="0" fontId="0" fillId="2" borderId="0" xfId="0" applyFill="1"/>
    <xf numFmtId="0" fontId="2" fillId="2" borderId="1" xfId="1" applyFont="1" applyFill="1" applyBorder="1" applyAlignment="1">
      <alignment horizontal="center" vertical="center" wrapText="1"/>
    </xf>
    <xf numFmtId="0" fontId="2" fillId="3" borderId="0" xfId="1" applyFont="1" applyFill="1" applyAlignment="1">
      <alignment horizontal="center" vertical="center" wrapText="1"/>
    </xf>
    <xf numFmtId="0" fontId="0" fillId="3" borderId="0" xfId="0" applyFill="1"/>
    <xf numFmtId="0" fontId="2" fillId="2" borderId="0" xfId="1" applyFont="1" applyFill="1" applyAlignment="1">
      <alignment horizontal="center" vertical="center" wrapText="1"/>
    </xf>
    <xf numFmtId="0" fontId="0" fillId="4" borderId="0" xfId="0" applyFill="1"/>
    <xf numFmtId="0" fontId="0" fillId="5" borderId="0" xfId="0" applyFill="1"/>
  </cellXfs>
  <cellStyles count="2">
    <cellStyle name="Normal" xfId="0" builtinId="0"/>
    <cellStyle name="Normal 2" xfId="1" xr:uid="{CE0F363C-60F6-4CC4-82D8-CE7E9F2E8E3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4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3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rikaa\bwSyncShare\Uni\WorldVeg\Data\Soil_Parameters\WSA_MungBean.xlsx" TargetMode="External"/><Relationship Id="rId1" Type="http://schemas.openxmlformats.org/officeDocument/2006/relationships/externalLinkPath" Target="Soil_Parameters/WSA_MungBean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rikaa\bwSyncShare\Uni\WorldVeg\Data\Soil_Parameters\Bulk_Density_24-04.xlsx" TargetMode="External"/><Relationship Id="rId1" Type="http://schemas.openxmlformats.org/officeDocument/2006/relationships/externalLinkPath" Target="Soil_Parameters/Bulk_Density_24-04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rikaa\bwSyncShare\Uni\WorldVeg\Data\Soil_Parameters\DNA_Concentration.xlsx" TargetMode="External"/><Relationship Id="rId1" Type="http://schemas.openxmlformats.org/officeDocument/2006/relationships/externalLinkPath" Target="Soil_Parameters/DNA_Concentration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rikaa\bwSyncShare\Uni\WorldVeg\Data\Plant_Parameters\MungBean_Stems.xlsx" TargetMode="External"/><Relationship Id="rId1" Type="http://schemas.openxmlformats.org/officeDocument/2006/relationships/externalLinkPath" Target="Plant_Parameters/MungBean_Stems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rikaa\bwSyncShare\Uni\WorldVeg\Data\Plant_Parameters\MB_NQ.xlsx" TargetMode="External"/><Relationship Id="rId1" Type="http://schemas.openxmlformats.org/officeDocument/2006/relationships/externalLinkPath" Target="Plant_Parameters/MB_NQ.xlsx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rikaa\bwSyncShare\Uni\WorldVeg\Data\Plant_Parameters\Yield_Parameters.xlsx" TargetMode="External"/><Relationship Id="rId1" Type="http://schemas.openxmlformats.org/officeDocument/2006/relationships/externalLinkPath" Target="Plant_Parameters/Yield_Parameters.xlsx" TargetMode="External"/></Relationships>
</file>

<file path=xl/externalLinks/_rels/externalLink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rikaa\bwSyncShare\Uni\WorldVeg\Data\Soil_Health_Index.xlsx" TargetMode="External"/><Relationship Id="rId1" Type="http://schemas.openxmlformats.org/officeDocument/2006/relationships/externalLinkPath" Target="Soil_Health_Index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P1" t="str">
            <v>WSA_PC</v>
          </cell>
        </row>
        <row r="2">
          <cell r="P2">
            <v>69.767441860465127</v>
          </cell>
        </row>
        <row r="3">
          <cell r="P3">
            <v>71.501272264631027</v>
          </cell>
        </row>
        <row r="4">
          <cell r="P4">
            <v>61.696658097686395</v>
          </cell>
        </row>
        <row r="5">
          <cell r="P5">
            <v>77.061855670103071</v>
          </cell>
        </row>
        <row r="6">
          <cell r="P6">
            <v>43.478260869565219</v>
          </cell>
        </row>
        <row r="7">
          <cell r="P7">
            <v>58.928571428571431</v>
          </cell>
        </row>
        <row r="8">
          <cell r="P8">
            <v>72.774869109947659</v>
          </cell>
        </row>
        <row r="9">
          <cell r="P9">
            <v>87.328767123287705</v>
          </cell>
        </row>
        <row r="10">
          <cell r="P10">
            <v>44.12532637075735</v>
          </cell>
        </row>
        <row r="11">
          <cell r="P11">
            <v>39.257294429708303</v>
          </cell>
        </row>
        <row r="12">
          <cell r="P12">
            <v>51.706036745406827</v>
          </cell>
        </row>
        <row r="13">
          <cell r="P13">
            <v>45.118733509234829</v>
          </cell>
        </row>
        <row r="14">
          <cell r="P14">
            <v>60.567010309278324</v>
          </cell>
        </row>
        <row r="15">
          <cell r="P15">
            <v>58.900523560209407</v>
          </cell>
        </row>
        <row r="16">
          <cell r="P16">
            <v>51.958224543080945</v>
          </cell>
        </row>
        <row r="17">
          <cell r="P17">
            <v>51.918158567774931</v>
          </cell>
        </row>
        <row r="18">
          <cell r="P18">
            <v>54.285714285714292</v>
          </cell>
        </row>
        <row r="19">
          <cell r="P19">
            <v>51.804123711340225</v>
          </cell>
        </row>
        <row r="20">
          <cell r="P20">
            <v>40.909090909090921</v>
          </cell>
        </row>
        <row r="21">
          <cell r="P21">
            <v>66.49616368286442</v>
          </cell>
        </row>
        <row r="22">
          <cell r="P22">
            <v>51.156812339331594</v>
          </cell>
        </row>
        <row r="23">
          <cell r="P23">
            <v>64.155844155844164</v>
          </cell>
        </row>
        <row r="24">
          <cell r="P24">
            <v>67.460317460317455</v>
          </cell>
        </row>
        <row r="25">
          <cell r="P25">
            <v>50.000000000000021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G1" t="str">
            <v>BD_g_cm3</v>
          </cell>
        </row>
        <row r="2">
          <cell r="F2">
            <v>114.35</v>
          </cell>
          <cell r="G2">
            <v>1.7867187499999999</v>
          </cell>
        </row>
        <row r="3">
          <cell r="F3">
            <v>111.81</v>
          </cell>
          <cell r="G3">
            <v>1.74703125</v>
          </cell>
        </row>
        <row r="4">
          <cell r="F4">
            <v>114.97</v>
          </cell>
          <cell r="G4">
            <v>1.79640625</v>
          </cell>
        </row>
        <row r="5">
          <cell r="F5">
            <v>109.31</v>
          </cell>
          <cell r="G5">
            <v>1.70796875</v>
          </cell>
        </row>
        <row r="6">
          <cell r="F6">
            <v>115.64</v>
          </cell>
          <cell r="G6">
            <v>1.806875</v>
          </cell>
        </row>
        <row r="7">
          <cell r="F7">
            <v>115.29</v>
          </cell>
          <cell r="G7">
            <v>1.8014062500000001</v>
          </cell>
        </row>
        <row r="8">
          <cell r="F8">
            <v>125.59</v>
          </cell>
          <cell r="G8">
            <v>1.9623437500000001</v>
          </cell>
        </row>
        <row r="9">
          <cell r="F9">
            <v>114.26</v>
          </cell>
          <cell r="G9">
            <v>1.7853125000000001</v>
          </cell>
        </row>
        <row r="10">
          <cell r="F10">
            <v>110.69</v>
          </cell>
          <cell r="G10">
            <v>1.72953125</v>
          </cell>
        </row>
        <row r="11">
          <cell r="F11">
            <v>112.29</v>
          </cell>
          <cell r="G11">
            <v>1.7545312500000001</v>
          </cell>
        </row>
        <row r="12">
          <cell r="F12">
            <v>111.75</v>
          </cell>
          <cell r="G12">
            <v>1.74609375</v>
          </cell>
        </row>
        <row r="13">
          <cell r="F13">
            <v>112.31</v>
          </cell>
          <cell r="G13">
            <v>1.75484375</v>
          </cell>
        </row>
        <row r="14">
          <cell r="F14">
            <v>113.16</v>
          </cell>
          <cell r="G14">
            <v>1.7681249999999999</v>
          </cell>
        </row>
        <row r="15">
          <cell r="F15">
            <v>116.37</v>
          </cell>
          <cell r="G15">
            <v>1.8182812500000001</v>
          </cell>
        </row>
        <row r="16">
          <cell r="F16">
            <v>112.91</v>
          </cell>
          <cell r="G16">
            <v>1.7642187499999999</v>
          </cell>
        </row>
        <row r="17">
          <cell r="F17">
            <v>110.59</v>
          </cell>
          <cell r="G17">
            <v>1.7279687500000001</v>
          </cell>
        </row>
        <row r="18">
          <cell r="F18">
            <v>114.19</v>
          </cell>
          <cell r="G18">
            <v>1.78421875</v>
          </cell>
        </row>
        <row r="19">
          <cell r="F19">
            <v>112.08</v>
          </cell>
          <cell r="G19">
            <v>1.75125</v>
          </cell>
        </row>
        <row r="20">
          <cell r="F20">
            <v>108.11</v>
          </cell>
          <cell r="G20">
            <v>1.68921875</v>
          </cell>
        </row>
        <row r="21">
          <cell r="F21">
            <v>117.56</v>
          </cell>
          <cell r="G21">
            <v>1.836875</v>
          </cell>
        </row>
        <row r="22">
          <cell r="F22">
            <v>109.83</v>
          </cell>
          <cell r="G22">
            <v>1.71609375</v>
          </cell>
        </row>
        <row r="23">
          <cell r="F23">
            <v>107.18</v>
          </cell>
          <cell r="G23">
            <v>1.6746875000000001</v>
          </cell>
        </row>
        <row r="24">
          <cell r="F24">
            <v>116.35</v>
          </cell>
          <cell r="G24">
            <v>1.8179687499999999</v>
          </cell>
        </row>
        <row r="25">
          <cell r="F25">
            <v>109.47</v>
          </cell>
          <cell r="G25">
            <v>1.71046875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G1" t="str">
            <v>dsDNA_ng</v>
          </cell>
        </row>
        <row r="2">
          <cell r="G2">
            <v>78.2</v>
          </cell>
          <cell r="H2">
            <v>34.75555555555556</v>
          </cell>
        </row>
        <row r="3">
          <cell r="G3">
            <v>78.3</v>
          </cell>
          <cell r="H3">
            <v>34.799999999999997</v>
          </cell>
        </row>
        <row r="4">
          <cell r="G4">
            <v>73.3</v>
          </cell>
          <cell r="H4">
            <v>32.577777777777776</v>
          </cell>
        </row>
        <row r="5">
          <cell r="G5">
            <v>86.4</v>
          </cell>
          <cell r="H5">
            <v>38.4</v>
          </cell>
        </row>
        <row r="6">
          <cell r="G6">
            <v>80.900000000000006</v>
          </cell>
          <cell r="H6">
            <v>35.955555555555549</v>
          </cell>
        </row>
        <row r="7">
          <cell r="G7">
            <v>79.3</v>
          </cell>
          <cell r="H7">
            <v>35.24444444444444</v>
          </cell>
        </row>
        <row r="8">
          <cell r="G8">
            <v>84.5</v>
          </cell>
          <cell r="H8">
            <v>37.555555555555557</v>
          </cell>
        </row>
        <row r="9">
          <cell r="G9">
            <v>95.4</v>
          </cell>
          <cell r="H9">
            <v>42.400000000000006</v>
          </cell>
        </row>
        <row r="10">
          <cell r="G10">
            <v>91.2</v>
          </cell>
          <cell r="H10">
            <v>40.533333333333331</v>
          </cell>
        </row>
        <row r="11">
          <cell r="G11">
            <v>86.5</v>
          </cell>
          <cell r="H11">
            <v>38.444444444444443</v>
          </cell>
        </row>
        <row r="12">
          <cell r="G12">
            <v>100.6</v>
          </cell>
          <cell r="H12">
            <v>44.711111111111109</v>
          </cell>
        </row>
        <row r="13">
          <cell r="G13">
            <v>80.900000000000006</v>
          </cell>
          <cell r="H13">
            <v>35.955555555555549</v>
          </cell>
        </row>
        <row r="14">
          <cell r="G14">
            <v>79.7</v>
          </cell>
          <cell r="H14">
            <v>35.422222222222224</v>
          </cell>
        </row>
        <row r="15">
          <cell r="G15">
            <v>154.6</v>
          </cell>
          <cell r="H15">
            <v>68.711111111111109</v>
          </cell>
        </row>
        <row r="16">
          <cell r="G16">
            <v>97.3</v>
          </cell>
          <cell r="H16">
            <v>43.24444444444444</v>
          </cell>
        </row>
        <row r="17">
          <cell r="G17">
            <v>66.7</v>
          </cell>
          <cell r="H17">
            <v>29.644444444444453</v>
          </cell>
        </row>
        <row r="18">
          <cell r="G18">
            <v>107.9</v>
          </cell>
          <cell r="H18">
            <v>47.955555555555563</v>
          </cell>
        </row>
        <row r="19">
          <cell r="G19">
            <v>98</v>
          </cell>
          <cell r="H19">
            <v>43.555555555555557</v>
          </cell>
        </row>
        <row r="20">
          <cell r="G20">
            <v>71.7</v>
          </cell>
          <cell r="H20">
            <v>31.866666666666667</v>
          </cell>
        </row>
        <row r="21">
          <cell r="G21">
            <v>82.2</v>
          </cell>
          <cell r="H21">
            <v>36.533333333333339</v>
          </cell>
        </row>
        <row r="22">
          <cell r="G22">
            <v>100.6</v>
          </cell>
          <cell r="H22">
            <v>44.711111111111109</v>
          </cell>
        </row>
        <row r="23">
          <cell r="G23">
            <v>116.1</v>
          </cell>
          <cell r="H23">
            <v>51.6</v>
          </cell>
        </row>
        <row r="24">
          <cell r="G24">
            <v>71.7</v>
          </cell>
          <cell r="H24">
            <v>31.866666666666667</v>
          </cell>
        </row>
        <row r="25">
          <cell r="G25">
            <v>87.7</v>
          </cell>
          <cell r="H25">
            <v>38.977777777777774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H1" t="str">
            <v>St_DW_g</v>
          </cell>
          <cell r="I1" t="str">
            <v>St_DM_PC</v>
          </cell>
          <cell r="J1" t="str">
            <v>St_L_cm</v>
          </cell>
          <cell r="K1" t="str">
            <v>St_FW_g</v>
          </cell>
        </row>
        <row r="2">
          <cell r="H2">
            <v>10.52</v>
          </cell>
          <cell r="I2">
            <v>19.310807978162746</v>
          </cell>
          <cell r="J2">
            <v>45.466666666666669</v>
          </cell>
          <cell r="K2">
            <v>54.599999999999994</v>
          </cell>
        </row>
        <row r="3">
          <cell r="H3">
            <v>9.2466666666666679</v>
          </cell>
          <cell r="I3">
            <v>21.708045478909</v>
          </cell>
          <cell r="J3">
            <v>41.366666666666667</v>
          </cell>
          <cell r="K3">
            <v>42.70333333333334</v>
          </cell>
        </row>
        <row r="4">
          <cell r="H4">
            <v>9.1266666666666669</v>
          </cell>
          <cell r="I4">
            <v>20.353121566528699</v>
          </cell>
          <cell r="J4">
            <v>40.866666666666667</v>
          </cell>
          <cell r="K4">
            <v>44.783333333333339</v>
          </cell>
        </row>
        <row r="5">
          <cell r="H5">
            <v>10.526666666666666</v>
          </cell>
          <cell r="I5">
            <v>18.727770611656517</v>
          </cell>
          <cell r="J5">
            <v>42.666666666666664</v>
          </cell>
          <cell r="K5">
            <v>56.413333333333334</v>
          </cell>
        </row>
        <row r="6">
          <cell r="H6">
            <v>10.746666666666668</v>
          </cell>
          <cell r="I6">
            <v>20.923089337556185</v>
          </cell>
          <cell r="J6">
            <v>45.4</v>
          </cell>
          <cell r="K6">
            <v>51.75</v>
          </cell>
        </row>
        <row r="7">
          <cell r="H7">
            <v>9.4466666666666672</v>
          </cell>
          <cell r="I7">
            <v>20.720172615932274</v>
          </cell>
          <cell r="J7">
            <v>42.866666666666667</v>
          </cell>
          <cell r="K7">
            <v>45.176666666666669</v>
          </cell>
        </row>
        <row r="8">
          <cell r="H8">
            <v>6.703333333333334</v>
          </cell>
          <cell r="I8">
            <v>32.827170211343436</v>
          </cell>
          <cell r="J8">
            <v>32.866666666666667</v>
          </cell>
          <cell r="K8">
            <v>21.31</v>
          </cell>
        </row>
        <row r="9">
          <cell r="H9">
            <v>11.013333333333334</v>
          </cell>
          <cell r="I9">
            <v>21.012457383080545</v>
          </cell>
          <cell r="J9">
            <v>46.033333333333331</v>
          </cell>
          <cell r="K9">
            <v>52.136666666666663</v>
          </cell>
        </row>
        <row r="10">
          <cell r="H10">
            <v>7.3499999999999988</v>
          </cell>
          <cell r="I10">
            <v>21.778887607540259</v>
          </cell>
          <cell r="J10">
            <v>35.966666666666669</v>
          </cell>
          <cell r="K10">
            <v>34.07</v>
          </cell>
        </row>
        <row r="11">
          <cell r="H11">
            <v>10.686666666666667</v>
          </cell>
          <cell r="I11">
            <v>18.91515722778767</v>
          </cell>
          <cell r="J11">
            <v>46.133333333333333</v>
          </cell>
          <cell r="K11">
            <v>55.803333333333342</v>
          </cell>
        </row>
        <row r="12">
          <cell r="H12">
            <v>10.543333333333335</v>
          </cell>
          <cell r="I12">
            <v>21.19326995967905</v>
          </cell>
          <cell r="J12">
            <v>45.233333333333327</v>
          </cell>
          <cell r="K12">
            <v>49.79</v>
          </cell>
        </row>
        <row r="13">
          <cell r="H13">
            <v>5.4466666666666663</v>
          </cell>
          <cell r="I13">
            <v>23.233798818430802</v>
          </cell>
          <cell r="J13">
            <v>33.4</v>
          </cell>
          <cell r="K13">
            <v>23.540000000000003</v>
          </cell>
        </row>
        <row r="14">
          <cell r="H14">
            <v>9.9966666666666661</v>
          </cell>
          <cell r="I14">
            <v>18.895296705596852</v>
          </cell>
          <cell r="J14">
            <v>42.4</v>
          </cell>
          <cell r="K14">
            <v>52.836666666666666</v>
          </cell>
        </row>
        <row r="15">
          <cell r="H15">
            <v>9.2200000000000006</v>
          </cell>
          <cell r="I15">
            <v>21.737179231121576</v>
          </cell>
          <cell r="J15">
            <v>44.666666666666664</v>
          </cell>
          <cell r="K15">
            <v>42.263333333333328</v>
          </cell>
        </row>
        <row r="16">
          <cell r="H16">
            <v>14.556666666666667</v>
          </cell>
          <cell r="I16">
            <v>19.989075625343119</v>
          </cell>
          <cell r="J16">
            <v>40.733333333333334</v>
          </cell>
          <cell r="K16">
            <v>73.199999999999989</v>
          </cell>
        </row>
        <row r="17">
          <cell r="H17">
            <v>6.5333333333333341</v>
          </cell>
          <cell r="I17">
            <v>19.615733590094948</v>
          </cell>
          <cell r="J17">
            <v>37.033333333333339</v>
          </cell>
          <cell r="K17">
            <v>33.550000000000004</v>
          </cell>
        </row>
        <row r="18">
          <cell r="H18">
            <v>8.24</v>
          </cell>
          <cell r="I18">
            <v>21.807193714400782</v>
          </cell>
          <cell r="J18">
            <v>41.4</v>
          </cell>
          <cell r="K18">
            <v>37.61</v>
          </cell>
        </row>
        <row r="19">
          <cell r="H19">
            <v>11.956666666666665</v>
          </cell>
          <cell r="I19">
            <v>21.23524462864215</v>
          </cell>
          <cell r="J19">
            <v>44.633333333333326</v>
          </cell>
          <cell r="K19">
            <v>55.943333333333335</v>
          </cell>
        </row>
        <row r="20">
          <cell r="H20">
            <v>11.843333333333334</v>
          </cell>
          <cell r="I20">
            <v>18.02268808114238</v>
          </cell>
          <cell r="J20">
            <v>44.366666666666667</v>
          </cell>
          <cell r="K20">
            <v>65.983333333333334</v>
          </cell>
        </row>
        <row r="21">
          <cell r="H21">
            <v>7.623333333333334</v>
          </cell>
          <cell r="I21">
            <v>20.43087391496157</v>
          </cell>
          <cell r="J21">
            <v>42.033333333333331</v>
          </cell>
          <cell r="K21">
            <v>37.56</v>
          </cell>
        </row>
        <row r="22">
          <cell r="H22">
            <v>8.326666666666668</v>
          </cell>
          <cell r="I22">
            <v>20.302231468976828</v>
          </cell>
          <cell r="J22">
            <v>43</v>
          </cell>
          <cell r="K22">
            <v>41.206666666666671</v>
          </cell>
        </row>
        <row r="23">
          <cell r="H23">
            <v>8.5066666666666677</v>
          </cell>
          <cell r="I23">
            <v>18.583000452271417</v>
          </cell>
          <cell r="J23">
            <v>46.166666666666664</v>
          </cell>
          <cell r="K23">
            <v>46.266666666666673</v>
          </cell>
        </row>
        <row r="24">
          <cell r="H24">
            <v>7.4566666666666661</v>
          </cell>
          <cell r="I24">
            <v>21.364908257055902</v>
          </cell>
          <cell r="J24">
            <v>42.900000000000006</v>
          </cell>
          <cell r="K24">
            <v>34.81666666666667</v>
          </cell>
        </row>
        <row r="25">
          <cell r="H25">
            <v>6.2766666666666664</v>
          </cell>
          <cell r="I25">
            <v>20.813318996453386</v>
          </cell>
          <cell r="J25">
            <v>41.966666666666669</v>
          </cell>
          <cell r="K25">
            <v>29.98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O1" t="str">
            <v>Ca_pct</v>
          </cell>
          <cell r="P1" t="str">
            <v>Fe_ppm</v>
          </cell>
          <cell r="Q1" t="str">
            <v>Zn_ppm</v>
          </cell>
          <cell r="R1" t="str">
            <v>P_pct</v>
          </cell>
          <cell r="S1" t="str">
            <v>K_pct</v>
          </cell>
          <cell r="T1" t="str">
            <v>Mg_pct</v>
          </cell>
          <cell r="U1" t="str">
            <v>Cu_ppm</v>
          </cell>
          <cell r="V1" t="str">
            <v>Mn_ppm</v>
          </cell>
        </row>
        <row r="2">
          <cell r="N2">
            <v>1348.7535908344416</v>
          </cell>
          <cell r="O2">
            <v>7.5051132016455399E-2</v>
          </cell>
          <cell r="P2">
            <v>56.975192798032438</v>
          </cell>
          <cell r="Q2">
            <v>36.760717733580748</v>
          </cell>
          <cell r="R2">
            <v>0.21866668859901711</v>
          </cell>
          <cell r="S2">
            <v>0.92385696215966728</v>
          </cell>
          <cell r="T2">
            <v>0.1159082520103993</v>
          </cell>
          <cell r="U2">
            <v>32.916325381542357</v>
          </cell>
          <cell r="V2">
            <v>26.053324575869716</v>
          </cell>
          <cell r="W2">
            <v>75.051132016455398</v>
          </cell>
          <cell r="X2">
            <v>5.6975192798032435</v>
          </cell>
          <cell r="Y2">
            <v>3.6760717733580748</v>
          </cell>
          <cell r="Z2">
            <v>218.66668859901711</v>
          </cell>
          <cell r="AA2">
            <v>923.85696215966732</v>
          </cell>
          <cell r="AB2">
            <v>115.90825201039929</v>
          </cell>
          <cell r="AC2">
            <v>3.2916325381542357</v>
          </cell>
          <cell r="AD2">
            <v>2.6053324575869716</v>
          </cell>
        </row>
        <row r="3">
          <cell r="N3">
            <v>1509.5506329867244</v>
          </cell>
          <cell r="O3">
            <v>7.7553162186976124E-2</v>
          </cell>
          <cell r="P3">
            <v>26.352696223893968</v>
          </cell>
          <cell r="Q3">
            <v>11.91298994824834</v>
          </cell>
          <cell r="R3">
            <v>0.24665450454074034</v>
          </cell>
          <cell r="S3">
            <v>1.0561182933349031</v>
          </cell>
          <cell r="T3">
            <v>0.12407628343681187</v>
          </cell>
          <cell r="U3">
            <v>6.1877148702082039</v>
          </cell>
          <cell r="V3">
            <v>7.0304938305765958</v>
          </cell>
          <cell r="W3">
            <v>77.553162186976124</v>
          </cell>
          <cell r="X3">
            <v>2.635269622389397</v>
          </cell>
          <cell r="Y3">
            <v>1.191298994824834</v>
          </cell>
          <cell r="Z3">
            <v>246.65450454074033</v>
          </cell>
          <cell r="AA3">
            <v>1056.1182933349032</v>
          </cell>
          <cell r="AB3">
            <v>124.07628343681188</v>
          </cell>
          <cell r="AC3">
            <v>0.61877148702082041</v>
          </cell>
          <cell r="AD3">
            <v>0.70304938305765952</v>
          </cell>
        </row>
        <row r="4">
          <cell r="N4">
            <v>1508.6112542763021</v>
          </cell>
          <cell r="O4">
            <v>7.6077497720293472E-2</v>
          </cell>
          <cell r="P4">
            <v>27.714415811955586</v>
          </cell>
          <cell r="Q4">
            <v>11.295480609993596</v>
          </cell>
          <cell r="R4">
            <v>0.23645543567424798</v>
          </cell>
          <cell r="S4">
            <v>1.068799922581521</v>
          </cell>
          <cell r="T4">
            <v>0.12213015818159757</v>
          </cell>
          <cell r="U4">
            <v>5.533406197875693</v>
          </cell>
          <cell r="V4">
            <v>6.9390985665957441</v>
          </cell>
          <cell r="W4">
            <v>76.077497720293465</v>
          </cell>
          <cell r="X4">
            <v>2.7714415811955586</v>
          </cell>
          <cell r="Y4">
            <v>1.1295480609993596</v>
          </cell>
          <cell r="Z4">
            <v>236.45543567424798</v>
          </cell>
          <cell r="AA4">
            <v>1068.7999225815211</v>
          </cell>
          <cell r="AB4">
            <v>122.13015818159758</v>
          </cell>
          <cell r="AC4">
            <v>0.55334061978756932</v>
          </cell>
          <cell r="AD4">
            <v>0.69390985665957439</v>
          </cell>
        </row>
        <row r="5">
          <cell r="N5">
            <v>1578.368025567167</v>
          </cell>
          <cell r="O5">
            <v>7.457544175212627E-2</v>
          </cell>
          <cell r="P5">
            <v>44.873201656246721</v>
          </cell>
          <cell r="Q5">
            <v>20.850158102435515</v>
          </cell>
          <cell r="R5">
            <v>0.2411946795110535</v>
          </cell>
          <cell r="S5">
            <v>1.1200762063248102</v>
          </cell>
          <cell r="T5">
            <v>0.13323663076824294</v>
          </cell>
          <cell r="U5">
            <v>14.706618404831248</v>
          </cell>
          <cell r="V5">
            <v>12.420693945825697</v>
          </cell>
          <cell r="W5">
            <v>74.575441752126267</v>
          </cell>
          <cell r="X5">
            <v>4.4873201656246726</v>
          </cell>
          <cell r="Y5">
            <v>2.0850158102435516</v>
          </cell>
          <cell r="Z5">
            <v>241.19467951105349</v>
          </cell>
          <cell r="AA5">
            <v>1120.0762063248103</v>
          </cell>
          <cell r="AB5">
            <v>133.23663076824295</v>
          </cell>
          <cell r="AC5">
            <v>1.4706618404831249</v>
          </cell>
          <cell r="AD5">
            <v>1.2420693945825696</v>
          </cell>
        </row>
        <row r="6">
          <cell r="N6">
            <v>1461.1406090087323</v>
          </cell>
          <cell r="O6">
            <v>7.2857286180534886E-2</v>
          </cell>
          <cell r="P6">
            <v>26.699803369337545</v>
          </cell>
          <cell r="Q6">
            <v>15.388477219925655</v>
          </cell>
          <cell r="R6">
            <v>0.23249583156315334</v>
          </cell>
          <cell r="S6">
            <v>1.024539702481176</v>
          </cell>
          <cell r="T6">
            <v>0.12201684735170798</v>
          </cell>
          <cell r="U6">
            <v>43.216802590150365</v>
          </cell>
          <cell r="V6">
            <v>7.004331142188831</v>
          </cell>
          <cell r="W6">
            <v>72.857286180534885</v>
          </cell>
          <cell r="X6">
            <v>2.6699803369337545</v>
          </cell>
          <cell r="Y6">
            <v>1.5388477219925654</v>
          </cell>
          <cell r="Z6">
            <v>232.49583156315333</v>
          </cell>
          <cell r="AA6">
            <v>1024.5397024811759</v>
          </cell>
          <cell r="AB6">
            <v>122.01684735170798</v>
          </cell>
          <cell r="AC6">
            <v>4.3216802590150367</v>
          </cell>
          <cell r="AD6">
            <v>0.7004331142188831</v>
          </cell>
        </row>
        <row r="7">
          <cell r="N7">
            <v>1493.8253183972324</v>
          </cell>
          <cell r="O7">
            <v>7.9112432159453919E-2</v>
          </cell>
          <cell r="P7">
            <v>30.820754170767028</v>
          </cell>
          <cell r="Q7">
            <v>16.155796569090459</v>
          </cell>
          <cell r="R7">
            <v>0.23316871671741501</v>
          </cell>
          <cell r="S7">
            <v>1.0510480535632571</v>
          </cell>
          <cell r="T7">
            <v>0.12450653239468211</v>
          </cell>
          <cell r="U7">
            <v>5.9534796427251964</v>
          </cell>
          <cell r="V7">
            <v>6.9658052416603633</v>
          </cell>
          <cell r="W7">
            <v>79.112432159453917</v>
          </cell>
          <cell r="X7">
            <v>3.0820754170767026</v>
          </cell>
          <cell r="Y7">
            <v>1.6155796569090459</v>
          </cell>
          <cell r="Z7">
            <v>233.16871671741501</v>
          </cell>
          <cell r="AA7">
            <v>1051.0480535632571</v>
          </cell>
          <cell r="AB7">
            <v>124.50653239468211</v>
          </cell>
          <cell r="AC7">
            <v>0.59534796427251968</v>
          </cell>
          <cell r="AD7">
            <v>0.69658052416603633</v>
          </cell>
        </row>
        <row r="8">
          <cell r="N8">
            <v>1534.9441992006366</v>
          </cell>
          <cell r="O8">
            <v>7.4819306138039707E-2</v>
          </cell>
          <cell r="P8">
            <v>31.373796030886137</v>
          </cell>
          <cell r="Q8">
            <v>14.888863868397475</v>
          </cell>
          <cell r="R8">
            <v>0.25015175929648514</v>
          </cell>
          <cell r="S8">
            <v>1.0775441869592046</v>
          </cell>
          <cell r="T8">
            <v>0.12634528419978092</v>
          </cell>
          <cell r="U8">
            <v>6.5320883839361024</v>
          </cell>
          <cell r="V8">
            <v>8.0418777880434913</v>
          </cell>
          <cell r="W8">
            <v>74.819306138039707</v>
          </cell>
          <cell r="X8">
            <v>3.1373796030886139</v>
          </cell>
          <cell r="Y8">
            <v>1.4888863868397475</v>
          </cell>
          <cell r="Z8">
            <v>250.15175929648512</v>
          </cell>
          <cell r="AA8">
            <v>1077.5441869592046</v>
          </cell>
          <cell r="AB8">
            <v>126.34528419978092</v>
          </cell>
          <cell r="AC8">
            <v>0.65320883839361021</v>
          </cell>
          <cell r="AD8">
            <v>0.80418777880434911</v>
          </cell>
        </row>
        <row r="9">
          <cell r="N9">
            <v>1486.3168842854832</v>
          </cell>
          <cell r="O9">
            <v>7.4163325356540993E-2</v>
          </cell>
          <cell r="P9">
            <v>26.633305671685495</v>
          </cell>
          <cell r="Q9">
            <v>11.124929507010213</v>
          </cell>
          <cell r="R9">
            <v>0.23643331889901292</v>
          </cell>
          <cell r="S9">
            <v>1.0491701381121616</v>
          </cell>
          <cell r="T9">
            <v>0.12153557033369809</v>
          </cell>
          <cell r="U9">
            <v>5.4439887684872472</v>
          </cell>
          <cell r="V9">
            <v>6.9430918935129933</v>
          </cell>
          <cell r="W9">
            <v>74.163325356540994</v>
          </cell>
          <cell r="X9">
            <v>2.6633305671685492</v>
          </cell>
          <cell r="Y9">
            <v>1.1124929507010213</v>
          </cell>
          <cell r="Z9">
            <v>236.43331889901293</v>
          </cell>
          <cell r="AA9">
            <v>1049.1701381121616</v>
          </cell>
          <cell r="AB9">
            <v>121.53557033369809</v>
          </cell>
          <cell r="AC9">
            <v>0.54439887684872468</v>
          </cell>
          <cell r="AD9">
            <v>0.69430918935129937</v>
          </cell>
        </row>
        <row r="10">
          <cell r="N10">
            <v>1456.2684356980715</v>
          </cell>
          <cell r="O10">
            <v>6.8323914640444752E-2</v>
          </cell>
          <cell r="P10">
            <v>32.263114332767174</v>
          </cell>
          <cell r="Q10">
            <v>11.202883398377988</v>
          </cell>
          <cell r="R10">
            <v>0.22670887984011301</v>
          </cell>
          <cell r="S10">
            <v>1.0396829516042758</v>
          </cell>
          <cell r="T10">
            <v>0.11591382223124433</v>
          </cell>
          <cell r="U10">
            <v>5.5259748731022373</v>
          </cell>
          <cell r="V10">
            <v>7.3967012156882035</v>
          </cell>
          <cell r="W10">
            <v>68.323914640444755</v>
          </cell>
          <cell r="X10">
            <v>3.2263114332767175</v>
          </cell>
          <cell r="Y10">
            <v>1.1202883398377987</v>
          </cell>
          <cell r="Z10">
            <v>226.70887984011301</v>
          </cell>
          <cell r="AA10">
            <v>1039.6829516042758</v>
          </cell>
          <cell r="AB10">
            <v>115.91382223124432</v>
          </cell>
          <cell r="AC10">
            <v>0.55259748731022373</v>
          </cell>
          <cell r="AD10">
            <v>0.73967012156882028</v>
          </cell>
        </row>
        <row r="11">
          <cell r="N11">
            <v>1611.0838128332985</v>
          </cell>
          <cell r="O11">
            <v>6.8962609782170226E-2</v>
          </cell>
          <cell r="P11">
            <v>37.055874695585302</v>
          </cell>
          <cell r="Q11">
            <v>15.393080842363545</v>
          </cell>
          <cell r="R11">
            <v>0.25837148170702978</v>
          </cell>
          <cell r="S11">
            <v>1.1424747374728208</v>
          </cell>
          <cell r="T11">
            <v>0.13456955904254397</v>
          </cell>
          <cell r="U11">
            <v>6.7369593303171698</v>
          </cell>
          <cell r="V11">
            <v>7.8683334190715204</v>
          </cell>
          <cell r="W11">
            <v>68.962609782170219</v>
          </cell>
          <cell r="X11">
            <v>3.7055874695585302</v>
          </cell>
          <cell r="Y11">
            <v>1.5393080842363545</v>
          </cell>
          <cell r="Z11">
            <v>258.37148170702977</v>
          </cell>
          <cell r="AA11">
            <v>1142.4747374728208</v>
          </cell>
          <cell r="AB11">
            <v>134.56955904254397</v>
          </cell>
          <cell r="AC11">
            <v>0.67369593303171693</v>
          </cell>
          <cell r="AD11">
            <v>0.78683334190715204</v>
          </cell>
        </row>
        <row r="12">
          <cell r="N12">
            <v>1478.7022926849595</v>
          </cell>
          <cell r="O12">
            <v>7.354445950175173E-2</v>
          </cell>
          <cell r="P12">
            <v>28.293970450303696</v>
          </cell>
          <cell r="Q12">
            <v>12.070270972127352</v>
          </cell>
          <cell r="R12">
            <v>0.23343834387409546</v>
          </cell>
          <cell r="S12">
            <v>1.0391182292812196</v>
          </cell>
          <cell r="T12">
            <v>0.12724813082061553</v>
          </cell>
          <cell r="U12">
            <v>6.14518041033676</v>
          </cell>
          <cell r="V12">
            <v>7.0218702400030377</v>
          </cell>
          <cell r="W12">
            <v>73.544459501751732</v>
          </cell>
          <cell r="X12">
            <v>2.8293970450303698</v>
          </cell>
          <cell r="Y12">
            <v>1.207027097212735</v>
          </cell>
          <cell r="Z12">
            <v>233.43834387409547</v>
          </cell>
          <cell r="AA12">
            <v>1039.1182292812196</v>
          </cell>
          <cell r="AB12">
            <v>127.24813082061553</v>
          </cell>
          <cell r="AC12">
            <v>0.61451804103367602</v>
          </cell>
          <cell r="AD12">
            <v>0.70218702400030375</v>
          </cell>
        </row>
        <row r="13">
          <cell r="N13">
            <v>1415.904215883116</v>
          </cell>
          <cell r="O13">
            <v>7.0245401880611055E-2</v>
          </cell>
          <cell r="P13">
            <v>26.307792542220039</v>
          </cell>
          <cell r="Q13">
            <v>11.713905230761009</v>
          </cell>
          <cell r="R13">
            <v>0.2238998820156553</v>
          </cell>
          <cell r="S13">
            <v>1.0008039678211542</v>
          </cell>
          <cell r="T13">
            <v>0.11587791447930147</v>
          </cell>
          <cell r="U13">
            <v>5.856091645940074</v>
          </cell>
          <cell r="V13">
            <v>6.8927074450172228</v>
          </cell>
          <cell r="W13">
            <v>70.245401880611055</v>
          </cell>
          <cell r="X13">
            <v>2.6307792542220039</v>
          </cell>
          <cell r="Y13">
            <v>1.1713905230761008</v>
          </cell>
          <cell r="Z13">
            <v>223.89988201565529</v>
          </cell>
          <cell r="AA13">
            <v>1000.8039678211542</v>
          </cell>
          <cell r="AB13">
            <v>115.87791447930147</v>
          </cell>
          <cell r="AC13">
            <v>0.58560916459400747</v>
          </cell>
          <cell r="AD13">
            <v>0.68927074450172232</v>
          </cell>
        </row>
        <row r="14">
          <cell r="N14">
            <v>1521.2305956769617</v>
          </cell>
          <cell r="O14">
            <v>7.1321813577518683E-2</v>
          </cell>
          <cell r="P14">
            <v>34.310435015395129</v>
          </cell>
          <cell r="Q14">
            <v>13.670657822812142</v>
          </cell>
          <cell r="R14">
            <v>0.24069968246655088</v>
          </cell>
          <cell r="S14">
            <v>1.0760117526025332</v>
          </cell>
          <cell r="T14">
            <v>0.12705581374153307</v>
          </cell>
          <cell r="U14">
            <v>6.0612986396233186</v>
          </cell>
          <cell r="V14">
            <v>7.3729414104297586</v>
          </cell>
          <cell r="W14">
            <v>71.321813577518682</v>
          </cell>
          <cell r="X14">
            <v>3.4310435015395129</v>
          </cell>
          <cell r="Y14">
            <v>1.3670657822812142</v>
          </cell>
          <cell r="Z14">
            <v>240.69968246655088</v>
          </cell>
          <cell r="AA14">
            <v>1076.0117526025333</v>
          </cell>
          <cell r="AB14">
            <v>127.05581374153307</v>
          </cell>
          <cell r="AC14">
            <v>0.60612986396233182</v>
          </cell>
          <cell r="AD14">
            <v>0.73729414104297586</v>
          </cell>
        </row>
        <row r="15">
          <cell r="N15">
            <v>1425.3613549748218</v>
          </cell>
          <cell r="O15">
            <v>7.4823478597477761E-2</v>
          </cell>
          <cell r="P15">
            <v>30.588524475865121</v>
          </cell>
          <cell r="Q15">
            <v>12.142057844518819</v>
          </cell>
          <cell r="R15">
            <v>0.23220464461555579</v>
          </cell>
          <cell r="S15">
            <v>0.99257773105024516</v>
          </cell>
          <cell r="T15">
            <v>0.1201835977637201</v>
          </cell>
          <cell r="U15">
            <v>5.8331040154351941</v>
          </cell>
          <cell r="V15">
            <v>7.1553431424113638</v>
          </cell>
          <cell r="W15">
            <v>74.823478597477759</v>
          </cell>
          <cell r="X15">
            <v>3.0588524475865122</v>
          </cell>
          <cell r="Y15">
            <v>1.2142057844518819</v>
          </cell>
          <cell r="Z15">
            <v>232.20464461555579</v>
          </cell>
          <cell r="AA15">
            <v>992.57773105024512</v>
          </cell>
          <cell r="AB15">
            <v>120.1835977637201</v>
          </cell>
          <cell r="AC15">
            <v>0.58331040154351943</v>
          </cell>
          <cell r="AD15">
            <v>0.71553431424113634</v>
          </cell>
        </row>
        <row r="16">
          <cell r="N16">
            <v>1467.4720069440889</v>
          </cell>
          <cell r="O16">
            <v>7.806531806210254E-2</v>
          </cell>
          <cell r="P16">
            <v>29.015821302918951</v>
          </cell>
          <cell r="Q16">
            <v>10.995949470294397</v>
          </cell>
          <cell r="R16">
            <v>0.22872169025729561</v>
          </cell>
          <cell r="S16">
            <v>1.0342239008465519</v>
          </cell>
          <cell r="T16">
            <v>0.12115019780243536</v>
          </cell>
          <cell r="U16">
            <v>5.9245220686257234</v>
          </cell>
          <cell r="V16">
            <v>7.1727069151959686</v>
          </cell>
          <cell r="W16">
            <v>78.065318062102534</v>
          </cell>
          <cell r="X16">
            <v>2.9015821302918949</v>
          </cell>
          <cell r="Y16">
            <v>1.0995949470294397</v>
          </cell>
          <cell r="Z16">
            <v>228.72169025729562</v>
          </cell>
          <cell r="AA16">
            <v>1034.2239008465519</v>
          </cell>
          <cell r="AB16">
            <v>121.15019780243536</v>
          </cell>
          <cell r="AC16">
            <v>0.59245220686257238</v>
          </cell>
          <cell r="AD16">
            <v>0.71727069151959688</v>
          </cell>
        </row>
        <row r="17">
          <cell r="N17">
            <v>1463.3417316410128</v>
          </cell>
          <cell r="O17">
            <v>7.6146925904572019E-2</v>
          </cell>
          <cell r="P17">
            <v>30.948695616283885</v>
          </cell>
          <cell r="Q17">
            <v>13.676327642089042</v>
          </cell>
          <cell r="R17">
            <v>0.23458545470675204</v>
          </cell>
          <cell r="S17">
            <v>1.0235330091254169</v>
          </cell>
          <cell r="T17">
            <v>0.12317036003088988</v>
          </cell>
          <cell r="U17">
            <v>6.9733386925205449</v>
          </cell>
          <cell r="V17">
            <v>7.4614567829224789</v>
          </cell>
          <cell r="W17">
            <v>76.146925904572015</v>
          </cell>
          <cell r="X17">
            <v>3.0948695616283883</v>
          </cell>
          <cell r="Y17">
            <v>1.3676327642089041</v>
          </cell>
          <cell r="Z17">
            <v>234.58545470675205</v>
          </cell>
          <cell r="AA17">
            <v>1023.5330091254169</v>
          </cell>
          <cell r="AB17">
            <v>123.17036003088988</v>
          </cell>
          <cell r="AC17">
            <v>0.69733386925205454</v>
          </cell>
          <cell r="AD17">
            <v>0.74614567829224787</v>
          </cell>
        </row>
        <row r="18">
          <cell r="N18">
            <v>1399.9876501492477</v>
          </cell>
          <cell r="O18">
            <v>7.3452061345165354E-2</v>
          </cell>
          <cell r="P18">
            <v>27.020657175622766</v>
          </cell>
          <cell r="Q18">
            <v>11.783281412564065</v>
          </cell>
          <cell r="R18">
            <v>0.2286745896102709</v>
          </cell>
          <cell r="S18">
            <v>0.97531595676869276</v>
          </cell>
          <cell r="T18">
            <v>0.11737339730131073</v>
          </cell>
          <cell r="U18">
            <v>6.0652013934758982</v>
          </cell>
          <cell r="V18">
            <v>6.8473112564169192</v>
          </cell>
          <cell r="W18">
            <v>73.452061345165347</v>
          </cell>
          <cell r="X18">
            <v>2.7020657175622764</v>
          </cell>
          <cell r="Y18">
            <v>1.1783281412564064</v>
          </cell>
          <cell r="Z18">
            <v>228.67458961027091</v>
          </cell>
          <cell r="AA18">
            <v>975.31595676869279</v>
          </cell>
          <cell r="AB18">
            <v>117.37339730131073</v>
          </cell>
          <cell r="AC18">
            <v>0.60652013934758986</v>
          </cell>
          <cell r="AD18">
            <v>0.68473112564169192</v>
          </cell>
        </row>
        <row r="19">
          <cell r="N19">
            <v>1455.9930129007487</v>
          </cell>
          <cell r="O19">
            <v>7.1262002480920475E-2</v>
          </cell>
          <cell r="P19">
            <v>29.344169505585473</v>
          </cell>
          <cell r="Q19">
            <v>11.06073552458383</v>
          </cell>
          <cell r="R19">
            <v>0.23194337242599977</v>
          </cell>
          <cell r="S19">
            <v>1.0265356657144171</v>
          </cell>
          <cell r="T19">
            <v>0.12097140780314973</v>
          </cell>
          <cell r="U19">
            <v>5.4031961573741158</v>
          </cell>
          <cell r="V19">
            <v>6.9975435750745483</v>
          </cell>
          <cell r="W19">
            <v>71.262002480920472</v>
          </cell>
          <cell r="X19">
            <v>2.9344169505585471</v>
          </cell>
          <cell r="Y19">
            <v>1.1060735524583831</v>
          </cell>
          <cell r="Z19">
            <v>231.94337242599977</v>
          </cell>
          <cell r="AA19">
            <v>1026.5356657144171</v>
          </cell>
          <cell r="AB19">
            <v>120.97140780314973</v>
          </cell>
          <cell r="AC19">
            <v>0.54031961573741161</v>
          </cell>
          <cell r="AD19">
            <v>0.69975435750745485</v>
          </cell>
        </row>
        <row r="20">
          <cell r="N20">
            <v>1545.9044146184372</v>
          </cell>
          <cell r="O20">
            <v>7.4415842220159609E-2</v>
          </cell>
          <cell r="P20">
            <v>33.935912976372236</v>
          </cell>
          <cell r="Q20">
            <v>14.614390866685969</v>
          </cell>
          <cell r="R20">
            <v>0.24153147844559575</v>
          </cell>
          <cell r="S20">
            <v>1.094859418374414</v>
          </cell>
          <cell r="T20">
            <v>0.12892234275791778</v>
          </cell>
          <cell r="U20">
            <v>5.5964474740954984</v>
          </cell>
          <cell r="V20">
            <v>7.6065768863487184</v>
          </cell>
          <cell r="W20">
            <v>74.415842220159604</v>
          </cell>
          <cell r="X20">
            <v>3.3935912976372236</v>
          </cell>
          <cell r="Y20">
            <v>1.4614390866685969</v>
          </cell>
          <cell r="Z20">
            <v>241.53147844559575</v>
          </cell>
          <cell r="AA20">
            <v>1094.859418374414</v>
          </cell>
          <cell r="AB20">
            <v>128.92234275791779</v>
          </cell>
          <cell r="AC20">
            <v>0.55964474740954984</v>
          </cell>
          <cell r="AD20">
            <v>0.76065768863487182</v>
          </cell>
        </row>
        <row r="21">
          <cell r="N21">
            <v>1512.97914411426</v>
          </cell>
          <cell r="O21">
            <v>6.7622828259474632E-2</v>
          </cell>
          <cell r="P21">
            <v>36.433760914525287</v>
          </cell>
          <cell r="Q21">
            <v>13.026738972167532</v>
          </cell>
          <cell r="R21">
            <v>0.23893091755654555</v>
          </cell>
          <cell r="S21">
            <v>1.0737384333172144</v>
          </cell>
          <cell r="T21">
            <v>0.12640622435667212</v>
          </cell>
          <cell r="U21">
            <v>6.1402724696247581</v>
          </cell>
          <cell r="V21">
            <v>7.2066338872147266</v>
          </cell>
          <cell r="W21">
            <v>67.62282825947463</v>
          </cell>
          <cell r="X21">
            <v>3.6433760914525286</v>
          </cell>
          <cell r="Y21">
            <v>1.3026738972167533</v>
          </cell>
          <cell r="Z21">
            <v>238.93091755654555</v>
          </cell>
          <cell r="AA21">
            <v>1073.7384333172145</v>
          </cell>
          <cell r="AB21">
            <v>126.40622435667213</v>
          </cell>
          <cell r="AC21">
            <v>0.61402724696247579</v>
          </cell>
          <cell r="AD21">
            <v>0.72066338872147262</v>
          </cell>
        </row>
        <row r="22">
          <cell r="N22">
            <v>1464.0593506530422</v>
          </cell>
          <cell r="O22">
            <v>7.3683567588707269E-2</v>
          </cell>
          <cell r="P22">
            <v>28.340655709940886</v>
          </cell>
          <cell r="Q22">
            <v>10.84634237648212</v>
          </cell>
          <cell r="R22">
            <v>0.23419597909406781</v>
          </cell>
          <cell r="S22">
            <v>1.0326904455568957</v>
          </cell>
          <cell r="T22">
            <v>0.1182665156181506</v>
          </cell>
          <cell r="U22">
            <v>5.5946816200299114</v>
          </cell>
          <cell r="V22">
            <v>7.446748245756809</v>
          </cell>
          <cell r="W22">
            <v>73.683567588707263</v>
          </cell>
          <cell r="X22">
            <v>2.8340655709940887</v>
          </cell>
          <cell r="Y22">
            <v>1.0846342376482121</v>
          </cell>
          <cell r="Z22">
            <v>234.19597909406781</v>
          </cell>
          <cell r="AA22">
            <v>1032.6904455568956</v>
          </cell>
          <cell r="AB22">
            <v>118.26651561815061</v>
          </cell>
          <cell r="AC22">
            <v>0.5594681620029911</v>
          </cell>
          <cell r="AD22">
            <v>0.7446748245756809</v>
          </cell>
        </row>
        <row r="23">
          <cell r="N23">
            <v>1435.9860142061998</v>
          </cell>
          <cell r="O23">
            <v>7.2389192190204399E-2</v>
          </cell>
          <cell r="P23">
            <v>27.597601581456619</v>
          </cell>
          <cell r="Q23">
            <v>13.207982640817967</v>
          </cell>
          <cell r="R23">
            <v>0.23237041408564035</v>
          </cell>
          <cell r="S23">
            <v>1.0050212079361902</v>
          </cell>
          <cell r="T23">
            <v>0.12079719210895552</v>
          </cell>
          <cell r="U23">
            <v>6.2243264771668834</v>
          </cell>
          <cell r="V23">
            <v>7.0501681526495315</v>
          </cell>
          <cell r="W23">
            <v>72.389192190204398</v>
          </cell>
          <cell r="X23">
            <v>2.7597601581456619</v>
          </cell>
          <cell r="Y23">
            <v>1.3207982640817968</v>
          </cell>
          <cell r="Z23">
            <v>232.37041408564036</v>
          </cell>
          <cell r="AA23">
            <v>1005.0212079361903</v>
          </cell>
          <cell r="AB23">
            <v>120.79719210895553</v>
          </cell>
          <cell r="AC23">
            <v>0.62243264771668838</v>
          </cell>
          <cell r="AD23">
            <v>0.70501681526495319</v>
          </cell>
        </row>
        <row r="24">
          <cell r="N24">
            <v>1431.7670769719537</v>
          </cell>
          <cell r="O24">
            <v>6.9824087977041829E-2</v>
          </cell>
          <cell r="P24">
            <v>31.073998216349217</v>
          </cell>
          <cell r="Q24">
            <v>12.582272771627862</v>
          </cell>
          <cell r="R24">
            <v>0.22567225824547055</v>
          </cell>
          <cell r="S24">
            <v>1.0117086499459365</v>
          </cell>
          <cell r="T24">
            <v>0.11886532748441596</v>
          </cell>
          <cell r="U24">
            <v>6.2440740540066724</v>
          </cell>
          <cell r="V24">
            <v>7.067188148905684</v>
          </cell>
          <cell r="W24">
            <v>69.824087977041827</v>
          </cell>
          <cell r="X24">
            <v>3.1073998216349219</v>
          </cell>
          <cell r="Y24">
            <v>1.2582272771627863</v>
          </cell>
          <cell r="Z24">
            <v>225.67225824547054</v>
          </cell>
          <cell r="AA24">
            <v>1011.7086499459365</v>
          </cell>
          <cell r="AB24">
            <v>118.86532748441596</v>
          </cell>
          <cell r="AC24">
            <v>0.62440740540066719</v>
          </cell>
          <cell r="AD24">
            <v>0.70671881489056843</v>
          </cell>
        </row>
        <row r="25">
          <cell r="N25">
            <v>1425.8617683512398</v>
          </cell>
          <cell r="O25">
            <v>7.4654615441146446E-2</v>
          </cell>
          <cell r="P25">
            <v>27.960883303507803</v>
          </cell>
          <cell r="Q25">
            <v>11.891201961179419</v>
          </cell>
          <cell r="R25">
            <v>0.22112986224251135</v>
          </cell>
          <cell r="S25">
            <v>1.0064068247390356</v>
          </cell>
          <cell r="T25">
            <v>0.11835031849894737</v>
          </cell>
          <cell r="U25">
            <v>5.9621306211774332</v>
          </cell>
          <cell r="V25">
            <v>7.3872584101232288</v>
          </cell>
          <cell r="W25">
            <v>74.654615441146447</v>
          </cell>
          <cell r="X25">
            <v>2.7960883303507802</v>
          </cell>
          <cell r="Y25">
            <v>1.1891201961179418</v>
          </cell>
          <cell r="Z25">
            <v>221.12986224251136</v>
          </cell>
          <cell r="AA25">
            <v>1006.4068247390356</v>
          </cell>
          <cell r="AB25">
            <v>118.35031849894736</v>
          </cell>
          <cell r="AC25">
            <v>0.59621306211774328</v>
          </cell>
          <cell r="AD25">
            <v>0.73872584101232286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C1" t="str">
            <v>Total_1</v>
          </cell>
          <cell r="D1" t="str">
            <v>Total_2</v>
          </cell>
          <cell r="E1" t="str">
            <v>HSW_g</v>
          </cell>
          <cell r="F1" t="str">
            <v>Plant_Yield</v>
          </cell>
          <cell r="G1" t="str">
            <v>Plant_Pod_g</v>
          </cell>
          <cell r="H1" t="str">
            <v>Plant_Pod_No</v>
          </cell>
          <cell r="I1" t="str">
            <v>Beans_Pod</v>
          </cell>
          <cell r="J1" t="str">
            <v>Pod_Length</v>
          </cell>
        </row>
        <row r="2">
          <cell r="C2">
            <v>1096.4000000000001</v>
          </cell>
          <cell r="D2">
            <v>1332.54</v>
          </cell>
          <cell r="E2">
            <v>5.72</v>
          </cell>
          <cell r="F2">
            <v>13.663333333333334</v>
          </cell>
          <cell r="G2">
            <v>21.29666666666667</v>
          </cell>
          <cell r="H2">
            <v>16.8</v>
          </cell>
          <cell r="I2">
            <v>8.9499999999999993</v>
          </cell>
          <cell r="J2">
            <v>7.4849999999999977</v>
          </cell>
        </row>
        <row r="3">
          <cell r="C3">
            <v>1816.02</v>
          </cell>
          <cell r="D3">
            <v>961.48</v>
          </cell>
          <cell r="E3">
            <v>4.54</v>
          </cell>
          <cell r="F3">
            <v>10.83</v>
          </cell>
          <cell r="G3">
            <v>13.868333333333334</v>
          </cell>
          <cell r="H3">
            <v>20.6</v>
          </cell>
          <cell r="I3">
            <v>9.2666666666666675</v>
          </cell>
          <cell r="J3">
            <v>7.7033333333333331</v>
          </cell>
        </row>
        <row r="4">
          <cell r="C4">
            <v>1930.03</v>
          </cell>
          <cell r="D4">
            <v>977.52</v>
          </cell>
          <cell r="E4">
            <v>5.41</v>
          </cell>
          <cell r="F4">
            <v>13.716666666666667</v>
          </cell>
          <cell r="G4">
            <v>19.440000000000001</v>
          </cell>
          <cell r="H4">
            <v>28.6</v>
          </cell>
          <cell r="I4">
            <v>10.233333333333333</v>
          </cell>
          <cell r="J4">
            <v>8.0666666666666682</v>
          </cell>
        </row>
        <row r="5">
          <cell r="C5">
            <v>1421.65</v>
          </cell>
          <cell r="D5">
            <v>1496.11</v>
          </cell>
          <cell r="E5">
            <v>5.38</v>
          </cell>
          <cell r="F5">
            <v>12.333333333333334</v>
          </cell>
          <cell r="G5">
            <v>19.721666666666668</v>
          </cell>
          <cell r="H5">
            <v>24.6</v>
          </cell>
          <cell r="I5">
            <v>8.3333333333333339</v>
          </cell>
          <cell r="J5">
            <v>6.7600000000000007</v>
          </cell>
        </row>
        <row r="6">
          <cell r="C6">
            <v>1389.88</v>
          </cell>
          <cell r="D6">
            <v>998.04</v>
          </cell>
          <cell r="E6">
            <v>4.6500000000000004</v>
          </cell>
          <cell r="F6">
            <v>10.378333333333332</v>
          </cell>
          <cell r="G6">
            <v>15.005000000000001</v>
          </cell>
          <cell r="H6">
            <v>12.8</v>
          </cell>
          <cell r="I6">
            <v>9.85</v>
          </cell>
          <cell r="J6">
            <v>7.724999999999997</v>
          </cell>
        </row>
        <row r="7">
          <cell r="C7">
            <v>1661.48</v>
          </cell>
          <cell r="D7">
            <v>864.17</v>
          </cell>
          <cell r="E7">
            <v>6.27</v>
          </cell>
          <cell r="F7">
            <v>10.398333333333333</v>
          </cell>
          <cell r="G7">
            <v>15.293333333333331</v>
          </cell>
          <cell r="H7">
            <v>25</v>
          </cell>
          <cell r="I7">
            <v>10.416666666666666</v>
          </cell>
          <cell r="J7">
            <v>8.0333333333333297</v>
          </cell>
        </row>
        <row r="8">
          <cell r="C8">
            <v>998.01</v>
          </cell>
          <cell r="D8">
            <v>1255.3599999999999</v>
          </cell>
          <cell r="E8">
            <v>6.02</v>
          </cell>
          <cell r="F8">
            <v>10.508333333333333</v>
          </cell>
          <cell r="G8">
            <v>17.635000000000002</v>
          </cell>
          <cell r="H8">
            <v>17</v>
          </cell>
          <cell r="I8">
            <v>9.9166666666666661</v>
          </cell>
          <cell r="J8">
            <v>7.7516666666666669</v>
          </cell>
        </row>
        <row r="9">
          <cell r="C9">
            <v>1584.01</v>
          </cell>
          <cell r="D9">
            <v>1039.23</v>
          </cell>
          <cell r="E9">
            <v>5.54</v>
          </cell>
          <cell r="F9">
            <v>10.518333333333334</v>
          </cell>
          <cell r="G9">
            <v>15.411666666666667</v>
          </cell>
          <cell r="H9">
            <v>18.8</v>
          </cell>
          <cell r="I9">
            <v>10.083333333333334</v>
          </cell>
          <cell r="J9">
            <v>8.2633333333333336</v>
          </cell>
        </row>
        <row r="10">
          <cell r="C10">
            <v>1190.03</v>
          </cell>
          <cell r="D10">
            <v>951.89</v>
          </cell>
          <cell r="E10">
            <v>4.9000000000000004</v>
          </cell>
          <cell r="F10">
            <v>15.826666666666666</v>
          </cell>
          <cell r="G10">
            <v>19.576666666666672</v>
          </cell>
          <cell r="H10">
            <v>23.6</v>
          </cell>
          <cell r="I10">
            <v>9.2166666666666668</v>
          </cell>
          <cell r="J10">
            <v>7.8200000000000021</v>
          </cell>
        </row>
        <row r="11">
          <cell r="C11">
            <v>1409.91</v>
          </cell>
          <cell r="D11">
            <v>1536.07</v>
          </cell>
          <cell r="E11">
            <v>5.9</v>
          </cell>
          <cell r="F11">
            <v>13.579999999999998</v>
          </cell>
          <cell r="G11">
            <v>21.454999999999998</v>
          </cell>
          <cell r="H11">
            <v>20.399999999999999</v>
          </cell>
          <cell r="I11">
            <v>10.016666666666667</v>
          </cell>
          <cell r="J11">
            <v>8.4849999999999994</v>
          </cell>
        </row>
        <row r="12">
          <cell r="C12">
            <v>2145.29</v>
          </cell>
          <cell r="D12">
            <v>972.95</v>
          </cell>
          <cell r="E12">
            <v>4.76</v>
          </cell>
          <cell r="F12">
            <v>14.041666666666666</v>
          </cell>
          <cell r="G12">
            <v>19.446666666666665</v>
          </cell>
          <cell r="H12">
            <v>22.6</v>
          </cell>
          <cell r="I12">
            <v>10.6</v>
          </cell>
          <cell r="J12">
            <v>8.6599999999999984</v>
          </cell>
        </row>
        <row r="13">
          <cell r="C13">
            <v>1499.32</v>
          </cell>
          <cell r="D13">
            <v>1177.32</v>
          </cell>
          <cell r="E13">
            <v>5.55</v>
          </cell>
          <cell r="F13">
            <v>11.048333333333332</v>
          </cell>
          <cell r="G13">
            <v>15.865</v>
          </cell>
          <cell r="H13">
            <v>24</v>
          </cell>
          <cell r="I13">
            <v>9.0333333333333332</v>
          </cell>
          <cell r="J13">
            <v>7.3449999999999989</v>
          </cell>
        </row>
        <row r="14">
          <cell r="C14">
            <v>1235.25</v>
          </cell>
          <cell r="D14">
            <v>1266.1400000000001</v>
          </cell>
          <cell r="E14">
            <v>5.89</v>
          </cell>
          <cell r="F14">
            <v>11.171666666666667</v>
          </cell>
          <cell r="G14">
            <v>18.403333333333332</v>
          </cell>
          <cell r="H14">
            <v>20.2</v>
          </cell>
          <cell r="I14">
            <v>9.65</v>
          </cell>
          <cell r="J14">
            <v>8.7233333333333345</v>
          </cell>
        </row>
        <row r="15">
          <cell r="C15">
            <v>1619.03</v>
          </cell>
          <cell r="D15">
            <v>857.98</v>
          </cell>
          <cell r="E15">
            <v>4.8899999999999997</v>
          </cell>
          <cell r="F15">
            <v>8.0666666666666664</v>
          </cell>
          <cell r="G15">
            <v>11.545</v>
          </cell>
          <cell r="H15">
            <v>16</v>
          </cell>
          <cell r="I15">
            <v>9.5333333333333332</v>
          </cell>
          <cell r="J15">
            <v>8.043333333333333</v>
          </cell>
        </row>
        <row r="16">
          <cell r="C16">
            <v>1880.19</v>
          </cell>
          <cell r="D16">
            <v>1207.49</v>
          </cell>
          <cell r="E16">
            <v>5.9</v>
          </cell>
          <cell r="F16">
            <v>15.253333333333332</v>
          </cell>
          <cell r="G16">
            <v>21.385000000000002</v>
          </cell>
          <cell r="H16">
            <v>29.8</v>
          </cell>
          <cell r="I16">
            <v>9.9333333333333336</v>
          </cell>
          <cell r="J16">
            <v>7.7349999999999985</v>
          </cell>
        </row>
        <row r="17">
          <cell r="C17">
            <v>1673.32</v>
          </cell>
          <cell r="D17">
            <v>923.38</v>
          </cell>
          <cell r="E17">
            <v>4.96</v>
          </cell>
          <cell r="F17">
            <v>10.99</v>
          </cell>
          <cell r="G17">
            <v>17.784999999999997</v>
          </cell>
          <cell r="H17">
            <v>9.6</v>
          </cell>
          <cell r="I17">
            <v>7.75</v>
          </cell>
          <cell r="J17">
            <v>6.1916666666666664</v>
          </cell>
        </row>
        <row r="18">
          <cell r="C18">
            <v>1871.89</v>
          </cell>
          <cell r="D18">
            <v>955.1</v>
          </cell>
          <cell r="E18">
            <v>5.05</v>
          </cell>
          <cell r="F18">
            <v>13.398333333333333</v>
          </cell>
          <cell r="G18">
            <v>18.801666666666666</v>
          </cell>
          <cell r="H18">
            <v>25.6</v>
          </cell>
          <cell r="I18">
            <v>10.566666666666666</v>
          </cell>
          <cell r="J18">
            <v>8.3099999999999987</v>
          </cell>
        </row>
        <row r="19">
          <cell r="C19">
            <v>1961.77</v>
          </cell>
          <cell r="D19">
            <v>1006.86</v>
          </cell>
          <cell r="E19">
            <v>4.9800000000000004</v>
          </cell>
          <cell r="F19">
            <v>9.8883333333333336</v>
          </cell>
          <cell r="G19">
            <v>14.116666666666667</v>
          </cell>
          <cell r="H19">
            <v>16.600000000000001</v>
          </cell>
          <cell r="I19">
            <v>10.050000000000001</v>
          </cell>
          <cell r="J19">
            <v>7.7699999999999987</v>
          </cell>
        </row>
        <row r="20">
          <cell r="C20">
            <v>1299.99</v>
          </cell>
          <cell r="D20">
            <v>1464.23</v>
          </cell>
          <cell r="E20">
            <v>5.15</v>
          </cell>
          <cell r="F20">
            <v>19.72</v>
          </cell>
          <cell r="G20">
            <v>30.438333333333333</v>
          </cell>
          <cell r="H20">
            <v>30</v>
          </cell>
          <cell r="I20">
            <v>10.083333333333334</v>
          </cell>
          <cell r="J20">
            <v>8.0783333333333349</v>
          </cell>
        </row>
        <row r="21">
          <cell r="C21">
            <v>1444.97</v>
          </cell>
          <cell r="D21">
            <v>965.83</v>
          </cell>
          <cell r="E21">
            <v>6.1</v>
          </cell>
          <cell r="F21">
            <v>10.450000000000001</v>
          </cell>
          <cell r="G21">
            <v>14.938333333333334</v>
          </cell>
          <cell r="H21">
            <v>14.8</v>
          </cell>
          <cell r="I21">
            <v>9.9</v>
          </cell>
          <cell r="J21">
            <v>8.8450000000000006</v>
          </cell>
        </row>
        <row r="22">
          <cell r="C22">
            <v>2031.07</v>
          </cell>
          <cell r="D22">
            <v>1145.1199999999999</v>
          </cell>
          <cell r="E22">
            <v>5.38</v>
          </cell>
          <cell r="F22">
            <v>12.455</v>
          </cell>
          <cell r="G22">
            <v>18.978333333333335</v>
          </cell>
          <cell r="H22">
            <v>29.8</v>
          </cell>
          <cell r="I22">
            <v>10.566666666666666</v>
          </cell>
          <cell r="J22">
            <v>8.42</v>
          </cell>
        </row>
        <row r="23">
          <cell r="C23">
            <v>1869.23</v>
          </cell>
          <cell r="D23">
            <v>1244.8699999999999</v>
          </cell>
          <cell r="E23">
            <v>6.08</v>
          </cell>
          <cell r="F23">
            <v>14.206666666666669</v>
          </cell>
          <cell r="G23">
            <v>21.258333333333333</v>
          </cell>
          <cell r="H23">
            <v>18.8</v>
          </cell>
          <cell r="I23">
            <v>10.15</v>
          </cell>
          <cell r="J23">
            <v>8.0950000000000006</v>
          </cell>
        </row>
        <row r="24">
          <cell r="C24">
            <v>1822.53</v>
          </cell>
          <cell r="D24">
            <v>1063.9100000000001</v>
          </cell>
          <cell r="E24">
            <v>4.71</v>
          </cell>
          <cell r="F24">
            <v>14.756666666666666</v>
          </cell>
          <cell r="G24">
            <v>20.561666666666667</v>
          </cell>
          <cell r="H24">
            <v>30.2</v>
          </cell>
          <cell r="I24">
            <v>10.983333333333333</v>
          </cell>
          <cell r="J24">
            <v>8.6399999999999988</v>
          </cell>
        </row>
        <row r="25">
          <cell r="C25">
            <v>1483.59</v>
          </cell>
          <cell r="D25">
            <v>977.13</v>
          </cell>
          <cell r="E25">
            <v>5.32</v>
          </cell>
          <cell r="F25">
            <v>9.4916666666666671</v>
          </cell>
          <cell r="G25">
            <v>13.558333333333332</v>
          </cell>
          <cell r="H25">
            <v>19</v>
          </cell>
          <cell r="I25">
            <v>10.133333333333333</v>
          </cell>
          <cell r="J25">
            <v>7.7183333333333319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R1" t="str">
            <v>SHI_AV</v>
          </cell>
        </row>
        <row r="2">
          <cell r="R2">
            <v>-0.50888961103161057</v>
          </cell>
        </row>
        <row r="3">
          <cell r="R3">
            <v>-0.54209891236963748</v>
          </cell>
        </row>
        <row r="4">
          <cell r="R4">
            <v>-0.41900063601576354</v>
          </cell>
        </row>
        <row r="5">
          <cell r="R5">
            <v>-0.58761055447170629</v>
          </cell>
        </row>
        <row r="6">
          <cell r="R6">
            <v>0.12983450540194874</v>
          </cell>
        </row>
        <row r="7">
          <cell r="R7">
            <v>9.4625498085409807E-2</v>
          </cell>
        </row>
        <row r="8">
          <cell r="R8">
            <v>-0.24703676379523917</v>
          </cell>
        </row>
        <row r="9">
          <cell r="R9">
            <v>-0.54834390322850246</v>
          </cell>
        </row>
        <row r="10">
          <cell r="R10">
            <v>8.1907018621983838E-2</v>
          </cell>
        </row>
        <row r="11">
          <cell r="R11">
            <v>0.27151877703377564</v>
          </cell>
        </row>
        <row r="12">
          <cell r="R12">
            <v>0.11956352245588314</v>
          </cell>
        </row>
        <row r="13">
          <cell r="R13">
            <v>0.23417328207212867</v>
          </cell>
        </row>
        <row r="14">
          <cell r="R14">
            <v>-5.5998851987606256E-2</v>
          </cell>
        </row>
        <row r="15">
          <cell r="R15">
            <v>0.74727812413611139</v>
          </cell>
        </row>
        <row r="16">
          <cell r="R16">
            <v>0.37669638170194669</v>
          </cell>
        </row>
        <row r="17">
          <cell r="R17">
            <v>-0.12877835979643151</v>
          </cell>
        </row>
        <row r="18">
          <cell r="R18">
            <v>0.35820312808912375</v>
          </cell>
        </row>
        <row r="19">
          <cell r="R19">
            <v>0.28981099641216318</v>
          </cell>
        </row>
        <row r="20">
          <cell r="R20">
            <v>4.8696150455675991E-3</v>
          </cell>
        </row>
        <row r="21">
          <cell r="R21">
            <v>-0.25344920898465145</v>
          </cell>
        </row>
        <row r="22">
          <cell r="R22">
            <v>0.38213224535444562</v>
          </cell>
        </row>
        <row r="23">
          <cell r="R23">
            <v>0.3257041141849048</v>
          </cell>
        </row>
        <row r="24">
          <cell r="R24">
            <v>-0.30796339887917779</v>
          </cell>
        </row>
        <row r="25">
          <cell r="R25">
            <v>0.18285299196493682</v>
          </cell>
        </row>
        <row r="29">
          <cell r="R29" t="str">
            <v>SHI_SD</v>
          </cell>
        </row>
        <row r="30">
          <cell r="R30">
            <v>-1.4600863576402514</v>
          </cell>
        </row>
        <row r="31">
          <cell r="R31">
            <v>-0.48619415537704275</v>
          </cell>
        </row>
        <row r="32">
          <cell r="R32">
            <v>-2.5691898307728112</v>
          </cell>
        </row>
        <row r="33">
          <cell r="R33">
            <v>0.95568650556275281</v>
          </cell>
        </row>
        <row r="34">
          <cell r="R34">
            <v>-2.7123045645499051</v>
          </cell>
        </row>
        <row r="35">
          <cell r="R35">
            <v>0.5558237322912627</v>
          </cell>
        </row>
        <row r="36">
          <cell r="R36">
            <v>-2.752600420859022</v>
          </cell>
        </row>
        <row r="37">
          <cell r="R37">
            <v>1.5421709520741098</v>
          </cell>
        </row>
        <row r="38">
          <cell r="R38">
            <v>-1.6048121468510368</v>
          </cell>
        </row>
        <row r="39">
          <cell r="R39">
            <v>-1.56962605408808</v>
          </cell>
        </row>
        <row r="40">
          <cell r="R40">
            <v>-0.31489965226489758</v>
          </cell>
        </row>
        <row r="41">
          <cell r="R41">
            <v>-0.4088631250758491</v>
          </cell>
        </row>
        <row r="42">
          <cell r="R42">
            <v>0.43903085322156721</v>
          </cell>
        </row>
        <row r="43">
          <cell r="R43">
            <v>2.8807143577316747</v>
          </cell>
        </row>
        <row r="44">
          <cell r="R44">
            <v>1.4722464173623413</v>
          </cell>
        </row>
        <row r="45">
          <cell r="R45">
            <v>-0.73314975461628284</v>
          </cell>
        </row>
        <row r="46">
          <cell r="R46">
            <v>1.0610380732118057</v>
          </cell>
        </row>
        <row r="47">
          <cell r="R47">
            <v>1.0148448952706728</v>
          </cell>
        </row>
        <row r="48">
          <cell r="R48">
            <v>-1.4110639585153324</v>
          </cell>
        </row>
        <row r="49">
          <cell r="R49">
            <v>-1.3843177507263367</v>
          </cell>
        </row>
        <row r="50">
          <cell r="R50">
            <v>2.2752515799640856</v>
          </cell>
        </row>
        <row r="51">
          <cell r="R51">
            <v>5.0684274693939457</v>
          </cell>
        </row>
        <row r="52">
          <cell r="R52">
            <v>-0.85406033019265004</v>
          </cell>
        </row>
        <row r="53">
          <cell r="R53">
            <v>0.99593326544515237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D4AAD-2DA2-4486-B846-29A463FD2F34}">
  <dimension ref="A1:AZ26"/>
  <sheetViews>
    <sheetView tabSelected="1" zoomScale="63" zoomScaleNormal="63" workbookViewId="0">
      <selection activeCell="L30" sqref="L30"/>
    </sheetView>
  </sheetViews>
  <sheetFormatPr defaultRowHeight="14.5" x14ac:dyDescent="0.35"/>
  <cols>
    <col min="12" max="12" width="11.1796875" customWidth="1"/>
    <col min="17" max="17" width="12.08984375" customWidth="1"/>
    <col min="18" max="18" width="13.453125" customWidth="1"/>
    <col min="19" max="19" width="10.90625" customWidth="1"/>
    <col min="20" max="20" width="13.1796875" customWidth="1"/>
    <col min="21" max="21" width="14.453125" customWidth="1"/>
    <col min="22" max="22" width="12" customWidth="1"/>
    <col min="23" max="23" width="11.81640625" customWidth="1"/>
    <col min="24" max="24" width="12.81640625" customWidth="1"/>
    <col min="29" max="29" width="12.26953125" customWidth="1"/>
    <col min="30" max="30" width="16.90625" customWidth="1"/>
    <col min="31" max="31" width="11.7265625" customWidth="1"/>
    <col min="32" max="32" width="11.453125" customWidth="1"/>
    <col min="47" max="47" width="13.1796875" customWidth="1"/>
    <col min="48" max="48" width="15.6328125" customWidth="1"/>
    <col min="49" max="49" width="12.08984375" customWidth="1"/>
    <col min="50" max="50" width="12.6328125" customWidth="1"/>
    <col min="51" max="51" width="12.81640625" customWidth="1"/>
  </cols>
  <sheetData>
    <row r="1" spans="1:52" ht="31" x14ac:dyDescent="0.35">
      <c r="A1" t="s">
        <v>0</v>
      </c>
      <c r="B1" t="s">
        <v>1</v>
      </c>
      <c r="C1" t="s">
        <v>26</v>
      </c>
      <c r="D1" t="s">
        <v>2</v>
      </c>
      <c r="E1" t="s">
        <v>3</v>
      </c>
      <c r="F1" t="s">
        <v>4</v>
      </c>
      <c r="G1" s="6" t="s">
        <v>5</v>
      </c>
      <c r="H1" s="6" t="str">
        <f>[1]Sheet1!P1</f>
        <v>WSA_PC</v>
      </c>
      <c r="I1" s="9" t="s">
        <v>12</v>
      </c>
      <c r="J1" s="9" t="str">
        <f>[2]Sheet1!G1</f>
        <v>BD_g_cm3</v>
      </c>
      <c r="K1" s="9" t="str">
        <f>[3]Sheet1!G1</f>
        <v>dsDNA_ng</v>
      </c>
      <c r="L1" s="9" t="s">
        <v>14</v>
      </c>
      <c r="M1" s="9" t="str">
        <f>[4]Sheet1!H1</f>
        <v>St_DW_g</v>
      </c>
      <c r="N1" s="9" t="str">
        <f>[4]Sheet1!I1</f>
        <v>St_DM_PC</v>
      </c>
      <c r="O1" s="9" t="str">
        <f>[4]Sheet1!J1</f>
        <v>St_L_cm</v>
      </c>
      <c r="P1" s="9" t="str">
        <f>[4]Sheet1!K1</f>
        <v>St_FW_g</v>
      </c>
      <c r="Q1" s="7" t="str">
        <f>[5]Sheet1!O1</f>
        <v>Ca_pct</v>
      </c>
      <c r="R1" s="7" t="str">
        <f>[5]Sheet1!P1</f>
        <v>Fe_ppm</v>
      </c>
      <c r="S1" s="7" t="str">
        <f>[5]Sheet1!Q1</f>
        <v>Zn_ppm</v>
      </c>
      <c r="T1" s="7" t="str">
        <f>[5]Sheet1!R1</f>
        <v>P_pct</v>
      </c>
      <c r="U1" s="7" t="str">
        <f>[5]Sheet1!S1</f>
        <v>K_pct</v>
      </c>
      <c r="V1" s="7" t="str">
        <f>[5]Sheet1!T1</f>
        <v>Mg_pct</v>
      </c>
      <c r="W1" s="7" t="str">
        <f>[5]Sheet1!U1</f>
        <v>Cu_ppm</v>
      </c>
      <c r="X1" s="7" t="str">
        <f>[5]Sheet1!V1</f>
        <v>Mn_ppm</v>
      </c>
      <c r="Y1" s="8" t="s">
        <v>13</v>
      </c>
      <c r="Z1" s="9" t="str">
        <f>[6]Sheet1!C1</f>
        <v>Total_1</v>
      </c>
      <c r="AA1" s="9" t="str">
        <f>[6]Sheet1!D1</f>
        <v>Total_2</v>
      </c>
      <c r="AB1" s="9" t="str">
        <f>[6]Sheet1!E1</f>
        <v>HSW_g</v>
      </c>
      <c r="AC1" s="9" t="str">
        <f>[6]Sheet1!F1</f>
        <v>Plant_Yield</v>
      </c>
      <c r="AD1" s="9" t="str">
        <f>[6]Sheet1!G1</f>
        <v>Plant_Pod_g</v>
      </c>
      <c r="AE1" s="12" t="str">
        <f>[6]Sheet1!H1</f>
        <v>Plant_Pod_No</v>
      </c>
      <c r="AF1" s="12" t="str">
        <f>[6]Sheet1!I1</f>
        <v>Beans_Pod</v>
      </c>
      <c r="AG1" s="9" t="str">
        <f>[6]Sheet1!J1</f>
        <v>Pod_Length</v>
      </c>
      <c r="AH1" s="9" t="s">
        <v>24</v>
      </c>
      <c r="AI1" s="9" t="s">
        <v>23</v>
      </c>
      <c r="AJ1" s="9" t="s">
        <v>15</v>
      </c>
      <c r="AK1" s="9" t="s">
        <v>16</v>
      </c>
      <c r="AL1" s="9" t="s">
        <v>17</v>
      </c>
      <c r="AM1" s="9" t="s">
        <v>18</v>
      </c>
      <c r="AN1" s="9" t="s">
        <v>19</v>
      </c>
      <c r="AO1" s="9" t="s">
        <v>20</v>
      </c>
      <c r="AP1" s="9" t="s">
        <v>21</v>
      </c>
      <c r="AQ1" s="9" t="s">
        <v>22</v>
      </c>
      <c r="AR1" s="9" t="s">
        <v>25</v>
      </c>
      <c r="AS1" s="11" t="str">
        <f>[7]Sheet1!R29</f>
        <v>SHI_SD</v>
      </c>
      <c r="AT1" s="11" t="str">
        <f>[7]Sheet1!R1</f>
        <v>SHI_AV</v>
      </c>
      <c r="AU1" s="7" t="s">
        <v>27</v>
      </c>
      <c r="AV1" s="7" t="s">
        <v>28</v>
      </c>
      <c r="AW1" s="10" t="s">
        <v>29</v>
      </c>
      <c r="AX1" s="8" t="s">
        <v>30</v>
      </c>
      <c r="AY1" s="8" t="s">
        <v>31</v>
      </c>
      <c r="AZ1" s="8" t="s">
        <v>32</v>
      </c>
    </row>
    <row r="2" spans="1:52" ht="15.5" x14ac:dyDescent="0.35">
      <c r="A2">
        <v>1</v>
      </c>
      <c r="B2">
        <v>1</v>
      </c>
      <c r="C2">
        <v>0</v>
      </c>
      <c r="D2" t="s">
        <v>6</v>
      </c>
      <c r="E2" t="s">
        <v>7</v>
      </c>
      <c r="F2" t="s">
        <v>8</v>
      </c>
      <c r="G2">
        <v>45</v>
      </c>
      <c r="H2" s="1">
        <f>[1]Sheet1!P2</f>
        <v>69.767441860465127</v>
      </c>
      <c r="I2">
        <f>[2]Sheet1!F2</f>
        <v>114.35</v>
      </c>
      <c r="J2">
        <f>[2]Sheet1!G2</f>
        <v>1.7867187499999999</v>
      </c>
      <c r="K2">
        <f>[3]Sheet1!G2</f>
        <v>78.2</v>
      </c>
      <c r="L2">
        <f>[3]Sheet1!H2</f>
        <v>34.75555555555556</v>
      </c>
      <c r="M2">
        <f>[4]Sheet1!H2</f>
        <v>10.52</v>
      </c>
      <c r="N2">
        <f>[4]Sheet1!I2</f>
        <v>19.310807978162746</v>
      </c>
      <c r="O2">
        <f>[4]Sheet1!J2</f>
        <v>45.466666666666669</v>
      </c>
      <c r="P2">
        <f>[4]Sheet1!K2</f>
        <v>54.599999999999994</v>
      </c>
      <c r="Q2">
        <f>[5]Sheet1!O2</f>
        <v>7.5051132016455399E-2</v>
      </c>
      <c r="R2">
        <f>[5]Sheet1!P2</f>
        <v>56.975192798032438</v>
      </c>
      <c r="S2">
        <f>[5]Sheet1!Q2</f>
        <v>36.760717733580748</v>
      </c>
      <c r="T2">
        <f>[5]Sheet1!R2</f>
        <v>0.21866668859901711</v>
      </c>
      <c r="U2">
        <f>[5]Sheet1!S2</f>
        <v>0.92385696215966728</v>
      </c>
      <c r="V2">
        <f>[5]Sheet1!T2</f>
        <v>0.1159082520103993</v>
      </c>
      <c r="W2">
        <f>[5]Sheet1!U2</f>
        <v>32.916325381542357</v>
      </c>
      <c r="X2">
        <f>[5]Sheet1!V2</f>
        <v>26.053324575869716</v>
      </c>
      <c r="Y2" s="2">
        <f>[5]Sheet1!N2</f>
        <v>1348.7535908344416</v>
      </c>
      <c r="Z2">
        <f>[6]Sheet1!C2</f>
        <v>1096.4000000000001</v>
      </c>
      <c r="AA2">
        <f>[6]Sheet1!D2</f>
        <v>1332.54</v>
      </c>
      <c r="AB2">
        <f>[6]Sheet1!E2</f>
        <v>5.72</v>
      </c>
      <c r="AC2">
        <f>[6]Sheet1!F2</f>
        <v>13.663333333333334</v>
      </c>
      <c r="AD2">
        <f>[6]Sheet1!G2</f>
        <v>21.29666666666667</v>
      </c>
      <c r="AE2">
        <f>[6]Sheet1!H2</f>
        <v>16.8</v>
      </c>
      <c r="AF2">
        <f>[6]Sheet1!I2</f>
        <v>8.9499999999999993</v>
      </c>
      <c r="AG2">
        <f>[6]Sheet1!J2</f>
        <v>7.4849999999999977</v>
      </c>
      <c r="AH2">
        <f>Z2+AA2</f>
        <v>2428.94</v>
      </c>
      <c r="AI2">
        <f>((AH2/24)*10000)/1000</f>
        <v>1012.0583333333333</v>
      </c>
      <c r="AJ2">
        <f>$AI2*([5]Sheet1!W2/1000)</f>
        <v>75.956123583353815</v>
      </c>
      <c r="AK2">
        <f>$AI2*([5]Sheet1!X2/1000)</f>
        <v>5.766221866452204</v>
      </c>
      <c r="AL2">
        <f>$AI2*([5]Sheet1!Y2/1000)</f>
        <v>3.7203990721584836</v>
      </c>
      <c r="AM2">
        <f>$AI2*([5]Sheet1!Z2/1000)</f>
        <v>221.30344441904026</v>
      </c>
      <c r="AN2">
        <f>$AI2*([5]Sheet1!AA2/1000)</f>
        <v>934.99713736170918</v>
      </c>
      <c r="AO2">
        <f>$AI2*([5]Sheet1!AB2/1000)</f>
        <v>117.30591234922468</v>
      </c>
      <c r="AP2">
        <f>$AI2*([5]Sheet1!AC2/1000)</f>
        <v>3.3313241405101452</v>
      </c>
      <c r="AQ2">
        <f>$AI2*([5]Sheet1!AD2/1000)</f>
        <v>2.6367484248047077</v>
      </c>
      <c r="AR2">
        <f>SUM(AJ2:AQ2)</f>
        <v>1365.0173112172533</v>
      </c>
      <c r="AS2">
        <f>[7]Sheet1!R30</f>
        <v>-1.4600863576402514</v>
      </c>
      <c r="AT2">
        <f>[7]Sheet1!R2</f>
        <v>-0.50888961103161057</v>
      </c>
      <c r="AU2" s="3">
        <v>25.568503125000007</v>
      </c>
      <c r="AV2" s="3">
        <v>39.24908880053016</v>
      </c>
      <c r="AW2">
        <v>9.6764129999999976E-2</v>
      </c>
      <c r="AX2">
        <f>$AI$2*(AU2/100)</f>
        <v>258.76816658515634</v>
      </c>
      <c r="AY2">
        <f t="shared" ref="AY2:AZ2" si="0">$AI$2*(AV2/100)</f>
        <v>397.22367396316548</v>
      </c>
      <c r="AZ2">
        <f t="shared" si="0"/>
        <v>0.97930944134249975</v>
      </c>
    </row>
    <row r="3" spans="1:52" ht="15.5" x14ac:dyDescent="0.35">
      <c r="A3">
        <v>1</v>
      </c>
      <c r="B3">
        <v>2</v>
      </c>
      <c r="C3">
        <v>0</v>
      </c>
      <c r="D3" t="s">
        <v>6</v>
      </c>
      <c r="E3" t="s">
        <v>7</v>
      </c>
      <c r="F3" t="s">
        <v>8</v>
      </c>
      <c r="G3">
        <v>46</v>
      </c>
      <c r="H3" s="1">
        <f>[1]Sheet1!P3</f>
        <v>71.501272264631027</v>
      </c>
      <c r="I3">
        <f>[2]Sheet1!F3</f>
        <v>111.81</v>
      </c>
      <c r="J3">
        <f>[2]Sheet1!G3</f>
        <v>1.74703125</v>
      </c>
      <c r="K3">
        <f>[3]Sheet1!G3</f>
        <v>78.3</v>
      </c>
      <c r="L3">
        <f>[3]Sheet1!H3</f>
        <v>34.799999999999997</v>
      </c>
      <c r="M3">
        <f>[4]Sheet1!H3</f>
        <v>9.2466666666666679</v>
      </c>
      <c r="N3">
        <f>[4]Sheet1!I3</f>
        <v>21.708045478909</v>
      </c>
      <c r="O3">
        <f>[4]Sheet1!J3</f>
        <v>41.366666666666667</v>
      </c>
      <c r="P3">
        <f>[4]Sheet1!K3</f>
        <v>42.70333333333334</v>
      </c>
      <c r="Q3">
        <f>[5]Sheet1!O3</f>
        <v>7.7553162186976124E-2</v>
      </c>
      <c r="R3">
        <f>[5]Sheet1!P3</f>
        <v>26.352696223893968</v>
      </c>
      <c r="S3">
        <f>[5]Sheet1!Q3</f>
        <v>11.91298994824834</v>
      </c>
      <c r="T3">
        <f>[5]Sheet1!R3</f>
        <v>0.24665450454074034</v>
      </c>
      <c r="U3">
        <f>[5]Sheet1!S3</f>
        <v>1.0561182933349031</v>
      </c>
      <c r="V3">
        <f>[5]Sheet1!T3</f>
        <v>0.12407628343681187</v>
      </c>
      <c r="W3">
        <f>[5]Sheet1!U3</f>
        <v>6.1877148702082039</v>
      </c>
      <c r="X3">
        <f>[5]Sheet1!V3</f>
        <v>7.0304938305765958</v>
      </c>
      <c r="Y3" s="2">
        <f>[5]Sheet1!N3</f>
        <v>1509.5506329867244</v>
      </c>
      <c r="Z3">
        <f>[6]Sheet1!C3</f>
        <v>1816.02</v>
      </c>
      <c r="AA3">
        <f>[6]Sheet1!D3</f>
        <v>961.48</v>
      </c>
      <c r="AB3">
        <f>[6]Sheet1!E3</f>
        <v>4.54</v>
      </c>
      <c r="AC3">
        <f>[6]Sheet1!F3</f>
        <v>10.83</v>
      </c>
      <c r="AD3">
        <f>[6]Sheet1!G3</f>
        <v>13.868333333333334</v>
      </c>
      <c r="AE3">
        <f>[6]Sheet1!H3</f>
        <v>20.6</v>
      </c>
      <c r="AF3">
        <f>[6]Sheet1!I3</f>
        <v>9.2666666666666675</v>
      </c>
      <c r="AG3">
        <f>[6]Sheet1!J3</f>
        <v>7.7033333333333331</v>
      </c>
      <c r="AH3">
        <f t="shared" ref="AH3:AH25" si="1">Z3+AA3</f>
        <v>2777.5</v>
      </c>
      <c r="AI3">
        <f>((AH3/24)*10000)/1000</f>
        <v>1157.2916666666667</v>
      </c>
      <c r="AJ3">
        <f>$AI3*([5]Sheet1!W3/1000)</f>
        <v>89.751628322635909</v>
      </c>
      <c r="AK3">
        <f>$AI3*([5]Sheet1!X3/1000)</f>
        <v>3.0497755734110625</v>
      </c>
      <c r="AL3">
        <f>$AI3*([5]Sheet1!Y3/1000)</f>
        <v>1.378680399219157</v>
      </c>
      <c r="AM3">
        <f>$AI3*([5]Sheet1!Z3/1000)</f>
        <v>285.4512026507943</v>
      </c>
      <c r="AN3">
        <f>$AI3*([5]Sheet1!AA3/1000)</f>
        <v>1222.2368998907057</v>
      </c>
      <c r="AO3">
        <f>$AI3*([5]Sheet1!AB3/1000)</f>
        <v>143.59244885239374</v>
      </c>
      <c r="AP3">
        <f>$AI3*([5]Sheet1!AC3/1000)</f>
        <v>0.71609908550013701</v>
      </c>
      <c r="AQ3">
        <f>$AI3*([5]Sheet1!AD3/1000)</f>
        <v>0.81363319226777064</v>
      </c>
      <c r="AR3">
        <f t="shared" ref="AR3:AR25" si="2">SUM(AJ3:AQ3)</f>
        <v>1746.990367966928</v>
      </c>
      <c r="AS3">
        <f>[7]Sheet1!R31</f>
        <v>-0.48619415537704275</v>
      </c>
      <c r="AT3">
        <f>[7]Sheet1!R3</f>
        <v>-0.54209891236963748</v>
      </c>
      <c r="AU3" s="4">
        <v>22.559476309226937</v>
      </c>
      <c r="AV3" s="4">
        <v>43.683806440903062</v>
      </c>
      <c r="AW3">
        <v>5.8211759999999967E-2</v>
      </c>
      <c r="AX3">
        <f t="shared" ref="AX3:AX25" si="3">$AI$2*(AU3/100)</f>
        <v>228.3150599438903</v>
      </c>
      <c r="AY3">
        <f t="shared" ref="AY3:AY25" si="4">$AI$2*(AV3/100)</f>
        <v>442.10560340236282</v>
      </c>
      <c r="AZ3">
        <f t="shared" ref="AZ3:AZ25" si="5">$AI$2*(AW3/100)</f>
        <v>0.58913696805999971</v>
      </c>
    </row>
    <row r="4" spans="1:52" ht="15.5" x14ac:dyDescent="0.35">
      <c r="A4">
        <v>1</v>
      </c>
      <c r="B4">
        <v>3</v>
      </c>
      <c r="C4">
        <v>0</v>
      </c>
      <c r="D4" t="s">
        <v>6</v>
      </c>
      <c r="E4" t="s">
        <v>7</v>
      </c>
      <c r="F4" t="s">
        <v>8</v>
      </c>
      <c r="G4">
        <v>45</v>
      </c>
      <c r="H4" s="1">
        <f>[1]Sheet1!P4</f>
        <v>61.696658097686395</v>
      </c>
      <c r="I4">
        <f>[2]Sheet1!F4</f>
        <v>114.97</v>
      </c>
      <c r="J4">
        <f>[2]Sheet1!G4</f>
        <v>1.79640625</v>
      </c>
      <c r="K4">
        <f>[3]Sheet1!G4</f>
        <v>73.3</v>
      </c>
      <c r="L4">
        <f>[3]Sheet1!H4</f>
        <v>32.577777777777776</v>
      </c>
      <c r="M4">
        <f>[4]Sheet1!H4</f>
        <v>9.1266666666666669</v>
      </c>
      <c r="N4">
        <f>[4]Sheet1!I4</f>
        <v>20.353121566528699</v>
      </c>
      <c r="O4">
        <f>[4]Sheet1!J4</f>
        <v>40.866666666666667</v>
      </c>
      <c r="P4">
        <f>[4]Sheet1!K4</f>
        <v>44.783333333333339</v>
      </c>
      <c r="Q4">
        <f>[5]Sheet1!O4</f>
        <v>7.6077497720293472E-2</v>
      </c>
      <c r="R4">
        <f>[5]Sheet1!P4</f>
        <v>27.714415811955586</v>
      </c>
      <c r="S4">
        <f>[5]Sheet1!Q4</f>
        <v>11.295480609993596</v>
      </c>
      <c r="T4">
        <f>[5]Sheet1!R4</f>
        <v>0.23645543567424798</v>
      </c>
      <c r="U4">
        <f>[5]Sheet1!S4</f>
        <v>1.068799922581521</v>
      </c>
      <c r="V4">
        <f>[5]Sheet1!T4</f>
        <v>0.12213015818159757</v>
      </c>
      <c r="W4">
        <f>[5]Sheet1!U4</f>
        <v>5.533406197875693</v>
      </c>
      <c r="X4">
        <f>[5]Sheet1!V4</f>
        <v>6.9390985665957441</v>
      </c>
      <c r="Y4" s="2">
        <f>[5]Sheet1!N4</f>
        <v>1508.6112542763021</v>
      </c>
      <c r="Z4">
        <f>[6]Sheet1!C4</f>
        <v>1930.03</v>
      </c>
      <c r="AA4">
        <f>[6]Sheet1!D4</f>
        <v>977.52</v>
      </c>
      <c r="AB4">
        <f>[6]Sheet1!E4</f>
        <v>5.41</v>
      </c>
      <c r="AC4">
        <f>[6]Sheet1!F4</f>
        <v>13.716666666666667</v>
      </c>
      <c r="AD4">
        <f>[6]Sheet1!G4</f>
        <v>19.440000000000001</v>
      </c>
      <c r="AE4">
        <f>[6]Sheet1!H4</f>
        <v>28.6</v>
      </c>
      <c r="AF4">
        <f>[6]Sheet1!I4</f>
        <v>10.233333333333333</v>
      </c>
      <c r="AG4">
        <f>[6]Sheet1!J4</f>
        <v>8.0666666666666682</v>
      </c>
      <c r="AH4">
        <f t="shared" si="1"/>
        <v>2907.55</v>
      </c>
      <c r="AI4">
        <f t="shared" ref="AI4:AI25" si="6">((AH4/24)*10000)/1000</f>
        <v>1211.4791666666667</v>
      </c>
      <c r="AJ4">
        <f>$AI4*([5]Sheet1!W4/1000)</f>
        <v>92.16630354026637</v>
      </c>
      <c r="AK4">
        <f>$AI4*([5]Sheet1!X4/1000)</f>
        <v>3.3575437372521444</v>
      </c>
      <c r="AL4">
        <f>$AI4*([5]Sheet1!Y4/1000)</f>
        <v>1.3684239436494534</v>
      </c>
      <c r="AM4">
        <f>$AI4*([5]Sheet1!Z4/1000)</f>
        <v>286.46083416444156</v>
      </c>
      <c r="AN4">
        <f>$AI4*([5]Sheet1!AA4/1000)</f>
        <v>1294.828839542459</v>
      </c>
      <c r="AO4">
        <f>$AI4*([5]Sheet1!AB4/1000)</f>
        <v>147.95814225871001</v>
      </c>
      <c r="AP4">
        <f>$AI4*([5]Sheet1!AC4/1000)</f>
        <v>0.67036063294306136</v>
      </c>
      <c r="AQ4">
        <f>$AI4*([5]Sheet1!AD4/1000)</f>
        <v>0.84065733488772731</v>
      </c>
      <c r="AR4">
        <f t="shared" si="2"/>
        <v>1827.6511051546095</v>
      </c>
      <c r="AS4">
        <f>[7]Sheet1!R32</f>
        <v>-2.5691898307728112</v>
      </c>
      <c r="AT4">
        <f>[7]Sheet1!R4</f>
        <v>-0.41900063601576354</v>
      </c>
      <c r="AU4" s="4">
        <v>22.006465194610783</v>
      </c>
      <c r="AV4" s="4">
        <v>38.763861221779564</v>
      </c>
      <c r="AW4">
        <v>1.9659389999999985E-2</v>
      </c>
      <c r="AX4">
        <f t="shared" si="3"/>
        <v>222.71826487415797</v>
      </c>
      <c r="AY4">
        <f t="shared" si="4"/>
        <v>392.31288781678859</v>
      </c>
      <c r="AZ4">
        <f t="shared" si="5"/>
        <v>0.19896449477749983</v>
      </c>
    </row>
    <row r="5" spans="1:52" ht="15.5" x14ac:dyDescent="0.35">
      <c r="A5">
        <v>2</v>
      </c>
      <c r="B5">
        <v>1</v>
      </c>
      <c r="C5">
        <v>1</v>
      </c>
      <c r="D5" t="s">
        <v>6</v>
      </c>
      <c r="E5" t="s">
        <v>7</v>
      </c>
      <c r="F5" t="s">
        <v>9</v>
      </c>
      <c r="G5">
        <v>45</v>
      </c>
      <c r="H5" s="1">
        <f>[1]Sheet1!P5</f>
        <v>77.061855670103071</v>
      </c>
      <c r="I5">
        <f>[2]Sheet1!F5</f>
        <v>109.31</v>
      </c>
      <c r="J5">
        <f>[2]Sheet1!G5</f>
        <v>1.70796875</v>
      </c>
      <c r="K5">
        <f>[3]Sheet1!G5</f>
        <v>86.4</v>
      </c>
      <c r="L5">
        <f>[3]Sheet1!H5</f>
        <v>38.4</v>
      </c>
      <c r="M5">
        <f>[4]Sheet1!H5</f>
        <v>10.526666666666666</v>
      </c>
      <c r="N5">
        <f>[4]Sheet1!I5</f>
        <v>18.727770611656517</v>
      </c>
      <c r="O5">
        <f>[4]Sheet1!J5</f>
        <v>42.666666666666664</v>
      </c>
      <c r="P5">
        <f>[4]Sheet1!K5</f>
        <v>56.413333333333334</v>
      </c>
      <c r="Q5">
        <f>[5]Sheet1!O5</f>
        <v>7.457544175212627E-2</v>
      </c>
      <c r="R5">
        <f>[5]Sheet1!P5</f>
        <v>44.873201656246721</v>
      </c>
      <c r="S5">
        <f>[5]Sheet1!Q5</f>
        <v>20.850158102435515</v>
      </c>
      <c r="T5">
        <f>[5]Sheet1!R5</f>
        <v>0.2411946795110535</v>
      </c>
      <c r="U5">
        <f>[5]Sheet1!S5</f>
        <v>1.1200762063248102</v>
      </c>
      <c r="V5">
        <f>[5]Sheet1!T5</f>
        <v>0.13323663076824294</v>
      </c>
      <c r="W5">
        <f>[5]Sheet1!U5</f>
        <v>14.706618404831248</v>
      </c>
      <c r="X5">
        <f>[5]Sheet1!V5</f>
        <v>12.420693945825697</v>
      </c>
      <c r="Y5" s="2">
        <f>[5]Sheet1!N5</f>
        <v>1578.368025567167</v>
      </c>
      <c r="Z5">
        <f>[6]Sheet1!C5</f>
        <v>1421.65</v>
      </c>
      <c r="AA5">
        <f>[6]Sheet1!D5</f>
        <v>1496.11</v>
      </c>
      <c r="AB5">
        <f>[6]Sheet1!E5</f>
        <v>5.38</v>
      </c>
      <c r="AC5">
        <f>[6]Sheet1!F5</f>
        <v>12.333333333333334</v>
      </c>
      <c r="AD5">
        <f>[6]Sheet1!G5</f>
        <v>19.721666666666668</v>
      </c>
      <c r="AE5">
        <f>[6]Sheet1!H5</f>
        <v>24.6</v>
      </c>
      <c r="AF5">
        <f>[6]Sheet1!I5</f>
        <v>8.3333333333333339</v>
      </c>
      <c r="AG5">
        <f>[6]Sheet1!J5</f>
        <v>6.7600000000000007</v>
      </c>
      <c r="AH5">
        <f t="shared" si="1"/>
        <v>2917.76</v>
      </c>
      <c r="AI5">
        <f t="shared" si="6"/>
        <v>1215.7333333333336</v>
      </c>
      <c r="AJ5">
        <f>$AI5*([5]Sheet1!W5/1000)</f>
        <v>90.663850386118327</v>
      </c>
      <c r="AK5">
        <f>$AI5*([5]Sheet1!X5/1000)</f>
        <v>5.455384702688769</v>
      </c>
      <c r="AL5">
        <f>$AI5*([5]Sheet1!Y5/1000)</f>
        <v>2.5348232210400941</v>
      </c>
      <c r="AM5">
        <f>$AI5*([5]Sheet1!Z5/1000)</f>
        <v>293.22841170423817</v>
      </c>
      <c r="AN5">
        <f>$AI5*([5]Sheet1!AA5/1000)</f>
        <v>1361.7139799026163</v>
      </c>
      <c r="AO5">
        <f>$AI5*([5]Sheet1!AB5/1000)</f>
        <v>161.98021324597858</v>
      </c>
      <c r="AP5">
        <f>$AI5*([5]Sheet1!AC5/1000)</f>
        <v>1.7879326215366846</v>
      </c>
      <c r="AQ5">
        <f>$AI5*([5]Sheet1!AD5/1000)</f>
        <v>1.510025165307183</v>
      </c>
      <c r="AR5">
        <f t="shared" si="2"/>
        <v>1918.8746209495239</v>
      </c>
      <c r="AS5">
        <f>[7]Sheet1!R33</f>
        <v>0.95568650556275281</v>
      </c>
      <c r="AT5">
        <f>[7]Sheet1!R5</f>
        <v>-0.58761055447170629</v>
      </c>
      <c r="AU5" s="4">
        <v>23.573877245508982</v>
      </c>
      <c r="AV5" s="4">
        <v>39.315979125248511</v>
      </c>
      <c r="AW5">
        <v>0.11017365</v>
      </c>
      <c r="AX5">
        <f t="shared" si="3"/>
        <v>238.5813891529441</v>
      </c>
      <c r="AY5">
        <f t="shared" si="4"/>
        <v>397.90064306867134</v>
      </c>
      <c r="AZ5">
        <f t="shared" si="5"/>
        <v>1.1150216059625</v>
      </c>
    </row>
    <row r="6" spans="1:52" ht="15.5" x14ac:dyDescent="0.35">
      <c r="A6">
        <v>2</v>
      </c>
      <c r="B6">
        <v>2</v>
      </c>
      <c r="C6">
        <v>1</v>
      </c>
      <c r="D6" t="s">
        <v>6</v>
      </c>
      <c r="E6" t="s">
        <v>7</v>
      </c>
      <c r="F6" t="s">
        <v>9</v>
      </c>
      <c r="G6">
        <v>53</v>
      </c>
      <c r="H6" s="1">
        <f>[1]Sheet1!P6</f>
        <v>43.478260869565219</v>
      </c>
      <c r="I6">
        <f>[2]Sheet1!F6</f>
        <v>115.64</v>
      </c>
      <c r="J6">
        <f>[2]Sheet1!G6</f>
        <v>1.806875</v>
      </c>
      <c r="K6">
        <f>[3]Sheet1!G6</f>
        <v>80.900000000000006</v>
      </c>
      <c r="L6">
        <f>[3]Sheet1!H6</f>
        <v>35.955555555555549</v>
      </c>
      <c r="M6">
        <f>[4]Sheet1!H6</f>
        <v>10.746666666666668</v>
      </c>
      <c r="N6">
        <f>[4]Sheet1!I6</f>
        <v>20.923089337556185</v>
      </c>
      <c r="O6">
        <f>[4]Sheet1!J6</f>
        <v>45.4</v>
      </c>
      <c r="P6">
        <f>[4]Sheet1!K6</f>
        <v>51.75</v>
      </c>
      <c r="Q6">
        <f>[5]Sheet1!O6</f>
        <v>7.2857286180534886E-2</v>
      </c>
      <c r="R6">
        <f>[5]Sheet1!P6</f>
        <v>26.699803369337545</v>
      </c>
      <c r="S6">
        <f>[5]Sheet1!Q6</f>
        <v>15.388477219925655</v>
      </c>
      <c r="T6">
        <f>[5]Sheet1!R6</f>
        <v>0.23249583156315334</v>
      </c>
      <c r="U6">
        <f>[5]Sheet1!S6</f>
        <v>1.024539702481176</v>
      </c>
      <c r="V6">
        <f>[5]Sheet1!T6</f>
        <v>0.12201684735170798</v>
      </c>
      <c r="W6">
        <f>[5]Sheet1!U6</f>
        <v>43.216802590150365</v>
      </c>
      <c r="X6">
        <f>[5]Sheet1!V6</f>
        <v>7.004331142188831</v>
      </c>
      <c r="Y6" s="2">
        <f>[5]Sheet1!N6</f>
        <v>1461.1406090087323</v>
      </c>
      <c r="Z6">
        <f>[6]Sheet1!C6</f>
        <v>1389.88</v>
      </c>
      <c r="AA6">
        <f>[6]Sheet1!D6</f>
        <v>998.04</v>
      </c>
      <c r="AB6">
        <f>[6]Sheet1!E6</f>
        <v>4.6500000000000004</v>
      </c>
      <c r="AC6">
        <f>[6]Sheet1!F6</f>
        <v>10.378333333333332</v>
      </c>
      <c r="AD6">
        <f>[6]Sheet1!G6</f>
        <v>15.005000000000001</v>
      </c>
      <c r="AE6">
        <f>[6]Sheet1!H6</f>
        <v>12.8</v>
      </c>
      <c r="AF6">
        <f>[6]Sheet1!I6</f>
        <v>9.85</v>
      </c>
      <c r="AG6">
        <f>[6]Sheet1!J6</f>
        <v>7.724999999999997</v>
      </c>
      <c r="AH6">
        <f t="shared" si="1"/>
        <v>2387.92</v>
      </c>
      <c r="AI6">
        <f t="shared" si="6"/>
        <v>994.9666666666667</v>
      </c>
      <c r="AJ6">
        <f>$AI6*([5]Sheet1!W6/1000)</f>
        <v>72.49057117342619</v>
      </c>
      <c r="AK6">
        <f>$AI6*([5]Sheet1!X6/1000)</f>
        <v>2.6565414359045212</v>
      </c>
      <c r="AL6">
        <f>$AI6*([5]Sheet1!Y6/1000)</f>
        <v>1.5311021884585363</v>
      </c>
      <c r="AM6">
        <f>$AI6*([5]Sheet1!Z6/1000)</f>
        <v>231.32560254428549</v>
      </c>
      <c r="AN6">
        <f>$AI6*([5]Sheet1!AA6/1000)</f>
        <v>1019.3828526453541</v>
      </c>
      <c r="AO6">
        <f>$AI6*([5]Sheet1!AB6/1000)</f>
        <v>121.40269588670439</v>
      </c>
      <c r="AP6">
        <f>$AI6*([5]Sheet1!AC6/1000)</f>
        <v>4.2999278017113278</v>
      </c>
      <c r="AQ6">
        <f>$AI6*([5]Sheet1!AD6/1000)</f>
        <v>0.69690760087731474</v>
      </c>
      <c r="AR6">
        <f t="shared" si="2"/>
        <v>1453.7862012767218</v>
      </c>
      <c r="AS6">
        <f>[7]Sheet1!R34</f>
        <v>-2.7123045645499051</v>
      </c>
      <c r="AT6">
        <f>[7]Sheet1!R6</f>
        <v>0.12983450540194874</v>
      </c>
      <c r="AU6" s="4">
        <v>21.442196856287428</v>
      </c>
      <c r="AV6" s="4">
        <v>43.931411530815119</v>
      </c>
      <c r="AW6">
        <v>5.6535569999999993E-2</v>
      </c>
      <c r="AX6">
        <f t="shared" si="3"/>
        <v>217.00754013379492</v>
      </c>
      <c r="AY6">
        <f t="shared" si="4"/>
        <v>444.61151134857528</v>
      </c>
      <c r="AZ6">
        <f t="shared" si="5"/>
        <v>0.57217294748249992</v>
      </c>
    </row>
    <row r="7" spans="1:52" ht="15.5" x14ac:dyDescent="0.35">
      <c r="A7">
        <v>2</v>
      </c>
      <c r="B7">
        <v>3</v>
      </c>
      <c r="C7">
        <v>1</v>
      </c>
      <c r="D7" t="s">
        <v>6</v>
      </c>
      <c r="E7" t="s">
        <v>7</v>
      </c>
      <c r="F7" t="s">
        <v>9</v>
      </c>
      <c r="G7">
        <v>67</v>
      </c>
      <c r="H7" s="1">
        <f>[1]Sheet1!P7</f>
        <v>58.928571428571431</v>
      </c>
      <c r="I7">
        <f>[2]Sheet1!F7</f>
        <v>115.29</v>
      </c>
      <c r="J7">
        <f>[2]Sheet1!G7</f>
        <v>1.8014062500000001</v>
      </c>
      <c r="K7">
        <f>[3]Sheet1!G7</f>
        <v>79.3</v>
      </c>
      <c r="L7">
        <f>[3]Sheet1!H7</f>
        <v>35.24444444444444</v>
      </c>
      <c r="M7">
        <f>[4]Sheet1!H7</f>
        <v>9.4466666666666672</v>
      </c>
      <c r="N7">
        <f>[4]Sheet1!I7</f>
        <v>20.720172615932274</v>
      </c>
      <c r="O7">
        <f>[4]Sheet1!J7</f>
        <v>42.866666666666667</v>
      </c>
      <c r="P7">
        <f>[4]Sheet1!K7</f>
        <v>45.176666666666669</v>
      </c>
      <c r="Q7">
        <f>[5]Sheet1!O7</f>
        <v>7.9112432159453919E-2</v>
      </c>
      <c r="R7">
        <f>[5]Sheet1!P7</f>
        <v>30.820754170767028</v>
      </c>
      <c r="S7">
        <f>[5]Sheet1!Q7</f>
        <v>16.155796569090459</v>
      </c>
      <c r="T7">
        <f>[5]Sheet1!R7</f>
        <v>0.23316871671741501</v>
      </c>
      <c r="U7">
        <f>[5]Sheet1!S7</f>
        <v>1.0510480535632571</v>
      </c>
      <c r="V7">
        <f>[5]Sheet1!T7</f>
        <v>0.12450653239468211</v>
      </c>
      <c r="W7">
        <f>[5]Sheet1!U7</f>
        <v>5.9534796427251964</v>
      </c>
      <c r="X7">
        <f>[5]Sheet1!V7</f>
        <v>6.9658052416603633</v>
      </c>
      <c r="Y7" s="2">
        <f>[5]Sheet1!N7</f>
        <v>1493.8253183972324</v>
      </c>
      <c r="Z7">
        <f>[6]Sheet1!C7</f>
        <v>1661.48</v>
      </c>
      <c r="AA7">
        <f>[6]Sheet1!D7</f>
        <v>864.17</v>
      </c>
      <c r="AB7">
        <f>[6]Sheet1!E7</f>
        <v>6.27</v>
      </c>
      <c r="AC7">
        <f>[6]Sheet1!F7</f>
        <v>10.398333333333333</v>
      </c>
      <c r="AD7">
        <f>[6]Sheet1!G7</f>
        <v>15.293333333333331</v>
      </c>
      <c r="AE7">
        <f>[6]Sheet1!H7</f>
        <v>25</v>
      </c>
      <c r="AF7">
        <f>[6]Sheet1!I7</f>
        <v>10.416666666666666</v>
      </c>
      <c r="AG7">
        <f>[6]Sheet1!J7</f>
        <v>8.0333333333333297</v>
      </c>
      <c r="AH7">
        <f t="shared" si="1"/>
        <v>2525.65</v>
      </c>
      <c r="AI7">
        <f t="shared" si="6"/>
        <v>1052.3541666666667</v>
      </c>
      <c r="AJ7">
        <f>$AI7*([5]Sheet1!W7/1000)</f>
        <v>83.25429761813534</v>
      </c>
      <c r="AK7">
        <f>$AI7*([5]Sheet1!X7/1000)</f>
        <v>3.2434349071415727</v>
      </c>
      <c r="AL7">
        <f>$AI7*([5]Sheet1!Y7/1000)</f>
        <v>1.7001619835301383</v>
      </c>
      <c r="AM7">
        <f>$AI7*([5]Sheet1!Z7/1000)</f>
        <v>245.37607057389135</v>
      </c>
      <c r="AN7">
        <f>$AI7*([5]Sheet1!AA7/1000)</f>
        <v>1106.0747985341836</v>
      </c>
      <c r="AO7">
        <f>$AI7*([5]Sheet1!AB7/1000)</f>
        <v>131.02496814276205</v>
      </c>
      <c r="AP7">
        <f>$AI7*([5]Sheet1!AC7/1000)</f>
        <v>0.62651691081870386</v>
      </c>
      <c r="AQ7">
        <f>$AI7*([5]Sheet1!AD7/1000)</f>
        <v>0.73304941702497906</v>
      </c>
      <c r="AR7">
        <f t="shared" si="2"/>
        <v>1572.0332980874878</v>
      </c>
      <c r="AS7">
        <f>[7]Sheet1!R35</f>
        <v>0.5558237322912627</v>
      </c>
      <c r="AT7">
        <f>[7]Sheet1!R7</f>
        <v>9.4625498085409807E-2</v>
      </c>
      <c r="AU7" s="4">
        <v>21.851086956521737</v>
      </c>
      <c r="AV7" s="4">
        <v>37.99917245945052</v>
      </c>
      <c r="AW7">
        <v>5.6535569999999973E-2</v>
      </c>
      <c r="AX7">
        <f t="shared" si="3"/>
        <v>221.14574646739126</v>
      </c>
      <c r="AY7">
        <f t="shared" si="4"/>
        <v>384.57379147357392</v>
      </c>
      <c r="AZ7">
        <f t="shared" si="5"/>
        <v>0.57217294748249969</v>
      </c>
    </row>
    <row r="8" spans="1:52" ht="15.5" x14ac:dyDescent="0.35">
      <c r="A8">
        <v>3</v>
      </c>
      <c r="B8">
        <v>1</v>
      </c>
      <c r="C8">
        <v>1</v>
      </c>
      <c r="D8" t="s">
        <v>6</v>
      </c>
      <c r="E8" t="s">
        <v>10</v>
      </c>
      <c r="F8" t="s">
        <v>8</v>
      </c>
      <c r="G8">
        <v>53</v>
      </c>
      <c r="H8" s="1">
        <f>[1]Sheet1!P8</f>
        <v>72.774869109947659</v>
      </c>
      <c r="I8">
        <f>[2]Sheet1!F8</f>
        <v>125.59</v>
      </c>
      <c r="J8">
        <f>[2]Sheet1!G8</f>
        <v>1.9623437500000001</v>
      </c>
      <c r="K8">
        <f>[3]Sheet1!G8</f>
        <v>84.5</v>
      </c>
      <c r="L8">
        <f>[3]Sheet1!H8</f>
        <v>37.555555555555557</v>
      </c>
      <c r="M8">
        <f>[4]Sheet1!H8</f>
        <v>6.703333333333334</v>
      </c>
      <c r="N8">
        <f>[4]Sheet1!I8</f>
        <v>32.827170211343436</v>
      </c>
      <c r="O8">
        <f>[4]Sheet1!J8</f>
        <v>32.866666666666667</v>
      </c>
      <c r="P8">
        <f>[4]Sheet1!K8</f>
        <v>21.31</v>
      </c>
      <c r="Q8">
        <f>[5]Sheet1!O8</f>
        <v>7.4819306138039707E-2</v>
      </c>
      <c r="R8">
        <f>[5]Sheet1!P8</f>
        <v>31.373796030886137</v>
      </c>
      <c r="S8">
        <f>[5]Sheet1!Q8</f>
        <v>14.888863868397475</v>
      </c>
      <c r="T8">
        <f>[5]Sheet1!R8</f>
        <v>0.25015175929648514</v>
      </c>
      <c r="U8">
        <f>[5]Sheet1!S8</f>
        <v>1.0775441869592046</v>
      </c>
      <c r="V8">
        <f>[5]Sheet1!T8</f>
        <v>0.12634528419978092</v>
      </c>
      <c r="W8">
        <f>[5]Sheet1!U8</f>
        <v>6.5320883839361024</v>
      </c>
      <c r="X8">
        <f>[5]Sheet1!V8</f>
        <v>8.0418777880434913</v>
      </c>
      <c r="Y8" s="2">
        <f>[5]Sheet1!N8</f>
        <v>1534.9441992006366</v>
      </c>
      <c r="Z8">
        <f>[6]Sheet1!C8</f>
        <v>998.01</v>
      </c>
      <c r="AA8">
        <f>[6]Sheet1!D8</f>
        <v>1255.3599999999999</v>
      </c>
      <c r="AB8">
        <f>[6]Sheet1!E8</f>
        <v>6.02</v>
      </c>
      <c r="AC8">
        <f>[6]Sheet1!F8</f>
        <v>10.508333333333333</v>
      </c>
      <c r="AD8">
        <f>[6]Sheet1!G8</f>
        <v>17.635000000000002</v>
      </c>
      <c r="AE8">
        <f>[6]Sheet1!H8</f>
        <v>17</v>
      </c>
      <c r="AF8">
        <f>[6]Sheet1!I8</f>
        <v>9.9166666666666661</v>
      </c>
      <c r="AG8">
        <f>[6]Sheet1!J8</f>
        <v>7.7516666666666669</v>
      </c>
      <c r="AH8">
        <f t="shared" si="1"/>
        <v>2253.37</v>
      </c>
      <c r="AI8">
        <f t="shared" si="6"/>
        <v>938.90416666666658</v>
      </c>
      <c r="AJ8">
        <f>$AI8*([5]Sheet1!W8/1000)</f>
        <v>70.248158280114382</v>
      </c>
      <c r="AK8">
        <f>$AI8*([5]Sheet1!X8/1000)</f>
        <v>2.9456987817549121</v>
      </c>
      <c r="AL8">
        <f>$AI8*([5]Sheet1!Y8/1000)</f>
        <v>1.3979216322971173</v>
      </c>
      <c r="AM8">
        <f>$AI8*([5]Sheet1!Z8/1000)</f>
        <v>234.86852910246694</v>
      </c>
      <c r="AN8">
        <f>$AI8*([5]Sheet1!AA8/1000)</f>
        <v>1011.7107269034428</v>
      </c>
      <c r="AO8">
        <f>$AI8*([5]Sheet1!AB8/1000)</f>
        <v>118.62611377385846</v>
      </c>
      <c r="AP8">
        <f>$AI8*([5]Sheet1!AC8/1000)</f>
        <v>0.61330050007125392</v>
      </c>
      <c r="AQ8">
        <f>$AI8*([5]Sheet1!AD8/1000)</f>
        <v>0.75505525630181491</v>
      </c>
      <c r="AR8">
        <f t="shared" si="2"/>
        <v>1441.1655042303078</v>
      </c>
      <c r="AS8">
        <f>[7]Sheet1!R36</f>
        <v>-2.752600420859022</v>
      </c>
      <c r="AT8">
        <f>[7]Sheet1!R8</f>
        <v>-0.24703676379523917</v>
      </c>
      <c r="AU8" s="4">
        <v>21.829268597104338</v>
      </c>
      <c r="AV8" s="4">
        <v>40.372850529100532</v>
      </c>
      <c r="AW8">
        <v>7.8326039999999958E-2</v>
      </c>
      <c r="AX8">
        <f t="shared" si="3"/>
        <v>220.92493194271086</v>
      </c>
      <c r="AY8">
        <f t="shared" si="4"/>
        <v>408.59679818397268</v>
      </c>
      <c r="AZ8">
        <f t="shared" si="5"/>
        <v>0.79270521498999957</v>
      </c>
    </row>
    <row r="9" spans="1:52" ht="15.5" x14ac:dyDescent="0.35">
      <c r="A9">
        <v>3</v>
      </c>
      <c r="B9">
        <v>2</v>
      </c>
      <c r="C9">
        <v>1</v>
      </c>
      <c r="D9" t="s">
        <v>6</v>
      </c>
      <c r="E9" t="s">
        <v>10</v>
      </c>
      <c r="F9" t="s">
        <v>8</v>
      </c>
      <c r="G9">
        <v>49</v>
      </c>
      <c r="H9" s="1">
        <f>[1]Sheet1!P9</f>
        <v>87.328767123287705</v>
      </c>
      <c r="I9">
        <f>[2]Sheet1!F9</f>
        <v>114.26</v>
      </c>
      <c r="J9">
        <f>[2]Sheet1!G9</f>
        <v>1.7853125000000001</v>
      </c>
      <c r="K9">
        <f>[3]Sheet1!G9</f>
        <v>95.4</v>
      </c>
      <c r="L9">
        <f>[3]Sheet1!H9</f>
        <v>42.400000000000006</v>
      </c>
      <c r="M9">
        <f>[4]Sheet1!H9</f>
        <v>11.013333333333334</v>
      </c>
      <c r="N9">
        <f>[4]Sheet1!I9</f>
        <v>21.012457383080545</v>
      </c>
      <c r="O9">
        <f>[4]Sheet1!J9</f>
        <v>46.033333333333331</v>
      </c>
      <c r="P9">
        <f>[4]Sheet1!K9</f>
        <v>52.136666666666663</v>
      </c>
      <c r="Q9">
        <f>[5]Sheet1!O9</f>
        <v>7.4163325356540993E-2</v>
      </c>
      <c r="R9">
        <f>[5]Sheet1!P9</f>
        <v>26.633305671685495</v>
      </c>
      <c r="S9">
        <f>[5]Sheet1!Q9</f>
        <v>11.124929507010213</v>
      </c>
      <c r="T9">
        <f>[5]Sheet1!R9</f>
        <v>0.23643331889901292</v>
      </c>
      <c r="U9">
        <f>[5]Sheet1!S9</f>
        <v>1.0491701381121616</v>
      </c>
      <c r="V9">
        <f>[5]Sheet1!T9</f>
        <v>0.12153557033369809</v>
      </c>
      <c r="W9">
        <f>[5]Sheet1!U9</f>
        <v>5.4439887684872472</v>
      </c>
      <c r="X9">
        <f>[5]Sheet1!V9</f>
        <v>6.9430918935129933</v>
      </c>
      <c r="Y9" s="2">
        <f>[5]Sheet1!N9</f>
        <v>1486.3168842854832</v>
      </c>
      <c r="Z9">
        <f>[6]Sheet1!C9</f>
        <v>1584.01</v>
      </c>
      <c r="AA9">
        <f>[6]Sheet1!D9</f>
        <v>1039.23</v>
      </c>
      <c r="AB9">
        <f>[6]Sheet1!E9</f>
        <v>5.54</v>
      </c>
      <c r="AC9">
        <f>[6]Sheet1!F9</f>
        <v>10.518333333333334</v>
      </c>
      <c r="AD9">
        <f>[6]Sheet1!G9</f>
        <v>15.411666666666667</v>
      </c>
      <c r="AE9">
        <f>[6]Sheet1!H9</f>
        <v>18.8</v>
      </c>
      <c r="AF9">
        <f>[6]Sheet1!I9</f>
        <v>10.083333333333334</v>
      </c>
      <c r="AG9">
        <f>[6]Sheet1!J9</f>
        <v>8.2633333333333336</v>
      </c>
      <c r="AH9">
        <f t="shared" si="1"/>
        <v>2623.24</v>
      </c>
      <c r="AI9">
        <f t="shared" si="6"/>
        <v>1093.0166666666664</v>
      </c>
      <c r="AJ9">
        <f>$AI9*([5]Sheet1!W9/1000)</f>
        <v>81.061750670121896</v>
      </c>
      <c r="AK9">
        <f>$AI9*([5]Sheet1!X9/1000)</f>
        <v>2.9110646987580098</v>
      </c>
      <c r="AL9">
        <f>$AI9*([5]Sheet1!Y9/1000)</f>
        <v>1.2159733366653942</v>
      </c>
      <c r="AM9">
        <f>$AI9*([5]Sheet1!Z9/1000)</f>
        <v>258.42555811193603</v>
      </c>
      <c r="AN9">
        <f>$AI9*([5]Sheet1!AA9/1000)</f>
        <v>1146.7604471255609</v>
      </c>
      <c r="AO9">
        <f>$AI9*([5]Sheet1!AB9/1000)</f>
        <v>132.84040396757089</v>
      </c>
      <c r="AP9">
        <f>$AI9*([5]Sheet1!AC9/1000)</f>
        <v>0.59503704571027005</v>
      </c>
      <c r="AQ9">
        <f>$AI9*([5]Sheet1!AD9/1000)</f>
        <v>0.7588915157807925</v>
      </c>
      <c r="AR9">
        <f t="shared" si="2"/>
        <v>1624.5691264721042</v>
      </c>
      <c r="AS9">
        <f>[7]Sheet1!R37</f>
        <v>1.5421709520741098</v>
      </c>
      <c r="AT9">
        <f>[7]Sheet1!R9</f>
        <v>-0.54834390322850246</v>
      </c>
      <c r="AU9" s="4">
        <v>21.118176433915217</v>
      </c>
      <c r="AV9" s="4">
        <v>43.176669973544975</v>
      </c>
      <c r="AW9">
        <v>5.6535569999999993E-2</v>
      </c>
      <c r="AX9">
        <f t="shared" si="3"/>
        <v>213.72826444747511</v>
      </c>
      <c r="AY9">
        <f t="shared" si="4"/>
        <v>436.973086523093</v>
      </c>
      <c r="AZ9">
        <f t="shared" si="5"/>
        <v>0.57217294748249992</v>
      </c>
    </row>
    <row r="10" spans="1:52" ht="15.5" x14ac:dyDescent="0.35">
      <c r="A10">
        <v>3</v>
      </c>
      <c r="B10">
        <v>3</v>
      </c>
      <c r="C10">
        <v>1</v>
      </c>
      <c r="D10" t="s">
        <v>6</v>
      </c>
      <c r="E10" t="s">
        <v>10</v>
      </c>
      <c r="F10" t="s">
        <v>8</v>
      </c>
      <c r="G10">
        <v>47</v>
      </c>
      <c r="H10" s="1">
        <f>[1]Sheet1!P10</f>
        <v>44.12532637075735</v>
      </c>
      <c r="I10">
        <f>[2]Sheet1!F10</f>
        <v>110.69</v>
      </c>
      <c r="J10">
        <f>[2]Sheet1!G10</f>
        <v>1.72953125</v>
      </c>
      <c r="K10">
        <f>[3]Sheet1!G10</f>
        <v>91.2</v>
      </c>
      <c r="L10">
        <f>[3]Sheet1!H10</f>
        <v>40.533333333333331</v>
      </c>
      <c r="M10">
        <f>[4]Sheet1!H10</f>
        <v>7.3499999999999988</v>
      </c>
      <c r="N10">
        <f>[4]Sheet1!I10</f>
        <v>21.778887607540259</v>
      </c>
      <c r="O10">
        <f>[4]Sheet1!J10</f>
        <v>35.966666666666669</v>
      </c>
      <c r="P10">
        <f>[4]Sheet1!K10</f>
        <v>34.07</v>
      </c>
      <c r="Q10">
        <f>[5]Sheet1!O10</f>
        <v>6.8323914640444752E-2</v>
      </c>
      <c r="R10">
        <f>[5]Sheet1!P10</f>
        <v>32.263114332767174</v>
      </c>
      <c r="S10">
        <f>[5]Sheet1!Q10</f>
        <v>11.202883398377988</v>
      </c>
      <c r="T10">
        <f>[5]Sheet1!R10</f>
        <v>0.22670887984011301</v>
      </c>
      <c r="U10">
        <f>[5]Sheet1!S10</f>
        <v>1.0396829516042758</v>
      </c>
      <c r="V10">
        <f>[5]Sheet1!T10</f>
        <v>0.11591382223124433</v>
      </c>
      <c r="W10">
        <f>[5]Sheet1!U10</f>
        <v>5.5259748731022373</v>
      </c>
      <c r="X10">
        <f>[5]Sheet1!V10</f>
        <v>7.3967012156882035</v>
      </c>
      <c r="Y10" s="2">
        <f>[5]Sheet1!N10</f>
        <v>1456.2684356980715</v>
      </c>
      <c r="Z10">
        <f>[6]Sheet1!C10</f>
        <v>1190.03</v>
      </c>
      <c r="AA10">
        <f>[6]Sheet1!D10</f>
        <v>951.89</v>
      </c>
      <c r="AB10">
        <f>[6]Sheet1!E10</f>
        <v>4.9000000000000004</v>
      </c>
      <c r="AC10">
        <f>[6]Sheet1!F10</f>
        <v>15.826666666666666</v>
      </c>
      <c r="AD10">
        <f>[6]Sheet1!G10</f>
        <v>19.576666666666672</v>
      </c>
      <c r="AE10">
        <f>[6]Sheet1!H10</f>
        <v>23.6</v>
      </c>
      <c r="AF10">
        <f>[6]Sheet1!I10</f>
        <v>9.2166666666666668</v>
      </c>
      <c r="AG10">
        <f>[6]Sheet1!J10</f>
        <v>7.8200000000000021</v>
      </c>
      <c r="AH10">
        <f t="shared" si="1"/>
        <v>2141.92</v>
      </c>
      <c r="AI10">
        <f t="shared" si="6"/>
        <v>892.4666666666667</v>
      </c>
      <c r="AJ10">
        <f>$AI10*([5]Sheet1!W10/1000)</f>
        <v>60.976816352775593</v>
      </c>
      <c r="AK10">
        <f>$AI10*([5]Sheet1!X10/1000)</f>
        <v>2.8793754104850278</v>
      </c>
      <c r="AL10">
        <f>$AI10*([5]Sheet1!Y10/1000)</f>
        <v>0.99982000036057428</v>
      </c>
      <c r="AM10">
        <f>$AI10*([5]Sheet1!Z10/1000)</f>
        <v>202.33011829463953</v>
      </c>
      <c r="AN10">
        <f>$AI10*([5]Sheet1!AA10/1000)</f>
        <v>927.88237820842937</v>
      </c>
      <c r="AO10">
        <f>$AI10*([5]Sheet1!AB10/1000)</f>
        <v>103.44922254731119</v>
      </c>
      <c r="AP10">
        <f>$AI10*([5]Sheet1!AC10/1000)</f>
        <v>0.49317483750813096</v>
      </c>
      <c r="AQ10">
        <f>$AI10*([5]Sheet1!AD10/1000)</f>
        <v>0.66013092782945315</v>
      </c>
      <c r="AR10">
        <f t="shared" si="2"/>
        <v>1299.6710365793388</v>
      </c>
      <c r="AS10">
        <f>[7]Sheet1!R38</f>
        <v>-1.6048121468510368</v>
      </c>
      <c r="AT10">
        <f>[7]Sheet1!R10</f>
        <v>8.1907018621983838E-2</v>
      </c>
      <c r="AU10" s="4">
        <v>23.797591829085462</v>
      </c>
      <c r="AV10" s="4">
        <v>34.394386574074076</v>
      </c>
      <c r="AW10">
        <v>5.8211759999999967E-2</v>
      </c>
      <c r="AX10">
        <f t="shared" si="3"/>
        <v>240.84551123891183</v>
      </c>
      <c r="AY10">
        <f t="shared" si="4"/>
        <v>348.09125552179785</v>
      </c>
      <c r="AZ10">
        <f t="shared" si="5"/>
        <v>0.58913696805999971</v>
      </c>
    </row>
    <row r="11" spans="1:52" ht="15.5" x14ac:dyDescent="0.35">
      <c r="A11">
        <v>4</v>
      </c>
      <c r="B11">
        <v>1</v>
      </c>
      <c r="C11">
        <v>2</v>
      </c>
      <c r="D11" t="s">
        <v>6</v>
      </c>
      <c r="E11" t="s">
        <v>10</v>
      </c>
      <c r="F11" t="s">
        <v>9</v>
      </c>
      <c r="G11">
        <v>55</v>
      </c>
      <c r="H11" s="1">
        <f>[1]Sheet1!P11</f>
        <v>39.257294429708303</v>
      </c>
      <c r="I11">
        <f>[2]Sheet1!F11</f>
        <v>112.29</v>
      </c>
      <c r="J11">
        <f>[2]Sheet1!G11</f>
        <v>1.7545312500000001</v>
      </c>
      <c r="K11">
        <f>[3]Sheet1!G11</f>
        <v>86.5</v>
      </c>
      <c r="L11">
        <f>[3]Sheet1!H11</f>
        <v>38.444444444444443</v>
      </c>
      <c r="M11">
        <f>[4]Sheet1!H11</f>
        <v>10.686666666666667</v>
      </c>
      <c r="N11">
        <f>[4]Sheet1!I11</f>
        <v>18.91515722778767</v>
      </c>
      <c r="O11">
        <f>[4]Sheet1!J11</f>
        <v>46.133333333333333</v>
      </c>
      <c r="P11">
        <f>[4]Sheet1!K11</f>
        <v>55.803333333333342</v>
      </c>
      <c r="Q11">
        <f>[5]Sheet1!O11</f>
        <v>6.8962609782170226E-2</v>
      </c>
      <c r="R11">
        <f>[5]Sheet1!P11</f>
        <v>37.055874695585302</v>
      </c>
      <c r="S11">
        <f>[5]Sheet1!Q11</f>
        <v>15.393080842363545</v>
      </c>
      <c r="T11">
        <f>[5]Sheet1!R11</f>
        <v>0.25837148170702978</v>
      </c>
      <c r="U11">
        <f>[5]Sheet1!S11</f>
        <v>1.1424747374728208</v>
      </c>
      <c r="V11">
        <f>[5]Sheet1!T11</f>
        <v>0.13456955904254397</v>
      </c>
      <c r="W11">
        <f>[5]Sheet1!U11</f>
        <v>6.7369593303171698</v>
      </c>
      <c r="X11">
        <f>[5]Sheet1!V11</f>
        <v>7.8683334190715204</v>
      </c>
      <c r="Y11" s="2">
        <f>[5]Sheet1!N11</f>
        <v>1611.0838128332985</v>
      </c>
      <c r="Z11">
        <f>[6]Sheet1!C11</f>
        <v>1409.91</v>
      </c>
      <c r="AA11">
        <f>[6]Sheet1!D11</f>
        <v>1536.07</v>
      </c>
      <c r="AB11">
        <f>[6]Sheet1!E11</f>
        <v>5.9</v>
      </c>
      <c r="AC11">
        <f>[6]Sheet1!F11</f>
        <v>13.579999999999998</v>
      </c>
      <c r="AD11">
        <f>[6]Sheet1!G11</f>
        <v>21.454999999999998</v>
      </c>
      <c r="AE11">
        <f>[6]Sheet1!H11</f>
        <v>20.399999999999999</v>
      </c>
      <c r="AF11">
        <f>[6]Sheet1!I11</f>
        <v>10.016666666666667</v>
      </c>
      <c r="AG11">
        <f>[6]Sheet1!J11</f>
        <v>8.4849999999999994</v>
      </c>
      <c r="AH11">
        <f t="shared" si="1"/>
        <v>2945.98</v>
      </c>
      <c r="AI11">
        <f t="shared" si="6"/>
        <v>1227.4916666666668</v>
      </c>
      <c r="AJ11">
        <f>$AI11*([5]Sheet1!W11/1000)</f>
        <v>84.651028819199112</v>
      </c>
      <c r="AK11">
        <f>$AI11*([5]Sheet1!X11/1000)</f>
        <v>4.5485777389875164</v>
      </c>
      <c r="AL11">
        <f>$AI11*([5]Sheet1!Y11/1000)</f>
        <v>1.8894878458327566</v>
      </c>
      <c r="AM11">
        <f>$AI11*([5]Sheet1!Z11/1000)</f>
        <v>317.14884069969821</v>
      </c>
      <c r="AN11">
        <f>$AI11*([5]Sheet1!AA11/1000)</f>
        <v>1402.3782196250754</v>
      </c>
      <c r="AO11">
        <f>$AI11*([5]Sheet1!AB11/1000)</f>
        <v>165.18301231173072</v>
      </c>
      <c r="AP11">
        <f>$AI11*([5]Sheet1!AC11/1000)</f>
        <v>0.82695614366365744</v>
      </c>
      <c r="AQ11">
        <f>$AI11*([5]Sheet1!AD11/1000)</f>
        <v>0.96583137024651333</v>
      </c>
      <c r="AR11">
        <f t="shared" si="2"/>
        <v>1977.5919545544336</v>
      </c>
      <c r="AS11">
        <f>[7]Sheet1!R39</f>
        <v>-1.56962605408808</v>
      </c>
      <c r="AT11">
        <f>[7]Sheet1!R11</f>
        <v>0.27151877703377564</v>
      </c>
      <c r="AU11" s="4">
        <v>22.992806250000005</v>
      </c>
      <c r="AV11" s="4">
        <v>37.323893878908855</v>
      </c>
      <c r="AW11">
        <v>8.8383179999999964E-2</v>
      </c>
      <c r="AX11">
        <f t="shared" si="3"/>
        <v>232.70061172031254</v>
      </c>
      <c r="AY11">
        <f t="shared" si="4"/>
        <v>377.73957832598694</v>
      </c>
      <c r="AZ11">
        <f t="shared" si="5"/>
        <v>0.89448933845499967</v>
      </c>
    </row>
    <row r="12" spans="1:52" ht="15.5" x14ac:dyDescent="0.35">
      <c r="A12">
        <v>4</v>
      </c>
      <c r="B12">
        <v>2</v>
      </c>
      <c r="C12">
        <v>2</v>
      </c>
      <c r="D12" t="s">
        <v>6</v>
      </c>
      <c r="E12" t="s">
        <v>10</v>
      </c>
      <c r="F12" t="s">
        <v>9</v>
      </c>
      <c r="G12">
        <v>50</v>
      </c>
      <c r="H12" s="1">
        <f>[1]Sheet1!P12</f>
        <v>51.706036745406827</v>
      </c>
      <c r="I12">
        <f>[2]Sheet1!F12</f>
        <v>111.75</v>
      </c>
      <c r="J12">
        <f>[2]Sheet1!G12</f>
        <v>1.74609375</v>
      </c>
      <c r="K12">
        <f>[3]Sheet1!G12</f>
        <v>100.6</v>
      </c>
      <c r="L12">
        <f>[3]Sheet1!H12</f>
        <v>44.711111111111109</v>
      </c>
      <c r="M12">
        <f>[4]Sheet1!H12</f>
        <v>10.543333333333335</v>
      </c>
      <c r="N12">
        <f>[4]Sheet1!I12</f>
        <v>21.19326995967905</v>
      </c>
      <c r="O12">
        <f>[4]Sheet1!J12</f>
        <v>45.233333333333327</v>
      </c>
      <c r="P12">
        <f>[4]Sheet1!K12</f>
        <v>49.79</v>
      </c>
      <c r="Q12">
        <f>[5]Sheet1!O12</f>
        <v>7.354445950175173E-2</v>
      </c>
      <c r="R12">
        <f>[5]Sheet1!P12</f>
        <v>28.293970450303696</v>
      </c>
      <c r="S12">
        <f>[5]Sheet1!Q12</f>
        <v>12.070270972127352</v>
      </c>
      <c r="T12">
        <f>[5]Sheet1!R12</f>
        <v>0.23343834387409546</v>
      </c>
      <c r="U12">
        <f>[5]Sheet1!S12</f>
        <v>1.0391182292812196</v>
      </c>
      <c r="V12">
        <f>[5]Sheet1!T12</f>
        <v>0.12724813082061553</v>
      </c>
      <c r="W12">
        <f>[5]Sheet1!U12</f>
        <v>6.14518041033676</v>
      </c>
      <c r="X12">
        <f>[5]Sheet1!V12</f>
        <v>7.0218702400030377</v>
      </c>
      <c r="Y12" s="2">
        <f>[5]Sheet1!N12</f>
        <v>1478.7022926849595</v>
      </c>
      <c r="Z12">
        <f>[6]Sheet1!C12</f>
        <v>2145.29</v>
      </c>
      <c r="AA12">
        <f>[6]Sheet1!D12</f>
        <v>972.95</v>
      </c>
      <c r="AB12">
        <f>[6]Sheet1!E12</f>
        <v>4.76</v>
      </c>
      <c r="AC12">
        <f>[6]Sheet1!F12</f>
        <v>14.041666666666666</v>
      </c>
      <c r="AD12">
        <f>[6]Sheet1!G12</f>
        <v>19.446666666666665</v>
      </c>
      <c r="AE12">
        <f>[6]Sheet1!H12</f>
        <v>22.6</v>
      </c>
      <c r="AF12">
        <f>[6]Sheet1!I12</f>
        <v>10.6</v>
      </c>
      <c r="AG12">
        <f>[6]Sheet1!J12</f>
        <v>8.6599999999999984</v>
      </c>
      <c r="AH12">
        <f t="shared" si="1"/>
        <v>3118.24</v>
      </c>
      <c r="AI12">
        <f t="shared" si="6"/>
        <v>1299.2666666666664</v>
      </c>
      <c r="AJ12">
        <f>$AI12*([5]Sheet1!W12/1000)</f>
        <v>95.55386474864261</v>
      </c>
      <c r="AK12">
        <f>$AI12*([5]Sheet1!X12/1000)</f>
        <v>3.6761412673731244</v>
      </c>
      <c r="AL12">
        <f>$AI12*([5]Sheet1!Y12/1000)</f>
        <v>1.5682500731719327</v>
      </c>
      <c r="AM12">
        <f>$AI12*([5]Sheet1!Z12/1000)</f>
        <v>303.29865891748301</v>
      </c>
      <c r="AN12">
        <f>$AI12*([5]Sheet1!AA12/1000)</f>
        <v>1350.0916780307789</v>
      </c>
      <c r="AO12">
        <f>$AI12*([5]Sheet1!AB12/1000)</f>
        <v>165.32925477086505</v>
      </c>
      <c r="AP12">
        <f>$AI12*([5]Sheet1!AC12/1000)</f>
        <v>0.79842280678035393</v>
      </c>
      <c r="AQ12">
        <f>$AI12*([5]Sheet1!AD12/1000)</f>
        <v>0.91232819404946119</v>
      </c>
      <c r="AR12">
        <f t="shared" si="2"/>
        <v>1921.2285988091444</v>
      </c>
      <c r="AS12">
        <f>[7]Sheet1!R40</f>
        <v>-0.31489965226489758</v>
      </c>
      <c r="AT12">
        <f>[7]Sheet1!R12</f>
        <v>0.11956352245588314</v>
      </c>
      <c r="AU12" s="4">
        <v>22.080179730404392</v>
      </c>
      <c r="AV12" s="4">
        <v>42.721003655699569</v>
      </c>
      <c r="AW12">
        <v>3.8097479999999975E-2</v>
      </c>
      <c r="AX12">
        <f t="shared" si="3"/>
        <v>223.46429897653516</v>
      </c>
      <c r="AY12">
        <f t="shared" si="4"/>
        <v>432.36147758114544</v>
      </c>
      <c r="AZ12">
        <f t="shared" si="5"/>
        <v>0.38556872112999974</v>
      </c>
    </row>
    <row r="13" spans="1:52" ht="15.5" x14ac:dyDescent="0.35">
      <c r="A13">
        <v>4</v>
      </c>
      <c r="B13">
        <v>3</v>
      </c>
      <c r="C13">
        <v>2</v>
      </c>
      <c r="D13" t="s">
        <v>6</v>
      </c>
      <c r="E13" t="s">
        <v>10</v>
      </c>
      <c r="F13" t="s">
        <v>9</v>
      </c>
      <c r="G13">
        <v>62</v>
      </c>
      <c r="H13" s="1">
        <f>[1]Sheet1!P13</f>
        <v>45.118733509234829</v>
      </c>
      <c r="I13">
        <f>[2]Sheet1!F13</f>
        <v>112.31</v>
      </c>
      <c r="J13">
        <f>[2]Sheet1!G13</f>
        <v>1.75484375</v>
      </c>
      <c r="K13">
        <f>[3]Sheet1!G13</f>
        <v>80.900000000000006</v>
      </c>
      <c r="L13">
        <f>[3]Sheet1!H13</f>
        <v>35.955555555555549</v>
      </c>
      <c r="M13">
        <f>[4]Sheet1!H13</f>
        <v>5.4466666666666663</v>
      </c>
      <c r="N13">
        <f>[4]Sheet1!I13</f>
        <v>23.233798818430802</v>
      </c>
      <c r="O13">
        <f>[4]Sheet1!J13</f>
        <v>33.4</v>
      </c>
      <c r="P13">
        <f>[4]Sheet1!K13</f>
        <v>23.540000000000003</v>
      </c>
      <c r="Q13">
        <f>[5]Sheet1!O13</f>
        <v>7.0245401880611055E-2</v>
      </c>
      <c r="R13">
        <f>[5]Sheet1!P13</f>
        <v>26.307792542220039</v>
      </c>
      <c r="S13">
        <f>[5]Sheet1!Q13</f>
        <v>11.713905230761009</v>
      </c>
      <c r="T13">
        <f>[5]Sheet1!R13</f>
        <v>0.2238998820156553</v>
      </c>
      <c r="U13">
        <f>[5]Sheet1!S13</f>
        <v>1.0008039678211542</v>
      </c>
      <c r="V13">
        <f>[5]Sheet1!T13</f>
        <v>0.11587791447930147</v>
      </c>
      <c r="W13">
        <f>[5]Sheet1!U13</f>
        <v>5.856091645940074</v>
      </c>
      <c r="X13">
        <f>[5]Sheet1!V13</f>
        <v>6.8927074450172228</v>
      </c>
      <c r="Y13" s="2">
        <f>[5]Sheet1!N13</f>
        <v>1415.904215883116</v>
      </c>
      <c r="Z13">
        <f>[6]Sheet1!C13</f>
        <v>1499.32</v>
      </c>
      <c r="AA13">
        <f>[6]Sheet1!D13</f>
        <v>1177.32</v>
      </c>
      <c r="AB13">
        <f>[6]Sheet1!E13</f>
        <v>5.55</v>
      </c>
      <c r="AC13">
        <f>[6]Sheet1!F13</f>
        <v>11.048333333333332</v>
      </c>
      <c r="AD13">
        <f>[6]Sheet1!G13</f>
        <v>15.865</v>
      </c>
      <c r="AE13">
        <f>[6]Sheet1!H13</f>
        <v>24</v>
      </c>
      <c r="AF13">
        <f>[6]Sheet1!I13</f>
        <v>9.0333333333333332</v>
      </c>
      <c r="AG13">
        <f>[6]Sheet1!J13</f>
        <v>7.3449999999999989</v>
      </c>
      <c r="AH13">
        <f t="shared" si="1"/>
        <v>2676.64</v>
      </c>
      <c r="AI13">
        <f t="shared" si="6"/>
        <v>1115.2666666666664</v>
      </c>
      <c r="AJ13">
        <f>$AI13*([5]Sheet1!W13/1000)</f>
        <v>78.342355204049468</v>
      </c>
      <c r="AK13">
        <f>$AI13*([5]Sheet1!X13/1000)</f>
        <v>2.9340204095919931</v>
      </c>
      <c r="AL13">
        <f>$AI13*([5]Sheet1!Y13/1000)</f>
        <v>1.3064128040360059</v>
      </c>
      <c r="AM13">
        <f>$AI13*([5]Sheet1!Z13/1000)</f>
        <v>249.70807508265978</v>
      </c>
      <c r="AN13">
        <f>$AI13*([5]Sheet1!AA13/1000)</f>
        <v>1116.1633051786723</v>
      </c>
      <c r="AO13">
        <f>$AI13*([5]Sheet1!AB13/1000)</f>
        <v>129.23477542161558</v>
      </c>
      <c r="AP13">
        <f>$AI13*([5]Sheet1!AC13/1000)</f>
        <v>0.65311038096620988</v>
      </c>
      <c r="AQ13">
        <f>$AI13*([5]Sheet1!AD13/1000)</f>
        <v>0.76872068565128726</v>
      </c>
      <c r="AR13">
        <f t="shared" si="2"/>
        <v>1579.1107751672425</v>
      </c>
      <c r="AS13">
        <f>[7]Sheet1!R41</f>
        <v>-0.4088631250758491</v>
      </c>
      <c r="AT13">
        <f>[7]Sheet1!R13</f>
        <v>0.23417328207212867</v>
      </c>
      <c r="AU13" s="4">
        <v>22.205635297054421</v>
      </c>
      <c r="AV13" s="4">
        <v>38.047601261620194</v>
      </c>
      <c r="AW13">
        <v>5.1506999999999997E-2</v>
      </c>
      <c r="AX13">
        <f t="shared" si="3"/>
        <v>224.73398249344734</v>
      </c>
      <c r="AY13">
        <f t="shared" si="4"/>
        <v>385.06391920166561</v>
      </c>
      <c r="AZ13">
        <f t="shared" si="5"/>
        <v>0.52128088574999998</v>
      </c>
    </row>
    <row r="14" spans="1:52" ht="15.5" x14ac:dyDescent="0.35">
      <c r="A14">
        <v>5</v>
      </c>
      <c r="B14">
        <v>1</v>
      </c>
      <c r="C14">
        <v>1</v>
      </c>
      <c r="D14" t="s">
        <v>11</v>
      </c>
      <c r="E14" t="s">
        <v>7</v>
      </c>
      <c r="F14" t="s">
        <v>8</v>
      </c>
      <c r="G14">
        <v>61</v>
      </c>
      <c r="H14" s="1">
        <f>[1]Sheet1!P14</f>
        <v>60.567010309278324</v>
      </c>
      <c r="I14">
        <f>[2]Sheet1!F14</f>
        <v>113.16</v>
      </c>
      <c r="J14">
        <f>[2]Sheet1!G14</f>
        <v>1.7681249999999999</v>
      </c>
      <c r="K14">
        <f>[3]Sheet1!G14</f>
        <v>79.7</v>
      </c>
      <c r="L14">
        <f>[3]Sheet1!H14</f>
        <v>35.422222222222224</v>
      </c>
      <c r="M14">
        <f>[4]Sheet1!H14</f>
        <v>9.9966666666666661</v>
      </c>
      <c r="N14">
        <f>[4]Sheet1!I14</f>
        <v>18.895296705596852</v>
      </c>
      <c r="O14">
        <f>[4]Sheet1!J14</f>
        <v>42.4</v>
      </c>
      <c r="P14">
        <f>[4]Sheet1!K14</f>
        <v>52.836666666666666</v>
      </c>
      <c r="Q14">
        <f>[5]Sheet1!O14</f>
        <v>7.1321813577518683E-2</v>
      </c>
      <c r="R14">
        <f>[5]Sheet1!P14</f>
        <v>34.310435015395129</v>
      </c>
      <c r="S14">
        <f>[5]Sheet1!Q14</f>
        <v>13.670657822812142</v>
      </c>
      <c r="T14">
        <f>[5]Sheet1!R14</f>
        <v>0.24069968246655088</v>
      </c>
      <c r="U14">
        <f>[5]Sheet1!S14</f>
        <v>1.0760117526025332</v>
      </c>
      <c r="V14">
        <f>[5]Sheet1!T14</f>
        <v>0.12705581374153307</v>
      </c>
      <c r="W14">
        <f>[5]Sheet1!U14</f>
        <v>6.0612986396233186</v>
      </c>
      <c r="X14">
        <f>[5]Sheet1!V14</f>
        <v>7.3729414104297586</v>
      </c>
      <c r="Y14" s="2">
        <f>[5]Sheet1!N14</f>
        <v>1521.2305956769617</v>
      </c>
      <c r="Z14">
        <f>[6]Sheet1!C14</f>
        <v>1235.25</v>
      </c>
      <c r="AA14">
        <f>[6]Sheet1!D14</f>
        <v>1266.1400000000001</v>
      </c>
      <c r="AB14">
        <f>[6]Sheet1!E14</f>
        <v>5.89</v>
      </c>
      <c r="AC14">
        <f>[6]Sheet1!F14</f>
        <v>11.171666666666667</v>
      </c>
      <c r="AD14">
        <f>[6]Sheet1!G14</f>
        <v>18.403333333333332</v>
      </c>
      <c r="AE14">
        <f>[6]Sheet1!H14</f>
        <v>20.2</v>
      </c>
      <c r="AF14">
        <f>[6]Sheet1!I14</f>
        <v>9.65</v>
      </c>
      <c r="AG14">
        <f>[6]Sheet1!J14</f>
        <v>8.7233333333333345</v>
      </c>
      <c r="AH14">
        <f t="shared" si="1"/>
        <v>2501.3900000000003</v>
      </c>
      <c r="AI14">
        <f t="shared" si="6"/>
        <v>1042.2458333333334</v>
      </c>
      <c r="AJ14">
        <f>$AI14*([5]Sheet1!W14/1000)</f>
        <v>74.334863026945612</v>
      </c>
      <c r="AK14">
        <f>$AI14*([5]Sheet1!X14/1000)</f>
        <v>3.575990793464968</v>
      </c>
      <c r="AL14">
        <f>$AI14*([5]Sheet1!Y14/1000)</f>
        <v>1.4248186154751694</v>
      </c>
      <c r="AM14">
        <f>$AI14*([5]Sheet1!Z14/1000)</f>
        <v>250.86824113541905</v>
      </c>
      <c r="AN14">
        <f>$AI14*([5]Sheet1!AA14/1000)</f>
        <v>1121.4687657676877</v>
      </c>
      <c r="AO14">
        <f>$AI14*([5]Sheet1!AB14/1000)</f>
        <v>132.42339247288893</v>
      </c>
      <c r="AP14">
        <f>$AI14*([5]Sheet1!AC14/1000)</f>
        <v>0.63173632517364053</v>
      </c>
      <c r="AQ14">
        <f>$AI14*([5]Sheet1!AD14/1000)</f>
        <v>0.76844174644312069</v>
      </c>
      <c r="AR14">
        <f t="shared" si="2"/>
        <v>1585.4962498834984</v>
      </c>
      <c r="AS14">
        <f>[7]Sheet1!R42</f>
        <v>0.43903085322156721</v>
      </c>
      <c r="AT14">
        <f>[7]Sheet1!R14</f>
        <v>-5.5998851987606256E-2</v>
      </c>
      <c r="AU14" s="4">
        <v>23.534668456543464</v>
      </c>
      <c r="AV14" s="4">
        <v>42.024908516300727</v>
      </c>
      <c r="AW14">
        <v>6.9945089999999974E-2</v>
      </c>
      <c r="AX14">
        <f t="shared" si="3"/>
        <v>238.18457333681951</v>
      </c>
      <c r="AY14">
        <f t="shared" si="4"/>
        <v>425.31658871493113</v>
      </c>
      <c r="AZ14">
        <f t="shared" si="5"/>
        <v>0.70788511210249971</v>
      </c>
    </row>
    <row r="15" spans="1:52" ht="15.5" x14ac:dyDescent="0.35">
      <c r="A15">
        <v>5</v>
      </c>
      <c r="B15">
        <v>2</v>
      </c>
      <c r="C15">
        <v>1</v>
      </c>
      <c r="D15" t="s">
        <v>11</v>
      </c>
      <c r="E15" t="s">
        <v>7</v>
      </c>
      <c r="F15" t="s">
        <v>8</v>
      </c>
      <c r="G15">
        <v>56</v>
      </c>
      <c r="H15" s="1">
        <f>[1]Sheet1!P15</f>
        <v>58.900523560209407</v>
      </c>
      <c r="I15">
        <f>[2]Sheet1!F15</f>
        <v>116.37</v>
      </c>
      <c r="J15">
        <f>[2]Sheet1!G15</f>
        <v>1.8182812500000001</v>
      </c>
      <c r="K15">
        <f>[3]Sheet1!G15</f>
        <v>154.6</v>
      </c>
      <c r="L15">
        <f>[3]Sheet1!H15</f>
        <v>68.711111111111109</v>
      </c>
      <c r="M15">
        <f>[4]Sheet1!H15</f>
        <v>9.2200000000000006</v>
      </c>
      <c r="N15">
        <f>[4]Sheet1!I15</f>
        <v>21.737179231121576</v>
      </c>
      <c r="O15">
        <f>[4]Sheet1!J15</f>
        <v>44.666666666666664</v>
      </c>
      <c r="P15">
        <f>[4]Sheet1!K15</f>
        <v>42.263333333333328</v>
      </c>
      <c r="Q15">
        <f>[5]Sheet1!O15</f>
        <v>7.4823478597477761E-2</v>
      </c>
      <c r="R15">
        <f>[5]Sheet1!P15</f>
        <v>30.588524475865121</v>
      </c>
      <c r="S15">
        <f>[5]Sheet1!Q15</f>
        <v>12.142057844518819</v>
      </c>
      <c r="T15">
        <f>[5]Sheet1!R15</f>
        <v>0.23220464461555579</v>
      </c>
      <c r="U15">
        <f>[5]Sheet1!S15</f>
        <v>0.99257773105024516</v>
      </c>
      <c r="V15">
        <f>[5]Sheet1!T15</f>
        <v>0.1201835977637201</v>
      </c>
      <c r="W15">
        <f>[5]Sheet1!U15</f>
        <v>5.8331040154351941</v>
      </c>
      <c r="X15">
        <f>[5]Sheet1!V15</f>
        <v>7.1553431424113638</v>
      </c>
      <c r="Y15" s="2">
        <f>[5]Sheet1!N15</f>
        <v>1425.3613549748218</v>
      </c>
      <c r="Z15">
        <f>[6]Sheet1!C15</f>
        <v>1619.03</v>
      </c>
      <c r="AA15">
        <f>[6]Sheet1!D15</f>
        <v>857.98</v>
      </c>
      <c r="AB15">
        <f>[6]Sheet1!E15</f>
        <v>4.8899999999999997</v>
      </c>
      <c r="AC15">
        <f>[6]Sheet1!F15</f>
        <v>8.0666666666666664</v>
      </c>
      <c r="AD15">
        <f>[6]Sheet1!G15</f>
        <v>11.545</v>
      </c>
      <c r="AE15">
        <f>[6]Sheet1!H15</f>
        <v>16</v>
      </c>
      <c r="AF15">
        <f>[6]Sheet1!I15</f>
        <v>9.5333333333333332</v>
      </c>
      <c r="AG15">
        <f>[6]Sheet1!J15</f>
        <v>8.043333333333333</v>
      </c>
      <c r="AH15">
        <f t="shared" si="1"/>
        <v>2477.0100000000002</v>
      </c>
      <c r="AI15">
        <f t="shared" si="6"/>
        <v>1032.0875000000001</v>
      </c>
      <c r="AJ15">
        <f>$AI15*([5]Sheet1!W15/1000)</f>
        <v>77.224376966974333</v>
      </c>
      <c r="AK15">
        <f>$AI15*([5]Sheet1!X15/1000)</f>
        <v>3.1570033754984443</v>
      </c>
      <c r="AL15">
        <f>$AI15*([5]Sheet1!Y15/1000)</f>
        <v>1.2531666125604817</v>
      </c>
      <c r="AM15">
        <f>$AI15*([5]Sheet1!Z15/1000)</f>
        <v>239.65551114965746</v>
      </c>
      <c r="AN15">
        <f>$AI15*([5]Sheet1!AA15/1000)</f>
        <v>1024.42706899532</v>
      </c>
      <c r="AO15">
        <f>$AI15*([5]Sheet1!AB15/1000)</f>
        <v>124.03998895696348</v>
      </c>
      <c r="AP15">
        <f>$AI15*([5]Sheet1!AC15/1000)</f>
        <v>0.60202737405304718</v>
      </c>
      <c r="AQ15">
        <f>$AI15*([5]Sheet1!AD15/1000)</f>
        <v>0.73849402154934884</v>
      </c>
      <c r="AR15">
        <f t="shared" si="2"/>
        <v>1471.0976374525765</v>
      </c>
      <c r="AS15">
        <f>[7]Sheet1!R43</f>
        <v>2.8807143577316747</v>
      </c>
      <c r="AT15">
        <f>[7]Sheet1!R15</f>
        <v>0.74727812413611139</v>
      </c>
      <c r="AU15" s="4">
        <v>22.246150249376566</v>
      </c>
      <c r="AV15" s="4">
        <v>27.08604166666667</v>
      </c>
      <c r="AW15">
        <v>4.3126049999999992E-2</v>
      </c>
      <c r="AX15">
        <f t="shared" si="3"/>
        <v>225.14401744466963</v>
      </c>
      <c r="AY15">
        <f t="shared" si="4"/>
        <v>274.12654185763893</v>
      </c>
      <c r="AZ15">
        <f t="shared" si="5"/>
        <v>0.4364607828624999</v>
      </c>
    </row>
    <row r="16" spans="1:52" ht="15.5" x14ac:dyDescent="0.35">
      <c r="A16">
        <v>5</v>
      </c>
      <c r="B16">
        <v>3</v>
      </c>
      <c r="C16">
        <v>1</v>
      </c>
      <c r="D16" t="s">
        <v>11</v>
      </c>
      <c r="E16" t="s">
        <v>7</v>
      </c>
      <c r="F16" t="s">
        <v>8</v>
      </c>
      <c r="G16">
        <v>66</v>
      </c>
      <c r="H16" s="1">
        <f>[1]Sheet1!P16</f>
        <v>51.958224543080945</v>
      </c>
      <c r="I16">
        <f>[2]Sheet1!F16</f>
        <v>112.91</v>
      </c>
      <c r="J16">
        <f>[2]Sheet1!G16</f>
        <v>1.7642187499999999</v>
      </c>
      <c r="K16">
        <f>[3]Sheet1!G16</f>
        <v>97.3</v>
      </c>
      <c r="L16">
        <f>[3]Sheet1!H16</f>
        <v>43.24444444444444</v>
      </c>
      <c r="M16">
        <f>[4]Sheet1!H16</f>
        <v>14.556666666666667</v>
      </c>
      <c r="N16">
        <f>[4]Sheet1!I16</f>
        <v>19.989075625343119</v>
      </c>
      <c r="O16">
        <f>[4]Sheet1!J16</f>
        <v>40.733333333333334</v>
      </c>
      <c r="P16">
        <f>[4]Sheet1!K16</f>
        <v>73.199999999999989</v>
      </c>
      <c r="Q16">
        <f>[5]Sheet1!O16</f>
        <v>7.806531806210254E-2</v>
      </c>
      <c r="R16">
        <f>[5]Sheet1!P16</f>
        <v>29.015821302918951</v>
      </c>
      <c r="S16">
        <f>[5]Sheet1!Q16</f>
        <v>10.995949470294397</v>
      </c>
      <c r="T16">
        <f>[5]Sheet1!R16</f>
        <v>0.22872169025729561</v>
      </c>
      <c r="U16">
        <f>[5]Sheet1!S16</f>
        <v>1.0342239008465519</v>
      </c>
      <c r="V16">
        <f>[5]Sheet1!T16</f>
        <v>0.12115019780243536</v>
      </c>
      <c r="W16">
        <f>[5]Sheet1!U16</f>
        <v>5.9245220686257234</v>
      </c>
      <c r="X16">
        <f>[5]Sheet1!V16</f>
        <v>7.1727069151959686</v>
      </c>
      <c r="Y16" s="2">
        <f>[5]Sheet1!N16</f>
        <v>1467.4720069440889</v>
      </c>
      <c r="Z16">
        <f>[6]Sheet1!C16</f>
        <v>1880.19</v>
      </c>
      <c r="AA16">
        <f>[6]Sheet1!D16</f>
        <v>1207.49</v>
      </c>
      <c r="AB16">
        <f>[6]Sheet1!E16</f>
        <v>5.9</v>
      </c>
      <c r="AC16">
        <f>[6]Sheet1!F16</f>
        <v>15.253333333333332</v>
      </c>
      <c r="AD16">
        <f>[6]Sheet1!G16</f>
        <v>21.385000000000002</v>
      </c>
      <c r="AE16">
        <f>[6]Sheet1!H16</f>
        <v>29.8</v>
      </c>
      <c r="AF16">
        <f>[6]Sheet1!I16</f>
        <v>9.9333333333333336</v>
      </c>
      <c r="AG16">
        <f>[6]Sheet1!J16</f>
        <v>7.7349999999999985</v>
      </c>
      <c r="AH16">
        <f t="shared" si="1"/>
        <v>3087.6800000000003</v>
      </c>
      <c r="AI16">
        <f t="shared" si="6"/>
        <v>1286.5333333333333</v>
      </c>
      <c r="AJ16">
        <f>$AI16*([5]Sheet1!W16/1000)</f>
        <v>100.43363386416365</v>
      </c>
      <c r="AK16">
        <f>$AI16*([5]Sheet1!X16/1000)</f>
        <v>3.7329821300248662</v>
      </c>
      <c r="AL16">
        <f>$AI16*([5]Sheet1!Y16/1000)</f>
        <v>1.414665552518275</v>
      </c>
      <c r="AM16">
        <f>$AI16*([5]Sheet1!Z16/1000)</f>
        <v>294.2580785723527</v>
      </c>
      <c r="AN16">
        <f>$AI16*([5]Sheet1!AA16/1000)</f>
        <v>1330.5635225691171</v>
      </c>
      <c r="AO16">
        <f>$AI16*([5]Sheet1!AB16/1000)</f>
        <v>155.86376781275982</v>
      </c>
      <c r="AP16">
        <f>$AI16*([5]Sheet1!AC16/1000)</f>
        <v>0.76220951253559477</v>
      </c>
      <c r="AQ16">
        <f>$AI16*([5]Sheet1!AD16/1000)</f>
        <v>0.922792653663012</v>
      </c>
      <c r="AR16">
        <f t="shared" si="2"/>
        <v>1887.951652667135</v>
      </c>
      <c r="AS16">
        <f>[7]Sheet1!R44</f>
        <v>1.4722464173623413</v>
      </c>
      <c r="AT16">
        <f>[7]Sheet1!R16</f>
        <v>0.37669638170194669</v>
      </c>
      <c r="AU16" s="4">
        <v>22.205635297054421</v>
      </c>
      <c r="AV16" s="4">
        <v>39.663752913752909</v>
      </c>
      <c r="AW16">
        <v>2.1335579999999989E-2</v>
      </c>
      <c r="AX16">
        <f t="shared" si="3"/>
        <v>224.73398249344734</v>
      </c>
      <c r="AY16">
        <f t="shared" si="4"/>
        <v>401.42031667637912</v>
      </c>
      <c r="AZ16">
        <f t="shared" si="5"/>
        <v>0.21592851535499988</v>
      </c>
    </row>
    <row r="17" spans="1:52" ht="15.5" x14ac:dyDescent="0.35">
      <c r="A17">
        <v>6</v>
      </c>
      <c r="B17">
        <v>1</v>
      </c>
      <c r="C17">
        <v>2</v>
      </c>
      <c r="D17" t="s">
        <v>11</v>
      </c>
      <c r="E17" t="s">
        <v>7</v>
      </c>
      <c r="F17" t="s">
        <v>9</v>
      </c>
      <c r="G17">
        <v>57.999999999999993</v>
      </c>
      <c r="H17" s="1">
        <f>[1]Sheet1!P17</f>
        <v>51.918158567774931</v>
      </c>
      <c r="I17">
        <f>[2]Sheet1!F17</f>
        <v>110.59</v>
      </c>
      <c r="J17">
        <f>[2]Sheet1!G17</f>
        <v>1.7279687500000001</v>
      </c>
      <c r="K17">
        <f>[3]Sheet1!G17</f>
        <v>66.7</v>
      </c>
      <c r="L17">
        <f>[3]Sheet1!H17</f>
        <v>29.644444444444453</v>
      </c>
      <c r="M17">
        <f>[4]Sheet1!H17</f>
        <v>6.5333333333333341</v>
      </c>
      <c r="N17">
        <f>[4]Sheet1!I17</f>
        <v>19.615733590094948</v>
      </c>
      <c r="O17">
        <f>[4]Sheet1!J17</f>
        <v>37.033333333333339</v>
      </c>
      <c r="P17">
        <f>[4]Sheet1!K17</f>
        <v>33.550000000000004</v>
      </c>
      <c r="Q17">
        <f>[5]Sheet1!O17</f>
        <v>7.6146925904572019E-2</v>
      </c>
      <c r="R17">
        <f>[5]Sheet1!P17</f>
        <v>30.948695616283885</v>
      </c>
      <c r="S17">
        <f>[5]Sheet1!Q17</f>
        <v>13.676327642089042</v>
      </c>
      <c r="T17">
        <f>[5]Sheet1!R17</f>
        <v>0.23458545470675204</v>
      </c>
      <c r="U17">
        <f>[5]Sheet1!S17</f>
        <v>1.0235330091254169</v>
      </c>
      <c r="V17">
        <f>[5]Sheet1!T17</f>
        <v>0.12317036003088988</v>
      </c>
      <c r="W17">
        <f>[5]Sheet1!U17</f>
        <v>6.9733386925205449</v>
      </c>
      <c r="X17">
        <f>[5]Sheet1!V17</f>
        <v>7.4614567829224789</v>
      </c>
      <c r="Y17" s="2">
        <f>[5]Sheet1!N17</f>
        <v>1463.3417316410128</v>
      </c>
      <c r="Z17">
        <f>[6]Sheet1!C17</f>
        <v>1673.32</v>
      </c>
      <c r="AA17">
        <f>[6]Sheet1!D17</f>
        <v>923.38</v>
      </c>
      <c r="AB17">
        <f>[6]Sheet1!E17</f>
        <v>4.96</v>
      </c>
      <c r="AC17">
        <f>[6]Sheet1!F17</f>
        <v>10.99</v>
      </c>
      <c r="AD17">
        <f>[6]Sheet1!G17</f>
        <v>17.784999999999997</v>
      </c>
      <c r="AE17">
        <f>[6]Sheet1!H17</f>
        <v>9.6</v>
      </c>
      <c r="AF17">
        <f>[6]Sheet1!I17</f>
        <v>7.75</v>
      </c>
      <c r="AG17">
        <f>[6]Sheet1!J17</f>
        <v>6.1916666666666664</v>
      </c>
      <c r="AH17">
        <f t="shared" si="1"/>
        <v>2596.6999999999998</v>
      </c>
      <c r="AI17">
        <f t="shared" si="6"/>
        <v>1081.9583333333333</v>
      </c>
      <c r="AJ17">
        <f>$AI17*([5]Sheet1!W17/1000)</f>
        <v>82.38780104016756</v>
      </c>
      <c r="AK17">
        <f>$AI17*([5]Sheet1!X17/1000)</f>
        <v>3.348519912783515</v>
      </c>
      <c r="AL17">
        <f>$AI17*([5]Sheet1!Y17/1000)</f>
        <v>1.4797216661755255</v>
      </c>
      <c r="AM17">
        <f>$AI17*([5]Sheet1!Z17/1000)</f>
        <v>253.81168759875959</v>
      </c>
      <c r="AN17">
        <f>$AI17*([5]Sheet1!AA17/1000)</f>
        <v>1107.4200686649874</v>
      </c>
      <c r="AO17">
        <f>$AI17*([5]Sheet1!AB17/1000)</f>
        <v>133.26519745508821</v>
      </c>
      <c r="AP17">
        <f>$AI17*([5]Sheet1!AC17/1000)</f>
        <v>0.75448619095283742</v>
      </c>
      <c r="AQ17">
        <f>$AI17*([5]Sheet1!AD17/1000)</f>
        <v>0.80729853450895006</v>
      </c>
      <c r="AR17">
        <f t="shared" si="2"/>
        <v>1583.2747810634232</v>
      </c>
      <c r="AS17">
        <f>[7]Sheet1!R45</f>
        <v>-0.73314975461628284</v>
      </c>
      <c r="AT17">
        <f>[7]Sheet1!R17</f>
        <v>-0.12877835979643151</v>
      </c>
      <c r="AU17" s="4">
        <v>21.744828553615964</v>
      </c>
      <c r="AV17" s="4">
        <v>43.013570717131472</v>
      </c>
      <c r="AW17">
        <v>2.4687960000000002E-2</v>
      </c>
      <c r="AX17">
        <f t="shared" si="3"/>
        <v>220.07034944591649</v>
      </c>
      <c r="AY17">
        <f t="shared" si="4"/>
        <v>435.32242690695546</v>
      </c>
      <c r="AZ17">
        <f t="shared" si="5"/>
        <v>0.24985655650999999</v>
      </c>
    </row>
    <row r="18" spans="1:52" ht="15.5" x14ac:dyDescent="0.35">
      <c r="A18">
        <v>6</v>
      </c>
      <c r="B18">
        <v>2</v>
      </c>
      <c r="C18">
        <v>2</v>
      </c>
      <c r="D18" t="s">
        <v>11</v>
      </c>
      <c r="E18" t="s">
        <v>7</v>
      </c>
      <c r="F18" t="s">
        <v>9</v>
      </c>
      <c r="G18">
        <v>60</v>
      </c>
      <c r="H18" s="1">
        <f>[1]Sheet1!P18</f>
        <v>54.285714285714292</v>
      </c>
      <c r="I18">
        <f>[2]Sheet1!F18</f>
        <v>114.19</v>
      </c>
      <c r="J18">
        <f>[2]Sheet1!G18</f>
        <v>1.78421875</v>
      </c>
      <c r="K18">
        <f>[3]Sheet1!G18</f>
        <v>107.9</v>
      </c>
      <c r="L18">
        <f>[3]Sheet1!H18</f>
        <v>47.955555555555563</v>
      </c>
      <c r="M18">
        <f>[4]Sheet1!H18</f>
        <v>8.24</v>
      </c>
      <c r="N18">
        <f>[4]Sheet1!I18</f>
        <v>21.807193714400782</v>
      </c>
      <c r="O18">
        <f>[4]Sheet1!J18</f>
        <v>41.4</v>
      </c>
      <c r="P18">
        <f>[4]Sheet1!K18</f>
        <v>37.61</v>
      </c>
      <c r="Q18">
        <f>[5]Sheet1!O18</f>
        <v>7.3452061345165354E-2</v>
      </c>
      <c r="R18">
        <f>[5]Sheet1!P18</f>
        <v>27.020657175622766</v>
      </c>
      <c r="S18">
        <f>[5]Sheet1!Q18</f>
        <v>11.783281412564065</v>
      </c>
      <c r="T18">
        <f>[5]Sheet1!R18</f>
        <v>0.2286745896102709</v>
      </c>
      <c r="U18">
        <f>[5]Sheet1!S18</f>
        <v>0.97531595676869276</v>
      </c>
      <c r="V18">
        <f>[5]Sheet1!T18</f>
        <v>0.11737339730131073</v>
      </c>
      <c r="W18">
        <f>[5]Sheet1!U18</f>
        <v>6.0652013934758982</v>
      </c>
      <c r="X18">
        <f>[5]Sheet1!V18</f>
        <v>6.8473112564169192</v>
      </c>
      <c r="Y18" s="2">
        <f>[5]Sheet1!N18</f>
        <v>1399.9876501492477</v>
      </c>
      <c r="Z18">
        <f>[6]Sheet1!C18</f>
        <v>1871.89</v>
      </c>
      <c r="AA18">
        <f>[6]Sheet1!D18</f>
        <v>955.1</v>
      </c>
      <c r="AB18">
        <f>[6]Sheet1!E18</f>
        <v>5.05</v>
      </c>
      <c r="AC18">
        <f>[6]Sheet1!F18</f>
        <v>13.398333333333333</v>
      </c>
      <c r="AD18">
        <f>[6]Sheet1!G18</f>
        <v>18.801666666666666</v>
      </c>
      <c r="AE18">
        <f>[6]Sheet1!H18</f>
        <v>25.6</v>
      </c>
      <c r="AF18">
        <f>[6]Sheet1!I18</f>
        <v>10.566666666666666</v>
      </c>
      <c r="AG18">
        <f>[6]Sheet1!J18</f>
        <v>8.3099999999999987</v>
      </c>
      <c r="AH18">
        <f t="shared" si="1"/>
        <v>2826.9900000000002</v>
      </c>
      <c r="AI18">
        <f t="shared" si="6"/>
        <v>1177.9124999999999</v>
      </c>
      <c r="AJ18">
        <f>$AI18*([5]Sheet1!W18/1000)</f>
        <v>86.520101209237083</v>
      </c>
      <c r="AK18">
        <f>$AI18*([5]Sheet1!X18/1000)</f>
        <v>3.1827969845380748</v>
      </c>
      <c r="AL18">
        <f>$AI18*([5]Sheet1!Y18/1000)</f>
        <v>1.3879674466876868</v>
      </c>
      <c r="AM18">
        <f>$AI18*([5]Sheet1!Z18/1000)</f>
        <v>269.35865753430818</v>
      </c>
      <c r="AN18">
        <f>$AI18*([5]Sheet1!AA18/1000)</f>
        <v>1148.8368569273027</v>
      </c>
      <c r="AO18">
        <f>$AI18*([5]Sheet1!AB18/1000)</f>
        <v>138.25559184868015</v>
      </c>
      <c r="AP18">
        <f>$AI18*([5]Sheet1!AC18/1000)</f>
        <v>0.71442765363926786</v>
      </c>
      <c r="AQ18">
        <f>$AI18*([5]Sheet1!AD18/1000)</f>
        <v>0.80655335203241929</v>
      </c>
      <c r="AR18">
        <f t="shared" si="2"/>
        <v>1649.0629529564253</v>
      </c>
      <c r="AS18">
        <f>[7]Sheet1!R46</f>
        <v>1.0610380732118057</v>
      </c>
      <c r="AT18">
        <f>[7]Sheet1!R18</f>
        <v>0.35820312808912375</v>
      </c>
      <c r="AU18" s="4">
        <v>23.021096480279581</v>
      </c>
      <c r="AV18" s="4">
        <v>41.165875790875802</v>
      </c>
      <c r="AW18">
        <v>4.9830809999999982E-2</v>
      </c>
      <c r="AX18">
        <f t="shared" si="3"/>
        <v>232.98692535337619</v>
      </c>
      <c r="AY18">
        <f t="shared" si="4"/>
        <v>416.62267643120776</v>
      </c>
      <c r="AZ18">
        <f t="shared" si="5"/>
        <v>0.50431686517249985</v>
      </c>
    </row>
    <row r="19" spans="1:52" ht="15.5" x14ac:dyDescent="0.35">
      <c r="A19">
        <v>6</v>
      </c>
      <c r="B19">
        <v>3</v>
      </c>
      <c r="C19">
        <v>2</v>
      </c>
      <c r="D19" t="s">
        <v>11</v>
      </c>
      <c r="E19" t="s">
        <v>7</v>
      </c>
      <c r="F19" t="s">
        <v>9</v>
      </c>
      <c r="G19">
        <v>61</v>
      </c>
      <c r="H19" s="1">
        <f>[1]Sheet1!P19</f>
        <v>51.804123711340225</v>
      </c>
      <c r="I19">
        <f>[2]Sheet1!F19</f>
        <v>112.08</v>
      </c>
      <c r="J19">
        <f>[2]Sheet1!G19</f>
        <v>1.75125</v>
      </c>
      <c r="K19">
        <f>[3]Sheet1!G19</f>
        <v>98</v>
      </c>
      <c r="L19">
        <f>[3]Sheet1!H19</f>
        <v>43.555555555555557</v>
      </c>
      <c r="M19">
        <f>[4]Sheet1!H19</f>
        <v>11.956666666666665</v>
      </c>
      <c r="N19">
        <f>[4]Sheet1!I19</f>
        <v>21.23524462864215</v>
      </c>
      <c r="O19">
        <f>[4]Sheet1!J19</f>
        <v>44.633333333333326</v>
      </c>
      <c r="P19">
        <f>[4]Sheet1!K19</f>
        <v>55.943333333333335</v>
      </c>
      <c r="Q19">
        <f>[5]Sheet1!O19</f>
        <v>7.1262002480920475E-2</v>
      </c>
      <c r="R19">
        <f>[5]Sheet1!P19</f>
        <v>29.344169505585473</v>
      </c>
      <c r="S19">
        <f>[5]Sheet1!Q19</f>
        <v>11.06073552458383</v>
      </c>
      <c r="T19">
        <f>[5]Sheet1!R19</f>
        <v>0.23194337242599977</v>
      </c>
      <c r="U19">
        <f>[5]Sheet1!S19</f>
        <v>1.0265356657144171</v>
      </c>
      <c r="V19">
        <f>[5]Sheet1!T19</f>
        <v>0.12097140780314973</v>
      </c>
      <c r="W19">
        <f>[5]Sheet1!U19</f>
        <v>5.4031961573741158</v>
      </c>
      <c r="X19">
        <f>[5]Sheet1!V19</f>
        <v>6.9975435750745483</v>
      </c>
      <c r="Y19" s="2">
        <f>[5]Sheet1!N19</f>
        <v>1455.9930129007487</v>
      </c>
      <c r="Z19">
        <f>[6]Sheet1!C19</f>
        <v>1961.77</v>
      </c>
      <c r="AA19">
        <f>[6]Sheet1!D19</f>
        <v>1006.86</v>
      </c>
      <c r="AB19">
        <f>[6]Sheet1!E19</f>
        <v>4.9800000000000004</v>
      </c>
      <c r="AC19">
        <f>[6]Sheet1!F19</f>
        <v>9.8883333333333336</v>
      </c>
      <c r="AD19">
        <f>[6]Sheet1!G19</f>
        <v>14.116666666666667</v>
      </c>
      <c r="AE19">
        <f>[6]Sheet1!H19</f>
        <v>16.600000000000001</v>
      </c>
      <c r="AF19">
        <f>[6]Sheet1!I19</f>
        <v>10.050000000000001</v>
      </c>
      <c r="AG19">
        <f>[6]Sheet1!J19</f>
        <v>7.7699999999999987</v>
      </c>
      <c r="AH19">
        <f t="shared" si="1"/>
        <v>2968.63</v>
      </c>
      <c r="AI19">
        <f t="shared" si="6"/>
        <v>1236.9291666666668</v>
      </c>
      <c r="AJ19">
        <f>$AI19*([5]Sheet1!W19/1000)</f>
        <v>88.146049343722908</v>
      </c>
      <c r="AK19">
        <f>$AI19*([5]Sheet1!X19/1000)</f>
        <v>3.6296659133069253</v>
      </c>
      <c r="AL19">
        <f>$AI19*([5]Sheet1!Y19/1000)</f>
        <v>1.3681346375143875</v>
      </c>
      <c r="AM19">
        <f>$AI19*([5]Sheet1!Z19/1000)</f>
        <v>286.89752236874824</v>
      </c>
      <c r="AN19">
        <f>$AI19*([5]Sheet1!AA19/1000)</f>
        <v>1269.751905545746</v>
      </c>
      <c r="AO19">
        <f>$AI19*([5]Sheet1!AB19/1000)</f>
        <v>149.6330626444435</v>
      </c>
      <c r="AP19">
        <f>$AI19*([5]Sheet1!AC19/1000)</f>
        <v>0.66833709202773017</v>
      </c>
      <c r="AQ19">
        <f>$AI19*([5]Sheet1!AD19/1000)</f>
        <v>0.86554657430306503</v>
      </c>
      <c r="AR19">
        <f t="shared" si="2"/>
        <v>1800.9602241198129</v>
      </c>
      <c r="AS19">
        <f>[7]Sheet1!R47</f>
        <v>1.0148448952706728</v>
      </c>
      <c r="AT19">
        <f>[7]Sheet1!R19</f>
        <v>0.28981099641216318</v>
      </c>
      <c r="AU19" s="4">
        <v>22.707457563654522</v>
      </c>
      <c r="AV19" s="4">
        <v>35.83998669328011</v>
      </c>
      <c r="AW19">
        <v>2.4687959999999974E-2</v>
      </c>
      <c r="AX19">
        <f t="shared" si="3"/>
        <v>229.81271656109587</v>
      </c>
      <c r="AY19">
        <f t="shared" si="4"/>
        <v>362.72157199489914</v>
      </c>
      <c r="AZ19">
        <f t="shared" si="5"/>
        <v>0.24985655650999974</v>
      </c>
    </row>
    <row r="20" spans="1:52" ht="15.5" x14ac:dyDescent="0.35">
      <c r="A20">
        <v>7</v>
      </c>
      <c r="B20">
        <v>1</v>
      </c>
      <c r="C20">
        <v>2</v>
      </c>
      <c r="D20" t="s">
        <v>11</v>
      </c>
      <c r="E20" t="s">
        <v>10</v>
      </c>
      <c r="F20" t="s">
        <v>8</v>
      </c>
      <c r="G20">
        <v>53</v>
      </c>
      <c r="H20" s="1">
        <f>[1]Sheet1!P20</f>
        <v>40.909090909090921</v>
      </c>
      <c r="I20">
        <f>[2]Sheet1!F20</f>
        <v>108.11</v>
      </c>
      <c r="J20">
        <f>[2]Sheet1!G20</f>
        <v>1.68921875</v>
      </c>
      <c r="K20">
        <f>[3]Sheet1!G20</f>
        <v>71.7</v>
      </c>
      <c r="L20">
        <f>[3]Sheet1!H20</f>
        <v>31.866666666666667</v>
      </c>
      <c r="M20">
        <f>[4]Sheet1!H20</f>
        <v>11.843333333333334</v>
      </c>
      <c r="N20">
        <f>[4]Sheet1!I20</f>
        <v>18.02268808114238</v>
      </c>
      <c r="O20">
        <f>[4]Sheet1!J20</f>
        <v>44.366666666666667</v>
      </c>
      <c r="P20">
        <f>[4]Sheet1!K20</f>
        <v>65.983333333333334</v>
      </c>
      <c r="Q20">
        <f>[5]Sheet1!O20</f>
        <v>7.4415842220159609E-2</v>
      </c>
      <c r="R20">
        <f>[5]Sheet1!P20</f>
        <v>33.935912976372236</v>
      </c>
      <c r="S20">
        <f>[5]Sheet1!Q20</f>
        <v>14.614390866685969</v>
      </c>
      <c r="T20">
        <f>[5]Sheet1!R20</f>
        <v>0.24153147844559575</v>
      </c>
      <c r="U20">
        <f>[5]Sheet1!S20</f>
        <v>1.094859418374414</v>
      </c>
      <c r="V20">
        <f>[5]Sheet1!T20</f>
        <v>0.12892234275791778</v>
      </c>
      <c r="W20">
        <f>[5]Sheet1!U20</f>
        <v>5.5964474740954984</v>
      </c>
      <c r="X20">
        <f>[5]Sheet1!V20</f>
        <v>7.6065768863487184</v>
      </c>
      <c r="Y20" s="2">
        <f>[5]Sheet1!N20</f>
        <v>1545.9044146184372</v>
      </c>
      <c r="Z20">
        <f>[6]Sheet1!C20</f>
        <v>1299.99</v>
      </c>
      <c r="AA20">
        <f>[6]Sheet1!D20</f>
        <v>1464.23</v>
      </c>
      <c r="AB20">
        <f>[6]Sheet1!E20</f>
        <v>5.15</v>
      </c>
      <c r="AC20">
        <f>[6]Sheet1!F20</f>
        <v>19.72</v>
      </c>
      <c r="AD20">
        <f>[6]Sheet1!G20</f>
        <v>30.438333333333333</v>
      </c>
      <c r="AE20">
        <f>[6]Sheet1!H20</f>
        <v>30</v>
      </c>
      <c r="AF20">
        <f>[6]Sheet1!I20</f>
        <v>10.083333333333334</v>
      </c>
      <c r="AG20">
        <f>[6]Sheet1!J20</f>
        <v>8.0783333333333349</v>
      </c>
      <c r="AH20">
        <f t="shared" si="1"/>
        <v>2764.2200000000003</v>
      </c>
      <c r="AI20">
        <f t="shared" si="6"/>
        <v>1151.7583333333334</v>
      </c>
      <c r="AJ20">
        <f>$AI20*([5]Sheet1!W20/1000)</f>
        <v>85.709066409087342</v>
      </c>
      <c r="AK20">
        <f>$AI20*([5]Sheet1!X20/1000)</f>
        <v>3.908597056981153</v>
      </c>
      <c r="AL20">
        <f>$AI20*([5]Sheet1!Y20/1000)</f>
        <v>1.6832246467296121</v>
      </c>
      <c r="AM20">
        <f>$AI20*([5]Sheet1!Z20/1000)</f>
        <v>278.18589306203529</v>
      </c>
      <c r="AN20">
        <f>$AI20*([5]Sheet1!AA20/1000)</f>
        <v>1261.013458941218</v>
      </c>
      <c r="AO20">
        <f>$AI20*([5]Sheet1!AB20/1000)</f>
        <v>148.48738262428813</v>
      </c>
      <c r="AP20">
        <f>$AI20*([5]Sheet1!AC20/1000)</f>
        <v>0.64457550153517751</v>
      </c>
      <c r="AQ20">
        <f>$AI20*([5]Sheet1!AD20/1000)</f>
        <v>0.87609383169928567</v>
      </c>
      <c r="AR20">
        <f t="shared" si="2"/>
        <v>1780.508292073574</v>
      </c>
      <c r="AS20">
        <f>[7]Sheet1!R48</f>
        <v>-1.4110639585153324</v>
      </c>
      <c r="AT20">
        <f>[7]Sheet1!R20</f>
        <v>4.8696150455675991E-3</v>
      </c>
      <c r="AU20" s="4">
        <v>23.750115336658361</v>
      </c>
      <c r="AV20" s="4">
        <v>40.708291791292787</v>
      </c>
      <c r="AW20">
        <v>7.8326039999999958E-2</v>
      </c>
      <c r="AX20">
        <f t="shared" si="3"/>
        <v>240.36502144092898</v>
      </c>
      <c r="AY20">
        <f t="shared" si="4"/>
        <v>411.99165943142793</v>
      </c>
      <c r="AZ20">
        <f t="shared" si="5"/>
        <v>0.79270521498999957</v>
      </c>
    </row>
    <row r="21" spans="1:52" ht="15.5" x14ac:dyDescent="0.35">
      <c r="A21">
        <v>7</v>
      </c>
      <c r="B21">
        <v>2</v>
      </c>
      <c r="C21">
        <v>2</v>
      </c>
      <c r="D21" t="s">
        <v>11</v>
      </c>
      <c r="E21" t="s">
        <v>10</v>
      </c>
      <c r="F21" t="s">
        <v>8</v>
      </c>
      <c r="G21">
        <v>52</v>
      </c>
      <c r="H21" s="1">
        <f>[1]Sheet1!P21</f>
        <v>66.49616368286442</v>
      </c>
      <c r="I21">
        <f>[2]Sheet1!F21</f>
        <v>117.56</v>
      </c>
      <c r="J21">
        <f>[2]Sheet1!G21</f>
        <v>1.836875</v>
      </c>
      <c r="K21">
        <f>[3]Sheet1!G21</f>
        <v>82.2</v>
      </c>
      <c r="L21">
        <f>[3]Sheet1!H21</f>
        <v>36.533333333333339</v>
      </c>
      <c r="M21">
        <f>[4]Sheet1!H21</f>
        <v>7.623333333333334</v>
      </c>
      <c r="N21">
        <f>[4]Sheet1!I21</f>
        <v>20.43087391496157</v>
      </c>
      <c r="O21">
        <f>[4]Sheet1!J21</f>
        <v>42.033333333333331</v>
      </c>
      <c r="P21">
        <f>[4]Sheet1!K21</f>
        <v>37.56</v>
      </c>
      <c r="Q21">
        <f>[5]Sheet1!O21</f>
        <v>6.7622828259474632E-2</v>
      </c>
      <c r="R21">
        <f>[5]Sheet1!P21</f>
        <v>36.433760914525287</v>
      </c>
      <c r="S21">
        <f>[5]Sheet1!Q21</f>
        <v>13.026738972167532</v>
      </c>
      <c r="T21">
        <f>[5]Sheet1!R21</f>
        <v>0.23893091755654555</v>
      </c>
      <c r="U21">
        <f>[5]Sheet1!S21</f>
        <v>1.0737384333172144</v>
      </c>
      <c r="V21">
        <f>[5]Sheet1!T21</f>
        <v>0.12640622435667212</v>
      </c>
      <c r="W21">
        <f>[5]Sheet1!U21</f>
        <v>6.1402724696247581</v>
      </c>
      <c r="X21">
        <f>[5]Sheet1!V21</f>
        <v>7.2066338872147266</v>
      </c>
      <c r="Y21" s="2">
        <f>[5]Sheet1!N21</f>
        <v>1512.97914411426</v>
      </c>
      <c r="Z21">
        <f>[6]Sheet1!C21</f>
        <v>1444.97</v>
      </c>
      <c r="AA21">
        <f>[6]Sheet1!D21</f>
        <v>965.83</v>
      </c>
      <c r="AB21">
        <f>[6]Sheet1!E21</f>
        <v>6.1</v>
      </c>
      <c r="AC21">
        <f>[6]Sheet1!F21</f>
        <v>10.450000000000001</v>
      </c>
      <c r="AD21">
        <f>[6]Sheet1!G21</f>
        <v>14.938333333333334</v>
      </c>
      <c r="AE21">
        <f>[6]Sheet1!H21</f>
        <v>14.8</v>
      </c>
      <c r="AF21">
        <f>[6]Sheet1!I21</f>
        <v>9.9</v>
      </c>
      <c r="AG21">
        <f>[6]Sheet1!J21</f>
        <v>8.8450000000000006</v>
      </c>
      <c r="AH21">
        <f t="shared" si="1"/>
        <v>2410.8000000000002</v>
      </c>
      <c r="AI21">
        <f t="shared" si="6"/>
        <v>1004.5</v>
      </c>
      <c r="AJ21">
        <f>$AI21*([5]Sheet1!W21/1000)</f>
        <v>67.927130986642268</v>
      </c>
      <c r="AK21">
        <f>$AI21*([5]Sheet1!X21/1000)</f>
        <v>3.6597712838640648</v>
      </c>
      <c r="AL21">
        <f>$AI21*([5]Sheet1!Y21/1000)</f>
        <v>1.3085359297542285</v>
      </c>
      <c r="AM21">
        <f>$AI21*([5]Sheet1!Z21/1000)</f>
        <v>240.00610668555001</v>
      </c>
      <c r="AN21">
        <f>$AI21*([5]Sheet1!AA21/1000)</f>
        <v>1078.570256267142</v>
      </c>
      <c r="AO21">
        <f>$AI21*([5]Sheet1!AB21/1000)</f>
        <v>126.97505236627714</v>
      </c>
      <c r="AP21">
        <f>$AI21*([5]Sheet1!AC21/1000)</f>
        <v>0.61679036957380695</v>
      </c>
      <c r="AQ21">
        <f>$AI21*([5]Sheet1!AD21/1000)</f>
        <v>0.72390637397071922</v>
      </c>
      <c r="AR21">
        <f t="shared" si="2"/>
        <v>1519.7875502627744</v>
      </c>
      <c r="AS21">
        <f>[7]Sheet1!R49</f>
        <v>-1.3843177507263367</v>
      </c>
      <c r="AT21">
        <f>[7]Sheet1!R21</f>
        <v>-0.25344920898465145</v>
      </c>
      <c r="AU21" s="4">
        <v>24.425496626686659</v>
      </c>
      <c r="AV21" s="4">
        <v>33.12925338619096</v>
      </c>
      <c r="AW21">
        <v>0.13699268999999994</v>
      </c>
      <c r="AX21">
        <f t="shared" si="3"/>
        <v>247.20027406843457</v>
      </c>
      <c r="AY21">
        <f t="shared" si="4"/>
        <v>335.28736966606112</v>
      </c>
      <c r="AZ21">
        <f t="shared" si="5"/>
        <v>1.3864459352024994</v>
      </c>
    </row>
    <row r="22" spans="1:52" ht="15.5" x14ac:dyDescent="0.35">
      <c r="A22">
        <v>7</v>
      </c>
      <c r="B22">
        <v>3</v>
      </c>
      <c r="C22">
        <v>2</v>
      </c>
      <c r="D22" t="s">
        <v>11</v>
      </c>
      <c r="E22" t="s">
        <v>10</v>
      </c>
      <c r="F22" t="s">
        <v>8</v>
      </c>
      <c r="G22">
        <v>65</v>
      </c>
      <c r="H22" s="1">
        <f>[1]Sheet1!P22</f>
        <v>51.156812339331594</v>
      </c>
      <c r="I22">
        <f>[2]Sheet1!F22</f>
        <v>109.83</v>
      </c>
      <c r="J22">
        <f>[2]Sheet1!G22</f>
        <v>1.71609375</v>
      </c>
      <c r="K22">
        <f>[3]Sheet1!G22</f>
        <v>100.6</v>
      </c>
      <c r="L22">
        <f>[3]Sheet1!H22</f>
        <v>44.711111111111109</v>
      </c>
      <c r="M22">
        <f>[4]Sheet1!H22</f>
        <v>8.326666666666668</v>
      </c>
      <c r="N22">
        <f>[4]Sheet1!I22</f>
        <v>20.302231468976828</v>
      </c>
      <c r="O22">
        <f>[4]Sheet1!J22</f>
        <v>43</v>
      </c>
      <c r="P22">
        <f>[4]Sheet1!K22</f>
        <v>41.206666666666671</v>
      </c>
      <c r="Q22">
        <f>[5]Sheet1!O22</f>
        <v>7.3683567588707269E-2</v>
      </c>
      <c r="R22">
        <f>[5]Sheet1!P22</f>
        <v>28.340655709940886</v>
      </c>
      <c r="S22">
        <f>[5]Sheet1!Q22</f>
        <v>10.84634237648212</v>
      </c>
      <c r="T22">
        <f>[5]Sheet1!R22</f>
        <v>0.23419597909406781</v>
      </c>
      <c r="U22">
        <f>[5]Sheet1!S22</f>
        <v>1.0326904455568957</v>
      </c>
      <c r="V22">
        <f>[5]Sheet1!T22</f>
        <v>0.1182665156181506</v>
      </c>
      <c r="W22">
        <f>[5]Sheet1!U22</f>
        <v>5.5946816200299114</v>
      </c>
      <c r="X22">
        <f>[5]Sheet1!V22</f>
        <v>7.446748245756809</v>
      </c>
      <c r="Y22" s="2">
        <f>[5]Sheet1!N22</f>
        <v>1464.0593506530422</v>
      </c>
      <c r="Z22">
        <f>[6]Sheet1!C22</f>
        <v>2031.07</v>
      </c>
      <c r="AA22">
        <f>[6]Sheet1!D22</f>
        <v>1145.1199999999999</v>
      </c>
      <c r="AB22">
        <f>[6]Sheet1!E22</f>
        <v>5.38</v>
      </c>
      <c r="AC22">
        <f>[6]Sheet1!F22</f>
        <v>12.455</v>
      </c>
      <c r="AD22">
        <f>[6]Sheet1!G22</f>
        <v>18.978333333333335</v>
      </c>
      <c r="AE22">
        <f>[6]Sheet1!H22</f>
        <v>29.8</v>
      </c>
      <c r="AF22">
        <f>[6]Sheet1!I22</f>
        <v>10.566666666666666</v>
      </c>
      <c r="AG22">
        <f>[6]Sheet1!J22</f>
        <v>8.42</v>
      </c>
      <c r="AH22">
        <f t="shared" si="1"/>
        <v>3176.1899999999996</v>
      </c>
      <c r="AI22">
        <f t="shared" si="6"/>
        <v>1323.4124999999997</v>
      </c>
      <c r="AJ22">
        <f>$AI22*([5]Sheet1!W22/1000)</f>
        <v>97.513754391490039</v>
      </c>
      <c r="AK22">
        <f>$AI22*([5]Sheet1!X22/1000)</f>
        <v>3.7506378024732134</v>
      </c>
      <c r="AL22">
        <f>$AI22*([5]Sheet1!Y22/1000)</f>
        <v>1.435418508031614</v>
      </c>
      <c r="AM22">
        <f>$AI22*([5]Sheet1!Z22/1000)</f>
        <v>309.93788618282792</v>
      </c>
      <c r="AN22">
        <f>$AI22*([5]Sheet1!AA22/1000)</f>
        <v>1366.675444280565</v>
      </c>
      <c r="AO22">
        <f>$AI22*([5]Sheet1!AB22/1000)</f>
        <v>156.51538510050571</v>
      </c>
      <c r="AP22">
        <f>$AI22*([5]Sheet1!AC22/1000)</f>
        <v>0.74040715894678333</v>
      </c>
      <c r="AQ22">
        <f>$AI22*([5]Sheet1!AD22/1000)</f>
        <v>0.98551197127876311</v>
      </c>
      <c r="AR22">
        <f t="shared" si="2"/>
        <v>1937.554445396119</v>
      </c>
      <c r="AS22">
        <f>[7]Sheet1!R50</f>
        <v>2.2752515799640856</v>
      </c>
      <c r="AT22">
        <f>[7]Sheet1!R22</f>
        <v>0.38213224535444562</v>
      </c>
      <c r="AU22" s="4">
        <v>22.176121875000007</v>
      </c>
      <c r="AV22" s="4">
        <v>38.985489220563849</v>
      </c>
      <c r="AW22">
        <v>4.9830809999999982E-2</v>
      </c>
      <c r="AX22">
        <f t="shared" si="3"/>
        <v>224.4352894460938</v>
      </c>
      <c r="AY22">
        <f t="shared" si="4"/>
        <v>394.55589244748484</v>
      </c>
      <c r="AZ22">
        <f t="shared" si="5"/>
        <v>0.50431686517249985</v>
      </c>
    </row>
    <row r="23" spans="1:52" ht="15.5" x14ac:dyDescent="0.35">
      <c r="A23">
        <v>8</v>
      </c>
      <c r="B23">
        <v>1</v>
      </c>
      <c r="C23">
        <v>3</v>
      </c>
      <c r="D23" t="s">
        <v>11</v>
      </c>
      <c r="E23" t="s">
        <v>10</v>
      </c>
      <c r="F23" t="s">
        <v>9</v>
      </c>
      <c r="G23">
        <v>66</v>
      </c>
      <c r="H23" s="1">
        <f>[1]Sheet1!P23</f>
        <v>64.155844155844164</v>
      </c>
      <c r="I23">
        <f>[2]Sheet1!F23</f>
        <v>107.18</v>
      </c>
      <c r="J23">
        <f>[2]Sheet1!G23</f>
        <v>1.6746875000000001</v>
      </c>
      <c r="K23">
        <f>[3]Sheet1!G23</f>
        <v>116.1</v>
      </c>
      <c r="L23">
        <f>[3]Sheet1!H23</f>
        <v>51.6</v>
      </c>
      <c r="M23">
        <f>[4]Sheet1!H23</f>
        <v>8.5066666666666677</v>
      </c>
      <c r="N23">
        <f>[4]Sheet1!I23</f>
        <v>18.583000452271417</v>
      </c>
      <c r="O23">
        <f>[4]Sheet1!J23</f>
        <v>46.166666666666664</v>
      </c>
      <c r="P23">
        <f>[4]Sheet1!K23</f>
        <v>46.266666666666673</v>
      </c>
      <c r="Q23">
        <f>[5]Sheet1!O23</f>
        <v>7.2389192190204399E-2</v>
      </c>
      <c r="R23">
        <f>[5]Sheet1!P23</f>
        <v>27.597601581456619</v>
      </c>
      <c r="S23">
        <f>[5]Sheet1!Q23</f>
        <v>13.207982640817967</v>
      </c>
      <c r="T23">
        <f>[5]Sheet1!R23</f>
        <v>0.23237041408564035</v>
      </c>
      <c r="U23">
        <f>[5]Sheet1!S23</f>
        <v>1.0050212079361902</v>
      </c>
      <c r="V23">
        <f>[5]Sheet1!T23</f>
        <v>0.12079719210895552</v>
      </c>
      <c r="W23">
        <f>[5]Sheet1!U23</f>
        <v>6.2243264771668834</v>
      </c>
      <c r="X23">
        <f>[5]Sheet1!V23</f>
        <v>7.0501681526495315</v>
      </c>
      <c r="Y23" s="2">
        <f>[5]Sheet1!N23</f>
        <v>1435.9860142061998</v>
      </c>
      <c r="Z23">
        <f>[6]Sheet1!C23</f>
        <v>1869.23</v>
      </c>
      <c r="AA23">
        <f>[6]Sheet1!D23</f>
        <v>1244.8699999999999</v>
      </c>
      <c r="AB23">
        <f>[6]Sheet1!E23</f>
        <v>6.08</v>
      </c>
      <c r="AC23">
        <f>[6]Sheet1!F23</f>
        <v>14.206666666666669</v>
      </c>
      <c r="AD23">
        <f>[6]Sheet1!G23</f>
        <v>21.258333333333333</v>
      </c>
      <c r="AE23">
        <f>[6]Sheet1!H23</f>
        <v>18.8</v>
      </c>
      <c r="AF23">
        <f>[6]Sheet1!I23</f>
        <v>10.15</v>
      </c>
      <c r="AG23">
        <f>[6]Sheet1!J23</f>
        <v>8.0950000000000006</v>
      </c>
      <c r="AH23">
        <f t="shared" si="1"/>
        <v>3114.1</v>
      </c>
      <c r="AI23">
        <f t="shared" si="6"/>
        <v>1297.5416666666667</v>
      </c>
      <c r="AJ23">
        <f>$AI23*([5]Sheet1!W23/1000)</f>
        <v>93.927993083131469</v>
      </c>
      <c r="AK23">
        <f>$AI23*([5]Sheet1!X23/1000)</f>
        <v>3.580903795200586</v>
      </c>
      <c r="AL23">
        <f>$AI23*([5]Sheet1!Y23/1000)</f>
        <v>1.7137907809071349</v>
      </c>
      <c r="AM23">
        <f>$AI23*([5]Sheet1!Z23/1000)</f>
        <v>301.5102943767053</v>
      </c>
      <c r="AN23">
        <f>$AI23*([5]Sheet1!AA23/1000)</f>
        <v>1304.0568931808709</v>
      </c>
      <c r="AO23">
        <f>$AI23*([5]Sheet1!AB23/1000)</f>
        <v>156.73938997770767</v>
      </c>
      <c r="AP23">
        <f>$AI23*([5]Sheet1!AC23/1000)</f>
        <v>0.80763229510605805</v>
      </c>
      <c r="AQ23">
        <f>$AI23*([5]Sheet1!AD23/1000)</f>
        <v>0.91478869350691283</v>
      </c>
      <c r="AR23">
        <f t="shared" si="2"/>
        <v>1863.2516861831357</v>
      </c>
      <c r="AS23">
        <f>[7]Sheet1!R51</f>
        <v>5.0684274693939457</v>
      </c>
      <c r="AT23">
        <f>[7]Sheet1!R23</f>
        <v>0.3257041141849048</v>
      </c>
      <c r="AU23" s="4">
        <v>22.080179730404392</v>
      </c>
      <c r="AV23" s="4">
        <v>45.402998674618964</v>
      </c>
      <c r="AW23">
        <v>2.3011769999999994E-2</v>
      </c>
      <c r="AX23">
        <f t="shared" si="3"/>
        <v>223.46429897653516</v>
      </c>
      <c r="AY23">
        <f t="shared" si="4"/>
        <v>459.50483166970412</v>
      </c>
      <c r="AZ23">
        <f t="shared" si="5"/>
        <v>0.23289253593249992</v>
      </c>
    </row>
    <row r="24" spans="1:52" ht="15.5" x14ac:dyDescent="0.35">
      <c r="A24">
        <v>8</v>
      </c>
      <c r="B24">
        <v>2</v>
      </c>
      <c r="C24">
        <v>3</v>
      </c>
      <c r="D24" t="s">
        <v>11</v>
      </c>
      <c r="E24" t="s">
        <v>10</v>
      </c>
      <c r="F24" t="s">
        <v>9</v>
      </c>
      <c r="G24">
        <v>57</v>
      </c>
      <c r="H24" s="1">
        <f>[1]Sheet1!P24</f>
        <v>67.460317460317455</v>
      </c>
      <c r="I24">
        <f>[2]Sheet1!F24</f>
        <v>116.35</v>
      </c>
      <c r="J24">
        <f>[2]Sheet1!G24</f>
        <v>1.8179687499999999</v>
      </c>
      <c r="K24">
        <f>[3]Sheet1!G24</f>
        <v>71.7</v>
      </c>
      <c r="L24">
        <f>[3]Sheet1!H24</f>
        <v>31.866666666666667</v>
      </c>
      <c r="M24">
        <f>[4]Sheet1!H24</f>
        <v>7.4566666666666661</v>
      </c>
      <c r="N24">
        <f>[4]Sheet1!I24</f>
        <v>21.364908257055902</v>
      </c>
      <c r="O24">
        <f>[4]Sheet1!J24</f>
        <v>42.900000000000006</v>
      </c>
      <c r="P24">
        <f>[4]Sheet1!K24</f>
        <v>34.81666666666667</v>
      </c>
      <c r="Q24">
        <f>[5]Sheet1!O24</f>
        <v>6.9824087977041829E-2</v>
      </c>
      <c r="R24">
        <f>[5]Sheet1!P24</f>
        <v>31.073998216349217</v>
      </c>
      <c r="S24">
        <f>[5]Sheet1!Q24</f>
        <v>12.582272771627862</v>
      </c>
      <c r="T24">
        <f>[5]Sheet1!R24</f>
        <v>0.22567225824547055</v>
      </c>
      <c r="U24">
        <f>[5]Sheet1!S24</f>
        <v>1.0117086499459365</v>
      </c>
      <c r="V24">
        <f>[5]Sheet1!T24</f>
        <v>0.11886532748441596</v>
      </c>
      <c r="W24">
        <f>[5]Sheet1!U24</f>
        <v>6.2440740540066724</v>
      </c>
      <c r="X24">
        <f>[5]Sheet1!V24</f>
        <v>7.067188148905684</v>
      </c>
      <c r="Y24" s="2">
        <f>[5]Sheet1!N24</f>
        <v>1431.7670769719537</v>
      </c>
      <c r="Z24">
        <f>[6]Sheet1!C24</f>
        <v>1822.53</v>
      </c>
      <c r="AA24">
        <f>[6]Sheet1!D24</f>
        <v>1063.9100000000001</v>
      </c>
      <c r="AB24">
        <f>[6]Sheet1!E24</f>
        <v>4.71</v>
      </c>
      <c r="AC24">
        <f>[6]Sheet1!F24</f>
        <v>14.756666666666666</v>
      </c>
      <c r="AD24">
        <f>[6]Sheet1!G24</f>
        <v>20.561666666666667</v>
      </c>
      <c r="AE24">
        <f>[6]Sheet1!H24</f>
        <v>30.2</v>
      </c>
      <c r="AF24">
        <f>[6]Sheet1!I24</f>
        <v>10.983333333333333</v>
      </c>
      <c r="AG24">
        <f>[6]Sheet1!J24</f>
        <v>8.6399999999999988</v>
      </c>
      <c r="AH24">
        <f t="shared" si="1"/>
        <v>2886.44</v>
      </c>
      <c r="AI24">
        <f t="shared" si="6"/>
        <v>1202.6833333333332</v>
      </c>
      <c r="AJ24">
        <f>$AI24*([5]Sheet1!W24/1000)</f>
        <v>83.976266875188585</v>
      </c>
      <c r="AK24">
        <f>$AI24*([5]Sheet1!X24/1000)</f>
        <v>3.7372179754832926</v>
      </c>
      <c r="AL24">
        <f>$AI24*([5]Sheet1!Y24/1000)</f>
        <v>1.5132489757890635</v>
      </c>
      <c r="AM24">
        <f>$AI24*([5]Sheet1!Z24/1000)</f>
        <v>271.41226378752327</v>
      </c>
      <c r="AN24">
        <f>$AI24*([5]Sheet1!AA24/1000)</f>
        <v>1216.7651314791451</v>
      </c>
      <c r="AO24">
        <f>$AI24*([5]Sheet1!AB24/1000)</f>
        <v>142.95734827671563</v>
      </c>
      <c r="AP24">
        <f>$AI24*([5]Sheet1!AC24/1000)</f>
        <v>0.75096437968529239</v>
      </c>
      <c r="AQ24">
        <f>$AI24*([5]Sheet1!AD24/1000)</f>
        <v>0.84995894002197159</v>
      </c>
      <c r="AR24">
        <f t="shared" si="2"/>
        <v>1721.9624006895522</v>
      </c>
      <c r="AS24">
        <f>[7]Sheet1!R52</f>
        <v>-0.85406033019265004</v>
      </c>
      <c r="AT24">
        <f>[7]Sheet1!R24</f>
        <v>-0.30796339887917779</v>
      </c>
      <c r="AU24" s="4">
        <v>23.032595529470534</v>
      </c>
      <c r="AV24" s="4">
        <v>37.794268252395113</v>
      </c>
      <c r="AW24">
        <v>2.4687960000000002E-2</v>
      </c>
      <c r="AX24">
        <f t="shared" si="3"/>
        <v>233.10330243896732</v>
      </c>
      <c r="AY24">
        <f t="shared" si="4"/>
        <v>382.50004137071909</v>
      </c>
      <c r="AZ24">
        <f t="shared" si="5"/>
        <v>0.24985655650999999</v>
      </c>
    </row>
    <row r="25" spans="1:52" ht="16" thickBot="1" x14ac:dyDescent="0.4">
      <c r="A25">
        <v>8</v>
      </c>
      <c r="B25">
        <v>3</v>
      </c>
      <c r="C25">
        <v>3</v>
      </c>
      <c r="D25" t="s">
        <v>11</v>
      </c>
      <c r="E25" t="s">
        <v>10</v>
      </c>
      <c r="F25" t="s">
        <v>9</v>
      </c>
      <c r="G25">
        <v>61</v>
      </c>
      <c r="H25" s="1">
        <f>[1]Sheet1!P25</f>
        <v>50.000000000000021</v>
      </c>
      <c r="I25">
        <f>[2]Sheet1!F25</f>
        <v>109.47</v>
      </c>
      <c r="J25">
        <f>[2]Sheet1!G25</f>
        <v>1.71046875</v>
      </c>
      <c r="K25">
        <f>[3]Sheet1!G25</f>
        <v>87.7</v>
      </c>
      <c r="L25">
        <f>[3]Sheet1!H25</f>
        <v>38.977777777777774</v>
      </c>
      <c r="M25">
        <f>[4]Sheet1!H25</f>
        <v>6.2766666666666664</v>
      </c>
      <c r="N25">
        <f>[4]Sheet1!I25</f>
        <v>20.813318996453386</v>
      </c>
      <c r="O25">
        <f>[4]Sheet1!J25</f>
        <v>41.966666666666669</v>
      </c>
      <c r="P25">
        <f>[4]Sheet1!K25</f>
        <v>29.98</v>
      </c>
      <c r="Q25">
        <f>[5]Sheet1!O25</f>
        <v>7.4654615441146446E-2</v>
      </c>
      <c r="R25">
        <f>[5]Sheet1!P25</f>
        <v>27.960883303507803</v>
      </c>
      <c r="S25">
        <f>[5]Sheet1!Q25</f>
        <v>11.891201961179419</v>
      </c>
      <c r="T25">
        <f>[5]Sheet1!R25</f>
        <v>0.22112986224251135</v>
      </c>
      <c r="U25">
        <f>[5]Sheet1!S25</f>
        <v>1.0064068247390356</v>
      </c>
      <c r="V25">
        <f>[5]Sheet1!T25</f>
        <v>0.11835031849894737</v>
      </c>
      <c r="W25">
        <f>[5]Sheet1!U25</f>
        <v>5.9621306211774332</v>
      </c>
      <c r="X25">
        <f>[5]Sheet1!V25</f>
        <v>7.3872584101232288</v>
      </c>
      <c r="Y25" s="2">
        <f>[5]Sheet1!N25</f>
        <v>1425.8617683512398</v>
      </c>
      <c r="Z25">
        <f>[6]Sheet1!C25</f>
        <v>1483.59</v>
      </c>
      <c r="AA25">
        <f>[6]Sheet1!D25</f>
        <v>977.13</v>
      </c>
      <c r="AB25">
        <f>[6]Sheet1!E25</f>
        <v>5.32</v>
      </c>
      <c r="AC25">
        <f>[6]Sheet1!F25</f>
        <v>9.4916666666666671</v>
      </c>
      <c r="AD25">
        <f>[6]Sheet1!G25</f>
        <v>13.558333333333332</v>
      </c>
      <c r="AE25">
        <f>[6]Sheet1!H25</f>
        <v>19</v>
      </c>
      <c r="AF25">
        <f>[6]Sheet1!I25</f>
        <v>10.133333333333333</v>
      </c>
      <c r="AG25">
        <f>[6]Sheet1!J25</f>
        <v>7.7183333333333319</v>
      </c>
      <c r="AH25">
        <f t="shared" si="1"/>
        <v>2460.7199999999998</v>
      </c>
      <c r="AI25">
        <f t="shared" si="6"/>
        <v>1025.3</v>
      </c>
      <c r="AJ25">
        <f>$AI25*([5]Sheet1!W25/1000)</f>
        <v>76.543377211807453</v>
      </c>
      <c r="AK25">
        <f>$AI25*([5]Sheet1!X25/1000)</f>
        <v>2.8668293651086549</v>
      </c>
      <c r="AL25">
        <f>$AI25*([5]Sheet1!Y25/1000)</f>
        <v>1.2192049370797258</v>
      </c>
      <c r="AM25">
        <f>$AI25*([5]Sheet1!Z25/1000)</f>
        <v>226.72444775724688</v>
      </c>
      <c r="AN25">
        <f>$AI25*([5]Sheet1!AA25/1000)</f>
        <v>1031.8689174049332</v>
      </c>
      <c r="AO25">
        <f>$AI25*([5]Sheet1!AB25/1000)</f>
        <v>121.34458155697072</v>
      </c>
      <c r="AP25">
        <f>$AI25*([5]Sheet1!AC25/1000)</f>
        <v>0.61129725258932222</v>
      </c>
      <c r="AQ25">
        <f>$AI25*([5]Sheet1!AD25/1000)</f>
        <v>0.75741560478993464</v>
      </c>
      <c r="AR25">
        <f t="shared" si="2"/>
        <v>1461.936071090526</v>
      </c>
      <c r="AS25">
        <f>[7]Sheet1!R53</f>
        <v>0.99593326544515237</v>
      </c>
      <c r="AT25">
        <f>[7]Sheet1!R25</f>
        <v>0.18285299196493682</v>
      </c>
      <c r="AU25" s="5">
        <v>22.633430014970067</v>
      </c>
      <c r="AV25" s="5">
        <v>36.875539508632137</v>
      </c>
      <c r="AW25">
        <v>1.7983199999999974E-2</v>
      </c>
      <c r="AX25">
        <f t="shared" si="3"/>
        <v>229.06351458567246</v>
      </c>
      <c r="AY25">
        <f t="shared" si="4"/>
        <v>373.20197055873723</v>
      </c>
      <c r="AZ25">
        <f t="shared" si="5"/>
        <v>0.18200047419999971</v>
      </c>
    </row>
    <row r="26" spans="1:52" ht="15" thickTop="1" x14ac:dyDescent="0.35"/>
  </sheetData>
  <sortState xmlns:xlrd2="http://schemas.microsoft.com/office/spreadsheetml/2017/richdata2" ref="A2:G48">
    <sortCondition ref="A2:A48"/>
    <sortCondition ref="B2:B4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Rika Augustin</dc:creator>
  <cp:lastModifiedBy>Rika Augustin</cp:lastModifiedBy>
  <dcterms:created xsi:type="dcterms:W3CDTF">2025-07-24T15:44:38Z</dcterms:created>
  <dcterms:modified xsi:type="dcterms:W3CDTF">2025-08-20T15:44:40Z</dcterms:modified>
</cp:coreProperties>
</file>