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-38400" yWindow="5600" windowWidth="25600" windowHeight="14340" tabRatio="500" activeTab="5"/>
  </bookViews>
  <sheets>
    <sheet name="ReadMe" sheetId="2" r:id="rId1"/>
    <sheet name="met" sheetId="1" r:id="rId2"/>
    <sheet name="percent cover" sheetId="3" r:id="rId3"/>
    <sheet name="shrub_biomass" sheetId="4" r:id="rId4"/>
    <sheet name="Sheet1" sheetId="5" r:id="rId5"/>
    <sheet name="ndvi" sheetId="6" r:id="rId6"/>
  </sheets>
  <externalReferences>
    <externalReference r:id="rId7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2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T45" i="1"/>
  <c r="S45" i="1"/>
  <c r="Q45" i="1"/>
  <c r="P45" i="1"/>
  <c r="T44" i="1"/>
  <c r="S44" i="1"/>
  <c r="Q44" i="1"/>
  <c r="P44" i="1"/>
  <c r="F3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2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39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95" i="4"/>
  <c r="F92" i="4"/>
  <c r="F93" i="4"/>
  <c r="F94" i="4"/>
  <c r="F81" i="4"/>
  <c r="F82" i="4"/>
  <c r="F83" i="4"/>
  <c r="F84" i="4"/>
  <c r="F85" i="4"/>
  <c r="F86" i="4"/>
  <c r="F87" i="4"/>
  <c r="F88" i="4"/>
  <c r="F89" i="4"/>
  <c r="F90" i="4"/>
  <c r="F91" i="4"/>
  <c r="F77" i="4"/>
  <c r="F78" i="4"/>
  <c r="F79" i="4"/>
  <c r="F80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2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3" i="3"/>
</calcChain>
</file>

<file path=xl/sharedStrings.xml><?xml version="1.0" encoding="utf-8"?>
<sst xmlns="http://schemas.openxmlformats.org/spreadsheetml/2006/main" count="276" uniqueCount="72">
  <si>
    <t>Date</t>
  </si>
  <si>
    <t>Time</t>
  </si>
  <si>
    <t>Plot</t>
  </si>
  <si>
    <t>ThCnd</t>
  </si>
  <si>
    <t>TD1</t>
  </si>
  <si>
    <t>TD2</t>
  </si>
  <si>
    <t>SM</t>
  </si>
  <si>
    <t>Tsoil</t>
  </si>
  <si>
    <t>Tsurf</t>
  </si>
  <si>
    <t>Tair</t>
  </si>
  <si>
    <t>PAR</t>
  </si>
  <si>
    <t>SW</t>
  </si>
  <si>
    <t>Thaw Depth 1 (cm)</t>
  </si>
  <si>
    <t>Thaw Depth 2 (cm)</t>
  </si>
  <si>
    <t>Thermal Conductivity (K/ m2 W)</t>
  </si>
  <si>
    <t>Soil Moisture %</t>
  </si>
  <si>
    <t>Soil Temperature (C)</t>
  </si>
  <si>
    <t>Surface/Canopy Temperature (C)</t>
  </si>
  <si>
    <t>Air Temperature (C)</t>
  </si>
  <si>
    <t>Shortwave Rad W/m2</t>
  </si>
  <si>
    <t>moss</t>
  </si>
  <si>
    <t>lichen</t>
  </si>
  <si>
    <t xml:space="preserve">herb </t>
  </si>
  <si>
    <t>shrub</t>
  </si>
  <si>
    <t>other</t>
  </si>
  <si>
    <t>plot</t>
  </si>
  <si>
    <t>Ht</t>
  </si>
  <si>
    <t>Betula</t>
  </si>
  <si>
    <t>Genus</t>
  </si>
  <si>
    <t>Salix</t>
  </si>
  <si>
    <t>moss.und</t>
  </si>
  <si>
    <t>lichen.und</t>
  </si>
  <si>
    <t>litter.und</t>
  </si>
  <si>
    <t>eg.shrub.und</t>
  </si>
  <si>
    <t>NDVI.7.19</t>
  </si>
  <si>
    <t>NDVI.7.30</t>
  </si>
  <si>
    <t>NDVI.8.4</t>
  </si>
  <si>
    <t>fCO2 light</t>
  </si>
  <si>
    <t>fCO2 dark</t>
  </si>
  <si>
    <t>fH2O light</t>
  </si>
  <si>
    <t>fH2O dark</t>
  </si>
  <si>
    <t>total</t>
  </si>
  <si>
    <t>total.und</t>
  </si>
  <si>
    <t>BD raw</t>
  </si>
  <si>
    <t>BD (cm)</t>
  </si>
  <si>
    <t>BD=inches</t>
  </si>
  <si>
    <t>shaded</t>
  </si>
  <si>
    <t>Tair_met</t>
  </si>
  <si>
    <t>PAR_met</t>
  </si>
  <si>
    <t>PAR from met tower at site</t>
  </si>
  <si>
    <t>PAR (umol/m2/sec)</t>
  </si>
  <si>
    <t>Air temp from met tower at site  (umol/m2/sec)</t>
  </si>
  <si>
    <t>CO2 flux light measurement (umol CO2/m2/sec)</t>
  </si>
  <si>
    <t>CO2 flux dark measurement (umol CO2/m2/sec)</t>
  </si>
  <si>
    <t>H2O flux light measurement (umol CO2/m2/sec)</t>
  </si>
  <si>
    <t>H2O flux dark measurement (umol CO2/m2/sec)</t>
  </si>
  <si>
    <t>AGB (g)</t>
  </si>
  <si>
    <t>met</t>
  </si>
  <si>
    <t>MML 9/20/13</t>
  </si>
  <si>
    <t>percent cover</t>
  </si>
  <si>
    <t>overstory and understory visual estimates of percent cover for all plots</t>
  </si>
  <si>
    <t>shrub biomass</t>
  </si>
  <si>
    <t>measurements of shrub basal diameter from each plot and estimates of aboveground biomass based on allometry from Berner et al</t>
  </si>
  <si>
    <t>*note original basal diameters are in multiple units based upon which calipers were used - converted to cm for biomass estimates*</t>
  </si>
  <si>
    <t>PLOT</t>
  </si>
  <si>
    <t>Overstory</t>
  </si>
  <si>
    <t>Understory</t>
  </si>
  <si>
    <t>Leaf Area</t>
  </si>
  <si>
    <t>notes</t>
  </si>
  <si>
    <t>TD</t>
  </si>
  <si>
    <t>date</t>
  </si>
  <si>
    <t>ndvi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</si>
</sst>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h:mm;@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0" fontId="4" fillId="0" borderId="0" xfId="0" applyFont="1"/>
    <xf numFmtId="164" fontId="4" fillId="0" borderId="0" xfId="0" applyNumberFormat="1" applyFont="1"/>
    <xf numFmtId="14" fontId="3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ft_flux_calcul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lux.rates.2013-09-20.csv"/>
    </sheetNames>
    <sheetDataSet>
      <sheetData sheetId="0">
        <row r="2">
          <cell r="P2">
            <v>-2.6923565434594474</v>
          </cell>
          <cell r="Q2">
            <v>19.38</v>
          </cell>
        </row>
        <row r="3">
          <cell r="P3">
            <v>-0.9357303793948113</v>
          </cell>
          <cell r="Q3">
            <v>-48.46</v>
          </cell>
        </row>
        <row r="4">
          <cell r="P4">
            <v>-0.42865859296857217</v>
          </cell>
          <cell r="Q4">
            <v>43.61</v>
          </cell>
        </row>
        <row r="5">
          <cell r="P5">
            <v>-2.5060041047980866</v>
          </cell>
          <cell r="Q5">
            <v>-33.92</v>
          </cell>
        </row>
        <row r="6">
          <cell r="P6">
            <v>-6.4722737644846591</v>
          </cell>
          <cell r="Q6">
            <v>87.23</v>
          </cell>
        </row>
        <row r="7">
          <cell r="P7">
            <v>8.1350922925326934</v>
          </cell>
          <cell r="Q7">
            <v>-92.07</v>
          </cell>
        </row>
        <row r="8">
          <cell r="P8">
            <v>-0.91092449149222177</v>
          </cell>
          <cell r="Q8">
            <v>126</v>
          </cell>
        </row>
        <row r="9">
          <cell r="P9">
            <v>0.94848839284090314</v>
          </cell>
          <cell r="Q9">
            <v>53.31</v>
          </cell>
        </row>
        <row r="10">
          <cell r="P10">
            <v>0.17379470133665939</v>
          </cell>
          <cell r="Q10">
            <v>58.15</v>
          </cell>
        </row>
        <row r="11">
          <cell r="P11">
            <v>0.29122356615922024</v>
          </cell>
          <cell r="Q11">
            <v>-43.61</v>
          </cell>
        </row>
        <row r="12">
          <cell r="P12">
            <v>2.3273095490809492</v>
          </cell>
          <cell r="Q12">
            <v>-111.46</v>
          </cell>
        </row>
        <row r="13">
          <cell r="P13">
            <v>2.8152931112246579E-2</v>
          </cell>
          <cell r="Q13">
            <v>-43.61</v>
          </cell>
        </row>
        <row r="14">
          <cell r="P14">
            <v>1.693493679905109</v>
          </cell>
          <cell r="Q14">
            <v>145.38</v>
          </cell>
        </row>
        <row r="15">
          <cell r="P15">
            <v>0.9576022707977383</v>
          </cell>
          <cell r="Q15">
            <v>14.54</v>
          </cell>
        </row>
        <row r="16">
          <cell r="P16">
            <v>3.6104085413429696</v>
          </cell>
          <cell r="Q16">
            <v>53.31</v>
          </cell>
        </row>
        <row r="17">
          <cell r="P17">
            <v>2.7066296222892774</v>
          </cell>
          <cell r="Q17">
            <v>29.08</v>
          </cell>
        </row>
        <row r="18">
          <cell r="P18">
            <v>0.99934487159279495</v>
          </cell>
          <cell r="Q18">
            <v>135.69</v>
          </cell>
        </row>
        <row r="19">
          <cell r="P19">
            <v>3.8936739050998841</v>
          </cell>
          <cell r="Q19">
            <v>-92.07</v>
          </cell>
        </row>
        <row r="20">
          <cell r="P20">
            <v>4.9226176219009181</v>
          </cell>
          <cell r="Q20">
            <v>-101.77</v>
          </cell>
        </row>
        <row r="21">
          <cell r="P21">
            <v>4.0771298628175012</v>
          </cell>
          <cell r="Q21">
            <v>116.3</v>
          </cell>
        </row>
        <row r="22">
          <cell r="P22">
            <v>14.201567914490298</v>
          </cell>
          <cell r="Q22">
            <v>198.69</v>
          </cell>
        </row>
        <row r="23">
          <cell r="P23">
            <v>1.2191601328122119</v>
          </cell>
          <cell r="Q23">
            <v>-29.08</v>
          </cell>
        </row>
        <row r="24">
          <cell r="P24">
            <v>0.34435943341286873</v>
          </cell>
          <cell r="Q24">
            <v>-38.770000000000003</v>
          </cell>
        </row>
        <row r="25">
          <cell r="P25">
            <v>-0.73117414001986192</v>
          </cell>
          <cell r="Q25">
            <v>29.08</v>
          </cell>
        </row>
        <row r="26">
          <cell r="P26">
            <v>3.9406131787572511</v>
          </cell>
          <cell r="Q26">
            <v>251.99</v>
          </cell>
        </row>
        <row r="27">
          <cell r="P27">
            <v>0.40153167132672229</v>
          </cell>
          <cell r="Q27">
            <v>53.31</v>
          </cell>
        </row>
        <row r="28">
          <cell r="P28">
            <v>4.0915603492287458</v>
          </cell>
          <cell r="Q28">
            <v>276.22000000000003</v>
          </cell>
        </row>
        <row r="29">
          <cell r="P29">
            <v>1.7642508001477963</v>
          </cell>
          <cell r="Q29">
            <v>-9.69</v>
          </cell>
        </row>
        <row r="30">
          <cell r="P30">
            <v>2.6116177541186425</v>
          </cell>
          <cell r="Q30">
            <v>-43.61</v>
          </cell>
        </row>
        <row r="32">
          <cell r="P32">
            <v>9.5915847314962055E-2</v>
          </cell>
          <cell r="Q32">
            <v>-63</v>
          </cell>
        </row>
        <row r="33">
          <cell r="P33">
            <v>0.13702263608517518</v>
          </cell>
          <cell r="Q33">
            <v>678.44</v>
          </cell>
        </row>
        <row r="34">
          <cell r="P34">
            <v>2.366108846189475</v>
          </cell>
          <cell r="Q34">
            <v>470.06</v>
          </cell>
        </row>
        <row r="35">
          <cell r="P35">
            <v>-0.17918106584255319</v>
          </cell>
          <cell r="Q35">
            <v>-164.76</v>
          </cell>
        </row>
        <row r="36">
          <cell r="P36">
            <v>-6.8907195065313562</v>
          </cell>
          <cell r="Q36">
            <v>474.91</v>
          </cell>
        </row>
        <row r="37">
          <cell r="P37">
            <v>0.66043759718755246</v>
          </cell>
          <cell r="Q37">
            <v>4.8499999999999996</v>
          </cell>
        </row>
        <row r="38">
          <cell r="P38">
            <v>3.2370377989487049</v>
          </cell>
          <cell r="Q38">
            <v>218.07</v>
          </cell>
        </row>
        <row r="39">
          <cell r="P39">
            <v>3.3856083724691222</v>
          </cell>
          <cell r="Q39">
            <v>382.83</v>
          </cell>
        </row>
        <row r="40">
          <cell r="P40">
            <v>3.7051415567264847</v>
          </cell>
          <cell r="Q40">
            <v>450.68</v>
          </cell>
        </row>
        <row r="41">
          <cell r="P41">
            <v>7.1632736836028537</v>
          </cell>
          <cell r="Q41">
            <v>4.8499999999999996</v>
          </cell>
        </row>
        <row r="42">
          <cell r="P42">
            <v>4.8433174530521936E-3</v>
          </cell>
          <cell r="Q42">
            <v>1051.58</v>
          </cell>
        </row>
        <row r="43">
          <cell r="P43">
            <v>-1.9373291607159109E-2</v>
          </cell>
          <cell r="Q43">
            <v>-14.54</v>
          </cell>
        </row>
        <row r="44">
          <cell r="P44">
            <v>-1.0413142985638375</v>
          </cell>
          <cell r="Q44">
            <v>867.43</v>
          </cell>
        </row>
        <row r="45">
          <cell r="P45">
            <v>1.8937390203040867</v>
          </cell>
          <cell r="Q45">
            <v>508.83</v>
          </cell>
        </row>
        <row r="46">
          <cell r="P46">
            <v>-2.7219471329841243</v>
          </cell>
          <cell r="Q46">
            <v>1448.95</v>
          </cell>
        </row>
        <row r="47">
          <cell r="P47">
            <v>5.3712444169926643</v>
          </cell>
          <cell r="Q47">
            <v>-14.54</v>
          </cell>
        </row>
        <row r="48">
          <cell r="P48">
            <v>-5.0128385767475976</v>
          </cell>
          <cell r="Q48">
            <v>1599.17</v>
          </cell>
        </row>
        <row r="49">
          <cell r="P49">
            <v>-0.29544266976548844</v>
          </cell>
          <cell r="Q49">
            <v>615.44000000000005</v>
          </cell>
        </row>
        <row r="50">
          <cell r="P50">
            <v>0.71196838483203351</v>
          </cell>
          <cell r="Q50">
            <v>1919.01</v>
          </cell>
        </row>
        <row r="51">
          <cell r="P51">
            <v>2.7752236685575991</v>
          </cell>
          <cell r="Q51">
            <v>348.91</v>
          </cell>
        </row>
        <row r="52">
          <cell r="P52">
            <v>0.95413449722909682</v>
          </cell>
          <cell r="Q52">
            <v>1211.5</v>
          </cell>
        </row>
        <row r="53">
          <cell r="P53">
            <v>2.8285002259260246</v>
          </cell>
          <cell r="Q53">
            <v>4.8499999999999996</v>
          </cell>
        </row>
        <row r="54">
          <cell r="P54">
            <v>-2.7945969601647582</v>
          </cell>
          <cell r="Q54">
            <v>1037.04</v>
          </cell>
        </row>
        <row r="55">
          <cell r="P55">
            <v>0.85726803919330108</v>
          </cell>
          <cell r="Q55">
            <v>232.61</v>
          </cell>
        </row>
        <row r="56">
          <cell r="P56">
            <v>3.5549985631172145</v>
          </cell>
          <cell r="Q56">
            <v>557.29</v>
          </cell>
        </row>
        <row r="57">
          <cell r="P57">
            <v>0.61025860934318577</v>
          </cell>
          <cell r="Q57">
            <v>358.6</v>
          </cell>
        </row>
        <row r="58">
          <cell r="P58">
            <v>5.584350602876464</v>
          </cell>
          <cell r="Q58">
            <v>717.21</v>
          </cell>
        </row>
        <row r="59">
          <cell r="P59">
            <v>0.4601156157339153</v>
          </cell>
          <cell r="Q59">
            <v>159.91999999999999</v>
          </cell>
        </row>
        <row r="60">
          <cell r="P60">
            <v>1.0219410069566788</v>
          </cell>
          <cell r="Q60">
            <v>823.82</v>
          </cell>
        </row>
        <row r="61">
          <cell r="P61">
            <v>5.6376271602448895</v>
          </cell>
          <cell r="Q61">
            <v>-29.08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zoomScale="150" zoomScaleNormal="150" zoomScalePageLayoutView="150" workbookViewId="0">
      <selection activeCell="A25" sqref="A25"/>
    </sheetView>
  </sheetViews>
  <sheetFormatPr baseColWidth="10" defaultRowHeight="15" x14ac:dyDescent="0"/>
  <sheetData>
    <row r="1" spans="1:2">
      <c r="A1" t="s">
        <v>58</v>
      </c>
    </row>
    <row r="2" spans="1:2">
      <c r="A2" s="7" t="s">
        <v>57</v>
      </c>
    </row>
    <row r="3" spans="1:2">
      <c r="A3" t="s">
        <v>4</v>
      </c>
      <c r="B3" t="s">
        <v>12</v>
      </c>
    </row>
    <row r="4" spans="1:2">
      <c r="A4" t="s">
        <v>5</v>
      </c>
      <c r="B4" t="s">
        <v>13</v>
      </c>
    </row>
    <row r="5" spans="1:2">
      <c r="A5" t="s">
        <v>3</v>
      </c>
      <c r="B5" t="s">
        <v>14</v>
      </c>
    </row>
    <row r="6" spans="1:2">
      <c r="A6" t="s">
        <v>6</v>
      </c>
      <c r="B6" t="s">
        <v>15</v>
      </c>
    </row>
    <row r="7" spans="1:2">
      <c r="A7" t="s">
        <v>7</v>
      </c>
      <c r="B7" t="s">
        <v>16</v>
      </c>
    </row>
    <row r="8" spans="1:2">
      <c r="A8" t="s">
        <v>8</v>
      </c>
      <c r="B8" t="s">
        <v>17</v>
      </c>
    </row>
    <row r="9" spans="1:2">
      <c r="A9" t="s">
        <v>9</v>
      </c>
      <c r="B9" t="s">
        <v>18</v>
      </c>
    </row>
    <row r="10" spans="1:2">
      <c r="A10" t="s">
        <v>10</v>
      </c>
      <c r="B10" t="s">
        <v>50</v>
      </c>
    </row>
    <row r="11" spans="1:2">
      <c r="A11" t="s">
        <v>11</v>
      </c>
      <c r="B11" t="s">
        <v>19</v>
      </c>
    </row>
    <row r="12" spans="1:2">
      <c r="A12" s="4" t="s">
        <v>48</v>
      </c>
      <c r="B12" t="s">
        <v>49</v>
      </c>
    </row>
    <row r="13" spans="1:2">
      <c r="A13" s="4" t="s">
        <v>47</v>
      </c>
      <c r="B13" t="s">
        <v>51</v>
      </c>
    </row>
    <row r="14" spans="1:2">
      <c r="A14" s="3" t="s">
        <v>37</v>
      </c>
      <c r="B14" t="s">
        <v>52</v>
      </c>
    </row>
    <row r="15" spans="1:2">
      <c r="A15" s="3" t="s">
        <v>38</v>
      </c>
      <c r="B15" t="s">
        <v>53</v>
      </c>
    </row>
    <row r="16" spans="1:2">
      <c r="A16" s="3" t="s">
        <v>39</v>
      </c>
      <c r="B16" t="s">
        <v>54</v>
      </c>
    </row>
    <row r="17" spans="1:2">
      <c r="A17" s="3" t="s">
        <v>40</v>
      </c>
      <c r="B17" t="s">
        <v>55</v>
      </c>
    </row>
    <row r="19" spans="1:2">
      <c r="A19" s="8" t="s">
        <v>59</v>
      </c>
    </row>
    <row r="20" spans="1:2">
      <c r="A20" s="3" t="s">
        <v>60</v>
      </c>
    </row>
    <row r="22" spans="1:2">
      <c r="A22" s="7" t="s">
        <v>61</v>
      </c>
    </row>
    <row r="23" spans="1:2">
      <c r="A23" t="s">
        <v>62</v>
      </c>
    </row>
    <row r="24" spans="1:2">
      <c r="A24" t="s">
        <v>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opLeftCell="A3" workbookViewId="0">
      <pane xSplit="4480" ySplit="560" topLeftCell="C1" activePane="bottomRight"/>
      <selection pane="topRight" activeCell="F3" sqref="F3"/>
      <selection pane="bottomLeft" activeCell="A6" sqref="A6"/>
      <selection pane="bottomRight" activeCell="F2" sqref="F2:F73"/>
    </sheetView>
  </sheetViews>
  <sheetFormatPr baseColWidth="10" defaultRowHeight="15" x14ac:dyDescent="0"/>
  <cols>
    <col min="1" max="1" width="10.83203125" style="1"/>
    <col min="2" max="2" width="10.83203125" style="6"/>
    <col min="4" max="6" width="10.83203125" style="3"/>
    <col min="9" max="11" width="10.83203125" style="3"/>
    <col min="12" max="15" width="10.83203125" style="4"/>
  </cols>
  <sheetData>
    <row r="1" spans="1:21">
      <c r="A1" s="1" t="s">
        <v>0</v>
      </c>
      <c r="B1" s="6" t="s">
        <v>1</v>
      </c>
      <c r="C1" t="s">
        <v>2</v>
      </c>
      <c r="D1" s="3" t="s">
        <v>4</v>
      </c>
      <c r="E1" s="3" t="s">
        <v>5</v>
      </c>
      <c r="F1" s="3" t="s">
        <v>69</v>
      </c>
      <c r="G1" t="s">
        <v>3</v>
      </c>
      <c r="H1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48</v>
      </c>
      <c r="O1" s="4" t="s">
        <v>47</v>
      </c>
      <c r="P1" s="3" t="s">
        <v>37</v>
      </c>
      <c r="Q1" s="3" t="s">
        <v>38</v>
      </c>
      <c r="R1" s="3"/>
      <c r="S1" s="3" t="s">
        <v>39</v>
      </c>
      <c r="T1" s="3" t="s">
        <v>40</v>
      </c>
      <c r="U1" s="3" t="s">
        <v>68</v>
      </c>
    </row>
    <row r="2" spans="1:21">
      <c r="A2" s="1">
        <v>41472</v>
      </c>
      <c r="B2" s="6">
        <v>0.78333333333333333</v>
      </c>
      <c r="C2">
        <v>1.1000000000000001</v>
      </c>
      <c r="D2" s="3">
        <v>58</v>
      </c>
      <c r="E2" s="3">
        <v>81</v>
      </c>
      <c r="F2" s="3">
        <f>AVERAGE(D2:E2)</f>
        <v>69.5</v>
      </c>
      <c r="G2">
        <v>0.56399999999999995</v>
      </c>
      <c r="H2">
        <v>0.37</v>
      </c>
      <c r="I2" s="3">
        <v>4.9000000000000004</v>
      </c>
      <c r="J2" s="3">
        <v>10</v>
      </c>
      <c r="K2" s="3">
        <v>11.1</v>
      </c>
      <c r="L2" s="4">
        <v>179</v>
      </c>
      <c r="M2" s="4">
        <v>91.6</v>
      </c>
      <c r="N2">
        <v>253.7</v>
      </c>
      <c r="O2">
        <v>7.7450000000000001</v>
      </c>
    </row>
    <row r="3" spans="1:21">
      <c r="A3" s="1">
        <v>41472</v>
      </c>
      <c r="B3" s="6">
        <v>0.7909722222222223</v>
      </c>
      <c r="C3">
        <v>1.2</v>
      </c>
      <c r="D3" s="3">
        <v>18</v>
      </c>
      <c r="E3" s="3">
        <v>15</v>
      </c>
      <c r="F3" s="3">
        <f t="shared" ref="F3:F66" si="0">AVERAGE(D3:E3)</f>
        <v>16.5</v>
      </c>
      <c r="G3">
        <v>7.2999999999999995E-2</v>
      </c>
      <c r="H3">
        <v>0.1</v>
      </c>
      <c r="I3" s="3">
        <v>3</v>
      </c>
      <c r="J3" s="3">
        <v>9.1</v>
      </c>
      <c r="K3" s="3">
        <v>11.1</v>
      </c>
      <c r="L3" s="4">
        <v>148.30000000000001</v>
      </c>
      <c r="M3" s="4">
        <v>76.900000000000006</v>
      </c>
      <c r="N3">
        <v>253.7</v>
      </c>
      <c r="O3">
        <v>7.7450000000000001</v>
      </c>
    </row>
    <row r="4" spans="1:21">
      <c r="A4" s="1">
        <v>41472</v>
      </c>
      <c r="C4">
        <v>1.3</v>
      </c>
      <c r="D4" s="3">
        <v>86</v>
      </c>
      <c r="E4" s="3">
        <v>36</v>
      </c>
      <c r="F4" s="3">
        <f t="shared" si="0"/>
        <v>61</v>
      </c>
      <c r="G4">
        <v>8.5000000000000006E-2</v>
      </c>
      <c r="H4">
        <v>0.28999999999999998</v>
      </c>
      <c r="I4" s="3">
        <v>2.6</v>
      </c>
      <c r="J4" s="3">
        <v>7.9</v>
      </c>
      <c r="K4" s="3">
        <v>11.2</v>
      </c>
      <c r="L4" s="4">
        <v>155.6</v>
      </c>
      <c r="M4" s="4">
        <v>80.599999999999994</v>
      </c>
      <c r="N4">
        <v>253.7</v>
      </c>
      <c r="O4">
        <v>7.7450000000000001</v>
      </c>
    </row>
    <row r="5" spans="1:21">
      <c r="A5" s="1">
        <v>41473</v>
      </c>
      <c r="B5" s="6">
        <v>0.74930555555555556</v>
      </c>
      <c r="C5">
        <v>1.1000000000000001</v>
      </c>
      <c r="D5" s="3">
        <v>69</v>
      </c>
      <c r="E5" s="3">
        <v>78</v>
      </c>
      <c r="F5" s="3">
        <f t="shared" si="0"/>
        <v>73.5</v>
      </c>
      <c r="G5">
        <v>0.42199999999999999</v>
      </c>
      <c r="H5">
        <v>0.31</v>
      </c>
      <c r="I5" s="3">
        <v>5.7</v>
      </c>
      <c r="J5" s="3">
        <v>19.3</v>
      </c>
      <c r="K5" s="3">
        <v>20.2</v>
      </c>
      <c r="L5" s="4">
        <v>598</v>
      </c>
      <c r="M5" s="4">
        <v>322</v>
      </c>
      <c r="N5">
        <v>943.7</v>
      </c>
      <c r="O5">
        <v>14.194000000000001</v>
      </c>
    </row>
    <row r="6" spans="1:21">
      <c r="A6" s="1">
        <v>41473</v>
      </c>
      <c r="B6" s="6">
        <v>0.75416666666666676</v>
      </c>
      <c r="C6">
        <v>1.2</v>
      </c>
      <c r="D6" s="3">
        <v>23</v>
      </c>
      <c r="E6" s="3">
        <v>22</v>
      </c>
      <c r="F6" s="3">
        <f t="shared" si="0"/>
        <v>22.5</v>
      </c>
      <c r="G6">
        <v>0.25600000000000001</v>
      </c>
      <c r="H6">
        <v>0.18</v>
      </c>
      <c r="I6" s="3">
        <v>3.6</v>
      </c>
      <c r="J6" s="3">
        <v>15.4</v>
      </c>
      <c r="K6" s="3">
        <v>19.100000000000001</v>
      </c>
      <c r="L6" s="4">
        <v>598</v>
      </c>
      <c r="M6" s="4">
        <v>322</v>
      </c>
      <c r="N6">
        <v>848.7</v>
      </c>
      <c r="O6">
        <v>14.05</v>
      </c>
    </row>
    <row r="7" spans="1:21">
      <c r="A7" s="1">
        <v>41473</v>
      </c>
      <c r="B7" s="6">
        <v>0.7597222222222223</v>
      </c>
      <c r="C7">
        <v>1.3</v>
      </c>
      <c r="D7" s="3">
        <v>18</v>
      </c>
      <c r="E7" s="3">
        <v>32</v>
      </c>
      <c r="F7" s="3">
        <f t="shared" si="0"/>
        <v>25</v>
      </c>
      <c r="G7">
        <v>9.1999999999999998E-2</v>
      </c>
      <c r="H7">
        <v>0.22</v>
      </c>
      <c r="I7" s="3">
        <v>1.4</v>
      </c>
      <c r="J7" s="3">
        <v>14.7</v>
      </c>
      <c r="K7" s="3">
        <v>19</v>
      </c>
      <c r="L7" s="4">
        <v>598</v>
      </c>
      <c r="M7" s="4">
        <v>322</v>
      </c>
      <c r="N7">
        <v>848.7</v>
      </c>
      <c r="O7">
        <v>14.05</v>
      </c>
    </row>
    <row r="8" spans="1:21">
      <c r="A8" s="1">
        <v>41473</v>
      </c>
      <c r="B8" s="6">
        <v>0.76666666666666661</v>
      </c>
      <c r="C8">
        <v>2.1</v>
      </c>
      <c r="D8" s="3">
        <v>74</v>
      </c>
      <c r="E8" s="3">
        <v>65</v>
      </c>
      <c r="F8" s="3">
        <f t="shared" si="0"/>
        <v>69.5</v>
      </c>
      <c r="G8">
        <v>0.26500000000000001</v>
      </c>
      <c r="H8">
        <v>0.371</v>
      </c>
      <c r="I8" s="3">
        <v>4.8</v>
      </c>
      <c r="J8" s="3">
        <v>17.100000000000001</v>
      </c>
      <c r="K8" s="3">
        <v>19.8</v>
      </c>
      <c r="L8" s="4">
        <v>540.1</v>
      </c>
      <c r="M8" s="4">
        <v>305.8</v>
      </c>
      <c r="N8">
        <v>848.7</v>
      </c>
      <c r="O8">
        <v>14.05</v>
      </c>
    </row>
    <row r="9" spans="1:21">
      <c r="A9" s="1">
        <v>41473</v>
      </c>
      <c r="B9" s="6">
        <v>0.77083333333333337</v>
      </c>
      <c r="C9">
        <v>2.2000000000000002</v>
      </c>
      <c r="D9" s="3">
        <v>43</v>
      </c>
      <c r="E9" s="3">
        <v>28</v>
      </c>
      <c r="F9" s="3">
        <f t="shared" si="0"/>
        <v>35.5</v>
      </c>
      <c r="G9">
        <v>9.9000000000000005E-2</v>
      </c>
      <c r="H9">
        <v>0.29799999999999999</v>
      </c>
      <c r="I9" s="3">
        <v>2.2000000000000002</v>
      </c>
      <c r="J9" s="3">
        <v>14.9</v>
      </c>
      <c r="K9" s="3">
        <v>20</v>
      </c>
      <c r="L9" s="4">
        <v>540.1</v>
      </c>
      <c r="M9" s="4">
        <v>305.8</v>
      </c>
      <c r="N9">
        <v>848.7</v>
      </c>
      <c r="O9">
        <v>14.05</v>
      </c>
    </row>
    <row r="10" spans="1:21">
      <c r="A10" s="1">
        <v>41473</v>
      </c>
      <c r="B10" s="6">
        <v>0.77569444444444446</v>
      </c>
      <c r="C10">
        <v>2.2999999999999998</v>
      </c>
      <c r="D10" s="3">
        <v>13</v>
      </c>
      <c r="E10" s="3">
        <v>20</v>
      </c>
      <c r="F10" s="3">
        <f t="shared" si="0"/>
        <v>16.5</v>
      </c>
      <c r="G10">
        <v>7.4999999999999997E-2</v>
      </c>
      <c r="H10">
        <v>0.14899999999999999</v>
      </c>
      <c r="I10" s="3">
        <v>3.4</v>
      </c>
      <c r="J10" s="3">
        <v>13</v>
      </c>
      <c r="K10" s="3">
        <v>20.100000000000001</v>
      </c>
      <c r="L10" s="4">
        <v>540.1</v>
      </c>
      <c r="M10" s="4">
        <v>305.8</v>
      </c>
      <c r="N10">
        <v>746.2</v>
      </c>
      <c r="O10">
        <v>13.545999999999999</v>
      </c>
    </row>
    <row r="11" spans="1:21">
      <c r="A11" s="1">
        <v>41473</v>
      </c>
      <c r="B11" s="6">
        <v>0.78819444444444453</v>
      </c>
      <c r="C11">
        <v>3.1</v>
      </c>
      <c r="D11" s="3">
        <v>77</v>
      </c>
      <c r="E11" s="3">
        <v>83</v>
      </c>
      <c r="F11" s="3">
        <f t="shared" si="0"/>
        <v>80</v>
      </c>
      <c r="G11">
        <v>0.70899999999999996</v>
      </c>
      <c r="H11">
        <v>0.34399999999999997</v>
      </c>
      <c r="I11" s="3">
        <v>5.6</v>
      </c>
      <c r="J11" s="3">
        <v>12.1</v>
      </c>
      <c r="K11" s="3">
        <v>16.399999999999999</v>
      </c>
      <c r="L11" s="4">
        <v>99</v>
      </c>
      <c r="M11" s="4">
        <v>270</v>
      </c>
      <c r="N11">
        <v>746.2</v>
      </c>
      <c r="O11">
        <v>13.545999999999999</v>
      </c>
    </row>
    <row r="12" spans="1:21">
      <c r="A12" s="1">
        <v>41473</v>
      </c>
      <c r="C12">
        <v>3.2</v>
      </c>
      <c r="D12" s="3">
        <v>25</v>
      </c>
      <c r="E12" s="3">
        <v>14</v>
      </c>
      <c r="F12" s="3">
        <f t="shared" si="0"/>
        <v>19.5</v>
      </c>
      <c r="G12">
        <v>0.17799999999999999</v>
      </c>
      <c r="H12">
        <v>0.48899999999999999</v>
      </c>
      <c r="I12" s="3">
        <v>1.4</v>
      </c>
      <c r="J12" s="3">
        <v>13</v>
      </c>
      <c r="K12" s="3">
        <v>16.399999999999999</v>
      </c>
      <c r="L12" s="4">
        <v>109</v>
      </c>
      <c r="M12" s="4">
        <v>220</v>
      </c>
      <c r="N12">
        <v>746.2</v>
      </c>
      <c r="O12">
        <v>13.545999999999999</v>
      </c>
    </row>
    <row r="13" spans="1:21">
      <c r="A13" s="1">
        <v>41473</v>
      </c>
      <c r="B13" s="6">
        <v>0.79236111111111107</v>
      </c>
      <c r="C13">
        <v>3.3</v>
      </c>
      <c r="D13" s="3">
        <v>21</v>
      </c>
      <c r="E13" s="3">
        <v>28</v>
      </c>
      <c r="F13" s="3">
        <f t="shared" si="0"/>
        <v>24.5</v>
      </c>
      <c r="G13">
        <v>0.08</v>
      </c>
      <c r="H13">
        <v>0.27</v>
      </c>
      <c r="I13" s="3">
        <v>3.4</v>
      </c>
      <c r="J13" s="3">
        <v>11.9</v>
      </c>
      <c r="K13" s="3">
        <v>16.399999999999999</v>
      </c>
      <c r="L13" s="4">
        <v>109</v>
      </c>
      <c r="M13" s="4">
        <v>220</v>
      </c>
      <c r="N13">
        <v>641.20000000000005</v>
      </c>
      <c r="O13">
        <v>12.750999999999999</v>
      </c>
    </row>
    <row r="14" spans="1:21">
      <c r="A14" s="1">
        <v>41474</v>
      </c>
      <c r="B14" s="6">
        <v>0.79513888888888884</v>
      </c>
      <c r="C14">
        <v>1.1000000000000001</v>
      </c>
      <c r="D14" s="3">
        <v>81</v>
      </c>
      <c r="E14" s="3">
        <v>70</v>
      </c>
      <c r="F14" s="3">
        <f t="shared" si="0"/>
        <v>75.5</v>
      </c>
      <c r="G14">
        <v>0.42199999999999999</v>
      </c>
      <c r="H14">
        <v>0.41199999999999998</v>
      </c>
      <c r="I14" s="3">
        <v>9.9</v>
      </c>
      <c r="J14" s="3">
        <v>16.3</v>
      </c>
      <c r="K14" s="3">
        <v>21.7</v>
      </c>
      <c r="L14" s="4">
        <v>210</v>
      </c>
      <c r="M14" s="4">
        <v>97</v>
      </c>
      <c r="N14">
        <v>433.7</v>
      </c>
      <c r="O14">
        <v>19.984000000000002</v>
      </c>
    </row>
    <row r="15" spans="1:21">
      <c r="A15" s="1">
        <v>41474</v>
      </c>
      <c r="B15" s="6">
        <v>0.79999999999999993</v>
      </c>
      <c r="C15">
        <v>1.2</v>
      </c>
      <c r="D15" s="3">
        <v>17</v>
      </c>
      <c r="E15" s="3">
        <v>23</v>
      </c>
      <c r="F15" s="3">
        <f t="shared" si="0"/>
        <v>20</v>
      </c>
      <c r="G15">
        <v>7.4999999999999997E-2</v>
      </c>
      <c r="H15">
        <v>0.40100000000000002</v>
      </c>
      <c r="I15" s="3">
        <v>3.2</v>
      </c>
      <c r="J15" s="3">
        <v>15.3</v>
      </c>
      <c r="K15" s="3">
        <v>20.6</v>
      </c>
      <c r="L15" s="4">
        <v>152</v>
      </c>
      <c r="M15" s="4">
        <v>65.900000000000006</v>
      </c>
      <c r="N15">
        <v>433.7</v>
      </c>
      <c r="O15">
        <v>19.984000000000002</v>
      </c>
    </row>
    <row r="16" spans="1:21">
      <c r="A16" s="1">
        <v>41474</v>
      </c>
      <c r="B16" s="6">
        <v>0.80208333333333337</v>
      </c>
      <c r="C16">
        <v>1.3</v>
      </c>
      <c r="D16" s="3">
        <v>18</v>
      </c>
      <c r="E16" s="3">
        <v>32</v>
      </c>
      <c r="F16" s="3">
        <f t="shared" si="0"/>
        <v>25</v>
      </c>
      <c r="G16">
        <v>4.2999999999999997E-2</v>
      </c>
      <c r="H16">
        <v>0.214</v>
      </c>
      <c r="I16" s="3">
        <v>2.7</v>
      </c>
      <c r="J16" s="3">
        <v>16.5</v>
      </c>
      <c r="K16" s="3">
        <v>21.3</v>
      </c>
      <c r="L16" s="4">
        <v>190</v>
      </c>
      <c r="M16" s="4">
        <v>87.9</v>
      </c>
      <c r="N16">
        <v>433.7</v>
      </c>
      <c r="O16">
        <v>19.984000000000002</v>
      </c>
    </row>
    <row r="17" spans="1:15">
      <c r="A17" s="1">
        <v>41474</v>
      </c>
      <c r="B17" s="6">
        <v>0.71458333333333324</v>
      </c>
      <c r="C17">
        <v>2.1</v>
      </c>
      <c r="D17" s="3">
        <v>76</v>
      </c>
      <c r="E17" s="3">
        <v>69</v>
      </c>
      <c r="F17" s="3">
        <f t="shared" si="0"/>
        <v>72.5</v>
      </c>
      <c r="G17">
        <v>0.497</v>
      </c>
      <c r="H17">
        <v>0.376</v>
      </c>
      <c r="I17" s="3">
        <v>5.8</v>
      </c>
      <c r="J17" s="3">
        <v>25.5</v>
      </c>
      <c r="K17" s="3">
        <v>24.2</v>
      </c>
      <c r="L17" s="4">
        <v>346</v>
      </c>
      <c r="M17" s="4">
        <v>173</v>
      </c>
      <c r="N17">
        <v>808.7</v>
      </c>
      <c r="O17">
        <v>20.055</v>
      </c>
    </row>
    <row r="18" spans="1:15">
      <c r="A18" s="1">
        <v>41474</v>
      </c>
      <c r="B18" s="6">
        <v>0.71875</v>
      </c>
      <c r="C18">
        <v>2.2000000000000002</v>
      </c>
      <c r="D18" s="3">
        <v>44</v>
      </c>
      <c r="E18" s="3">
        <v>21</v>
      </c>
      <c r="F18" s="3">
        <f t="shared" si="0"/>
        <v>32.5</v>
      </c>
      <c r="G18">
        <v>5.2999999999999999E-2</v>
      </c>
      <c r="H18">
        <v>0.216</v>
      </c>
      <c r="I18" s="3">
        <v>3</v>
      </c>
      <c r="J18" s="3">
        <v>20.3</v>
      </c>
      <c r="K18" s="3">
        <v>24.2</v>
      </c>
      <c r="L18" s="4">
        <v>772</v>
      </c>
      <c r="M18" s="4">
        <v>415</v>
      </c>
      <c r="N18">
        <v>808.7</v>
      </c>
      <c r="O18">
        <v>20.055</v>
      </c>
    </row>
    <row r="19" spans="1:15">
      <c r="A19" s="1">
        <v>41474</v>
      </c>
      <c r="B19" s="6">
        <v>0.78749999999999998</v>
      </c>
      <c r="C19">
        <v>2.2999999999999998</v>
      </c>
      <c r="D19" s="3">
        <v>18</v>
      </c>
      <c r="E19" s="3">
        <v>15</v>
      </c>
      <c r="F19" s="3">
        <f t="shared" si="0"/>
        <v>16.5</v>
      </c>
      <c r="G19">
        <v>5.3999999999999999E-2</v>
      </c>
      <c r="H19">
        <v>6.4000000000000001E-2</v>
      </c>
      <c r="I19" s="3">
        <v>1.7</v>
      </c>
      <c r="J19" s="3">
        <v>19.600000000000001</v>
      </c>
      <c r="K19" s="3">
        <v>22.5</v>
      </c>
      <c r="L19" s="4">
        <v>172</v>
      </c>
      <c r="M19" s="4">
        <v>80.599999999999994</v>
      </c>
      <c r="N19">
        <v>716.2</v>
      </c>
      <c r="O19">
        <v>20.149999999999999</v>
      </c>
    </row>
    <row r="20" spans="1:15">
      <c r="A20" s="1">
        <v>41474</v>
      </c>
      <c r="B20" s="6">
        <v>0.69861111111111107</v>
      </c>
      <c r="C20">
        <v>3.1</v>
      </c>
      <c r="D20" s="3">
        <v>85</v>
      </c>
      <c r="E20" s="3">
        <v>85</v>
      </c>
      <c r="F20" s="3">
        <f t="shared" si="0"/>
        <v>85</v>
      </c>
      <c r="G20">
        <v>0.125</v>
      </c>
      <c r="H20">
        <v>0.29599999999999999</v>
      </c>
      <c r="I20" s="3">
        <v>7.8</v>
      </c>
      <c r="J20" s="3">
        <v>19.2</v>
      </c>
      <c r="K20" s="3">
        <v>27.7</v>
      </c>
      <c r="L20" s="4">
        <v>428</v>
      </c>
      <c r="M20" s="4">
        <v>203</v>
      </c>
      <c r="N20">
        <v>603.70000000000005</v>
      </c>
      <c r="O20">
        <v>18.937000000000001</v>
      </c>
    </row>
    <row r="21" spans="1:15">
      <c r="A21" s="1">
        <v>41474</v>
      </c>
      <c r="B21" s="6">
        <v>0.70763888888888893</v>
      </c>
      <c r="C21">
        <v>3.2</v>
      </c>
      <c r="D21" s="3">
        <v>15</v>
      </c>
      <c r="E21" s="3">
        <v>28</v>
      </c>
      <c r="F21" s="3">
        <f t="shared" si="0"/>
        <v>21.5</v>
      </c>
      <c r="G21">
        <v>5.3999999999999999E-2</v>
      </c>
      <c r="H21">
        <v>0.27800000000000002</v>
      </c>
      <c r="I21" s="3">
        <v>4.5999999999999996</v>
      </c>
      <c r="J21" s="3">
        <v>19.3</v>
      </c>
      <c r="K21" s="3">
        <v>25.2</v>
      </c>
      <c r="L21" s="4">
        <v>404</v>
      </c>
      <c r="M21" s="4">
        <v>203</v>
      </c>
      <c r="N21">
        <v>603.70000000000005</v>
      </c>
      <c r="O21">
        <v>18.937000000000001</v>
      </c>
    </row>
    <row r="22" spans="1:15">
      <c r="A22" s="1">
        <v>41474</v>
      </c>
      <c r="B22" s="6">
        <v>0.70138888888888884</v>
      </c>
      <c r="C22">
        <v>3.3</v>
      </c>
      <c r="D22" s="3">
        <v>21</v>
      </c>
      <c r="E22" s="3">
        <v>25</v>
      </c>
      <c r="F22" s="3">
        <f t="shared" si="0"/>
        <v>23</v>
      </c>
      <c r="G22">
        <v>0.06</v>
      </c>
      <c r="H22">
        <v>0.25700000000000001</v>
      </c>
      <c r="I22" s="3">
        <v>3.1</v>
      </c>
      <c r="J22" s="3">
        <v>19.2</v>
      </c>
      <c r="K22" s="3">
        <v>24.3</v>
      </c>
      <c r="L22" s="4">
        <v>432</v>
      </c>
      <c r="M22" s="4">
        <v>203</v>
      </c>
      <c r="N22">
        <v>603.70000000000005</v>
      </c>
      <c r="O22">
        <v>18.937000000000001</v>
      </c>
    </row>
    <row r="23" spans="1:15">
      <c r="A23" s="1">
        <v>41474</v>
      </c>
      <c r="B23" s="6">
        <v>0.67708333333333337</v>
      </c>
      <c r="C23">
        <v>4.0999999999999996</v>
      </c>
      <c r="D23" s="3">
        <v>65</v>
      </c>
      <c r="E23" s="3">
        <v>55</v>
      </c>
      <c r="F23" s="3">
        <f t="shared" si="0"/>
        <v>60</v>
      </c>
      <c r="G23">
        <v>0.26400000000000001</v>
      </c>
      <c r="H23">
        <v>0.29399999999999998</v>
      </c>
      <c r="I23" s="3">
        <v>3.7</v>
      </c>
      <c r="J23" s="3">
        <v>20.6</v>
      </c>
      <c r="K23" s="3">
        <v>23.6</v>
      </c>
      <c r="L23" s="4">
        <v>1146</v>
      </c>
      <c r="M23" s="4">
        <v>514</v>
      </c>
      <c r="N23">
        <v>1003.7</v>
      </c>
      <c r="O23">
        <v>18.628</v>
      </c>
    </row>
    <row r="24" spans="1:15">
      <c r="A24" s="1">
        <v>41474</v>
      </c>
      <c r="B24" s="6">
        <v>0.68194444444444446</v>
      </c>
      <c r="C24">
        <v>4.2</v>
      </c>
      <c r="D24" s="3">
        <v>28</v>
      </c>
      <c r="E24" s="3">
        <v>50</v>
      </c>
      <c r="F24" s="3">
        <f t="shared" si="0"/>
        <v>39</v>
      </c>
      <c r="G24">
        <v>0.19600000000000001</v>
      </c>
      <c r="H24">
        <v>0.19800000000000001</v>
      </c>
      <c r="I24" s="3">
        <v>2.5</v>
      </c>
      <c r="J24" s="3">
        <v>20.9</v>
      </c>
      <c r="K24" s="3">
        <v>27.7</v>
      </c>
      <c r="L24" s="4">
        <v>391</v>
      </c>
      <c r="M24" s="4">
        <v>197</v>
      </c>
      <c r="N24">
        <v>1003.7</v>
      </c>
      <c r="O24">
        <v>18.628</v>
      </c>
    </row>
    <row r="25" spans="1:15">
      <c r="A25" s="1">
        <v>41474</v>
      </c>
      <c r="B25" s="6">
        <v>0.68680555555555556</v>
      </c>
      <c r="C25">
        <v>4.3</v>
      </c>
      <c r="D25" s="3">
        <v>85</v>
      </c>
      <c r="E25" s="3">
        <v>46</v>
      </c>
      <c r="F25" s="3">
        <f t="shared" si="0"/>
        <v>65.5</v>
      </c>
      <c r="G25">
        <v>6.3E-2</v>
      </c>
      <c r="H25">
        <v>4.8000000000000001E-2</v>
      </c>
      <c r="I25" s="3">
        <v>3.8</v>
      </c>
      <c r="J25" s="3">
        <v>20.2</v>
      </c>
      <c r="K25" s="3">
        <v>28.3</v>
      </c>
      <c r="L25" s="4">
        <v>507</v>
      </c>
      <c r="M25" s="4">
        <v>241</v>
      </c>
      <c r="N25">
        <v>1003.7</v>
      </c>
      <c r="O25">
        <v>18.628</v>
      </c>
    </row>
    <row r="26" spans="1:15">
      <c r="A26" s="1">
        <v>41474</v>
      </c>
      <c r="B26" s="6">
        <v>0.65486111111111112</v>
      </c>
      <c r="C26">
        <v>5.0999999999999996</v>
      </c>
      <c r="D26" s="3">
        <v>74</v>
      </c>
      <c r="E26" s="3">
        <v>59</v>
      </c>
      <c r="F26" s="3">
        <f t="shared" si="0"/>
        <v>66.5</v>
      </c>
      <c r="G26">
        <v>0.34200000000000003</v>
      </c>
      <c r="H26">
        <v>0.22900000000000001</v>
      </c>
      <c r="I26" s="3">
        <v>4.0999999999999996</v>
      </c>
      <c r="J26" s="3">
        <v>26.1</v>
      </c>
      <c r="K26" s="3">
        <v>23.8</v>
      </c>
      <c r="L26" s="4">
        <v>560</v>
      </c>
      <c r="M26" s="4">
        <v>278</v>
      </c>
      <c r="N26">
        <v>831.2</v>
      </c>
      <c r="O26">
        <v>19.079999999999998</v>
      </c>
    </row>
    <row r="27" spans="1:15">
      <c r="A27" s="1">
        <v>41474</v>
      </c>
      <c r="B27" s="6">
        <v>0.65972222222222221</v>
      </c>
      <c r="C27">
        <v>5.2</v>
      </c>
      <c r="D27" s="3">
        <v>20</v>
      </c>
      <c r="E27" s="3">
        <v>18</v>
      </c>
      <c r="F27" s="3">
        <f t="shared" si="0"/>
        <v>19</v>
      </c>
      <c r="G27">
        <v>9.7000000000000003E-2</v>
      </c>
      <c r="H27">
        <v>0.13700000000000001</v>
      </c>
      <c r="I27" s="3">
        <v>2.7</v>
      </c>
      <c r="J27" s="3">
        <v>20.5</v>
      </c>
      <c r="K27" s="3">
        <v>26.2</v>
      </c>
      <c r="L27" s="4">
        <v>803</v>
      </c>
      <c r="M27" s="4">
        <v>419</v>
      </c>
      <c r="N27">
        <v>831.2</v>
      </c>
      <c r="O27">
        <v>19.079999999999998</v>
      </c>
    </row>
    <row r="28" spans="1:15">
      <c r="A28" s="1">
        <v>41474</v>
      </c>
      <c r="B28" s="6">
        <v>0.66736111111111107</v>
      </c>
      <c r="C28">
        <v>5.3</v>
      </c>
      <c r="D28" s="3">
        <v>39</v>
      </c>
      <c r="E28" s="3">
        <v>38</v>
      </c>
      <c r="F28" s="3">
        <f t="shared" si="0"/>
        <v>38.5</v>
      </c>
      <c r="G28">
        <v>4.3999999999999997E-2</v>
      </c>
      <c r="H28">
        <v>0.22</v>
      </c>
      <c r="I28" s="3">
        <v>3.3</v>
      </c>
      <c r="J28" s="3">
        <v>19.5</v>
      </c>
      <c r="K28" s="3">
        <v>27</v>
      </c>
      <c r="L28" s="4">
        <v>472</v>
      </c>
      <c r="M28" s="4">
        <v>289</v>
      </c>
      <c r="N28">
        <v>831.2</v>
      </c>
      <c r="O28">
        <v>19.079999999999998</v>
      </c>
    </row>
    <row r="29" spans="1:15">
      <c r="A29" s="1">
        <v>41482</v>
      </c>
      <c r="B29" s="6">
        <v>0.46388888888888885</v>
      </c>
      <c r="C29">
        <v>1.1000000000000001</v>
      </c>
      <c r="D29" s="3">
        <v>85</v>
      </c>
      <c r="E29" s="3">
        <v>73</v>
      </c>
      <c r="F29" s="3">
        <f t="shared" si="0"/>
        <v>79</v>
      </c>
      <c r="I29" s="3">
        <v>6.8</v>
      </c>
      <c r="J29" s="3">
        <v>24.9</v>
      </c>
      <c r="K29" s="3">
        <v>28.7</v>
      </c>
      <c r="L29" s="4">
        <v>1164</v>
      </c>
      <c r="M29" s="4">
        <v>642</v>
      </c>
      <c r="N29">
        <v>1243.7</v>
      </c>
      <c r="O29">
        <v>18.794</v>
      </c>
    </row>
    <row r="30" spans="1:15">
      <c r="A30" s="1">
        <v>41482</v>
      </c>
      <c r="B30" s="6">
        <v>0.47291666666666665</v>
      </c>
      <c r="C30">
        <v>1.2</v>
      </c>
      <c r="D30" s="3">
        <v>45</v>
      </c>
      <c r="E30" s="3">
        <v>20</v>
      </c>
      <c r="F30" s="3">
        <f t="shared" si="0"/>
        <v>32.5</v>
      </c>
      <c r="I30" s="3">
        <v>4.9000000000000004</v>
      </c>
      <c r="J30" s="3">
        <v>21.2</v>
      </c>
      <c r="K30" s="3">
        <v>30.7</v>
      </c>
      <c r="L30" s="4">
        <v>1408</v>
      </c>
      <c r="M30" s="4">
        <v>681</v>
      </c>
      <c r="N30">
        <v>1243.7</v>
      </c>
      <c r="O30">
        <v>18.794</v>
      </c>
    </row>
    <row r="31" spans="1:15">
      <c r="A31" s="1">
        <v>41482</v>
      </c>
      <c r="B31" s="6">
        <v>0.46875</v>
      </c>
      <c r="C31">
        <v>1.3</v>
      </c>
      <c r="D31" s="3">
        <v>21</v>
      </c>
      <c r="E31" s="3">
        <v>26</v>
      </c>
      <c r="F31" s="3">
        <f t="shared" si="0"/>
        <v>23.5</v>
      </c>
      <c r="I31" s="3">
        <v>5.2</v>
      </c>
      <c r="J31" s="3">
        <v>21.4</v>
      </c>
      <c r="K31" s="3">
        <v>32.299999999999997</v>
      </c>
      <c r="L31" s="4">
        <v>1354</v>
      </c>
      <c r="M31" s="4">
        <v>697</v>
      </c>
      <c r="N31">
        <v>1243.7</v>
      </c>
      <c r="O31">
        <v>18.794</v>
      </c>
    </row>
    <row r="32" spans="1:15">
      <c r="A32" s="1">
        <v>41482</v>
      </c>
      <c r="B32" s="6">
        <v>0.48194444444444445</v>
      </c>
      <c r="C32">
        <v>2.1</v>
      </c>
      <c r="D32" s="3">
        <v>82</v>
      </c>
      <c r="E32" s="3">
        <v>78</v>
      </c>
      <c r="F32" s="3">
        <f t="shared" si="0"/>
        <v>80</v>
      </c>
      <c r="I32" s="3">
        <v>6.2</v>
      </c>
      <c r="J32" s="3">
        <v>30</v>
      </c>
      <c r="K32" s="3">
        <v>32.5</v>
      </c>
      <c r="L32" s="4">
        <v>1333</v>
      </c>
      <c r="M32" s="4">
        <v>642</v>
      </c>
      <c r="N32">
        <v>1438.7</v>
      </c>
      <c r="O32">
        <v>18.818000000000001</v>
      </c>
    </row>
    <row r="33" spans="1:20">
      <c r="A33" s="1">
        <v>41482</v>
      </c>
      <c r="B33" s="6">
        <v>0.48749999999999999</v>
      </c>
      <c r="C33">
        <v>2.2000000000000002</v>
      </c>
      <c r="D33" s="3">
        <v>40</v>
      </c>
      <c r="E33" s="3">
        <v>35</v>
      </c>
      <c r="F33" s="3">
        <f t="shared" si="0"/>
        <v>37.5</v>
      </c>
      <c r="I33" s="3">
        <v>3.5</v>
      </c>
      <c r="J33" s="3">
        <v>22.2</v>
      </c>
      <c r="K33" s="3">
        <v>32.6</v>
      </c>
      <c r="L33" s="4">
        <v>1373</v>
      </c>
      <c r="M33" s="4">
        <v>670</v>
      </c>
      <c r="N33">
        <v>1438.7</v>
      </c>
      <c r="O33">
        <v>18.818000000000001</v>
      </c>
    </row>
    <row r="34" spans="1:20">
      <c r="A34" s="1">
        <v>41482</v>
      </c>
      <c r="B34" s="6">
        <v>0.49305555555555558</v>
      </c>
      <c r="C34">
        <v>2.2999999999999998</v>
      </c>
      <c r="D34" s="3">
        <v>20</v>
      </c>
      <c r="E34" s="3">
        <v>22</v>
      </c>
      <c r="F34" s="3">
        <f t="shared" si="0"/>
        <v>21</v>
      </c>
      <c r="I34" s="3">
        <v>2.8</v>
      </c>
      <c r="J34" s="3">
        <v>24.4</v>
      </c>
      <c r="K34" s="3">
        <v>32.6</v>
      </c>
      <c r="L34" s="4">
        <v>1470</v>
      </c>
      <c r="M34" s="4">
        <v>774</v>
      </c>
      <c r="N34">
        <v>1438.7</v>
      </c>
      <c r="O34">
        <v>18.818000000000001</v>
      </c>
    </row>
    <row r="35" spans="1:20">
      <c r="A35" s="1">
        <v>41482</v>
      </c>
      <c r="B35" s="6">
        <v>0.50069444444444444</v>
      </c>
      <c r="C35">
        <v>3.1</v>
      </c>
      <c r="D35" s="3">
        <v>80</v>
      </c>
      <c r="E35" s="3">
        <v>89</v>
      </c>
      <c r="F35" s="3">
        <f t="shared" si="0"/>
        <v>84.5</v>
      </c>
      <c r="I35" s="3">
        <v>9.1999999999999993</v>
      </c>
      <c r="J35" s="3">
        <v>24.1</v>
      </c>
      <c r="K35" s="3">
        <v>35.299999999999997</v>
      </c>
      <c r="L35" s="4">
        <v>1365</v>
      </c>
      <c r="M35" s="4">
        <v>704</v>
      </c>
      <c r="N35">
        <v>1438.7</v>
      </c>
      <c r="O35">
        <v>18.818000000000001</v>
      </c>
    </row>
    <row r="36" spans="1:20">
      <c r="A36" s="1">
        <v>41482</v>
      </c>
      <c r="B36" s="6">
        <v>0.51041666666666663</v>
      </c>
      <c r="C36">
        <v>3.2</v>
      </c>
      <c r="D36" s="3">
        <v>37</v>
      </c>
      <c r="E36" s="3">
        <v>29</v>
      </c>
      <c r="F36" s="3">
        <f t="shared" si="0"/>
        <v>33</v>
      </c>
      <c r="I36" s="3">
        <v>2.9</v>
      </c>
      <c r="J36" s="3">
        <v>21.4</v>
      </c>
      <c r="K36" s="3">
        <v>28.8</v>
      </c>
      <c r="L36" s="4">
        <v>1012</v>
      </c>
      <c r="M36" s="4">
        <v>450</v>
      </c>
      <c r="N36">
        <v>1066.2</v>
      </c>
      <c r="O36">
        <v>18.105</v>
      </c>
    </row>
    <row r="37" spans="1:20">
      <c r="A37" s="1">
        <v>41482</v>
      </c>
      <c r="B37" s="6">
        <v>0.50486111111111109</v>
      </c>
      <c r="C37">
        <v>3.3</v>
      </c>
      <c r="D37" s="3">
        <v>28</v>
      </c>
      <c r="E37" s="3">
        <v>17</v>
      </c>
      <c r="F37" s="3">
        <f t="shared" si="0"/>
        <v>22.5</v>
      </c>
      <c r="I37" s="3">
        <v>5.8</v>
      </c>
      <c r="J37" s="3">
        <v>21.1</v>
      </c>
      <c r="K37" s="3">
        <v>28.3</v>
      </c>
      <c r="L37" s="4">
        <v>886</v>
      </c>
      <c r="M37" s="4">
        <v>450</v>
      </c>
      <c r="N37">
        <v>1066.2</v>
      </c>
      <c r="O37">
        <v>18.105</v>
      </c>
    </row>
    <row r="38" spans="1:20">
      <c r="A38" s="1">
        <v>41482</v>
      </c>
      <c r="B38" s="6">
        <v>0.52013888888888882</v>
      </c>
      <c r="C38">
        <v>4.0999999999999996</v>
      </c>
      <c r="D38" s="3">
        <v>59</v>
      </c>
      <c r="E38" s="3">
        <v>61</v>
      </c>
      <c r="F38" s="3">
        <f t="shared" si="0"/>
        <v>60</v>
      </c>
      <c r="I38" s="3">
        <v>4.4000000000000004</v>
      </c>
      <c r="J38" s="3">
        <v>20.8</v>
      </c>
      <c r="K38" s="3">
        <v>285</v>
      </c>
      <c r="L38" s="4">
        <v>862</v>
      </c>
      <c r="M38" s="4">
        <v>441</v>
      </c>
      <c r="N38">
        <v>1066.2</v>
      </c>
      <c r="O38">
        <v>18.105</v>
      </c>
    </row>
    <row r="39" spans="1:20">
      <c r="A39" s="1">
        <v>41482</v>
      </c>
      <c r="B39" s="6">
        <v>0.52500000000000002</v>
      </c>
      <c r="C39">
        <v>4.2</v>
      </c>
      <c r="D39" s="3">
        <v>53</v>
      </c>
      <c r="E39" s="3">
        <v>45</v>
      </c>
      <c r="F39" s="3">
        <f t="shared" si="0"/>
        <v>49</v>
      </c>
      <c r="I39" s="3">
        <v>5.0999999999999996</v>
      </c>
      <c r="J39" s="3">
        <v>17</v>
      </c>
      <c r="K39" s="3">
        <v>30.8</v>
      </c>
      <c r="L39" s="4">
        <v>1677</v>
      </c>
      <c r="M39" s="4">
        <v>798</v>
      </c>
      <c r="N39">
        <v>1023.7</v>
      </c>
      <c r="O39">
        <v>17.582000000000001</v>
      </c>
    </row>
    <row r="40" spans="1:20">
      <c r="A40" s="1">
        <v>41482</v>
      </c>
      <c r="B40" s="6">
        <v>0.52986111111111112</v>
      </c>
      <c r="C40">
        <v>4.3</v>
      </c>
      <c r="D40" s="3">
        <v>56</v>
      </c>
      <c r="E40" s="3">
        <v>70</v>
      </c>
      <c r="F40" s="3">
        <f t="shared" si="0"/>
        <v>63</v>
      </c>
      <c r="I40" s="3">
        <v>5.8</v>
      </c>
      <c r="J40" s="3">
        <v>18.8</v>
      </c>
      <c r="K40" s="3">
        <v>26.1</v>
      </c>
      <c r="L40" s="4">
        <v>455</v>
      </c>
      <c r="M40" s="4">
        <v>340</v>
      </c>
      <c r="N40">
        <v>1023.7</v>
      </c>
      <c r="O40">
        <v>17.582000000000001</v>
      </c>
    </row>
    <row r="41" spans="1:20">
      <c r="A41" s="1">
        <v>41482</v>
      </c>
      <c r="B41" s="6">
        <v>0.54305555555555551</v>
      </c>
      <c r="C41">
        <v>5.0999999999999996</v>
      </c>
      <c r="D41" s="3">
        <v>78</v>
      </c>
      <c r="E41" s="3">
        <v>70</v>
      </c>
      <c r="F41" s="3">
        <f t="shared" si="0"/>
        <v>74</v>
      </c>
      <c r="I41" s="3">
        <v>4.7</v>
      </c>
      <c r="J41" s="3">
        <v>24.2</v>
      </c>
      <c r="K41" s="3">
        <v>25.6</v>
      </c>
      <c r="L41" s="4">
        <v>518</v>
      </c>
      <c r="M41" s="4">
        <v>256</v>
      </c>
      <c r="N41">
        <v>1023.7</v>
      </c>
      <c r="O41">
        <v>17.582000000000001</v>
      </c>
    </row>
    <row r="42" spans="1:20">
      <c r="A42" s="1">
        <v>41482</v>
      </c>
      <c r="B42" s="6">
        <v>0.54583333333333328</v>
      </c>
      <c r="C42">
        <v>5.2</v>
      </c>
      <c r="D42" s="3">
        <v>20</v>
      </c>
      <c r="E42" s="3">
        <v>21</v>
      </c>
      <c r="F42" s="3">
        <f t="shared" si="0"/>
        <v>20.5</v>
      </c>
      <c r="I42" s="3">
        <v>2.8</v>
      </c>
      <c r="J42" s="3">
        <v>20.2</v>
      </c>
      <c r="K42" s="3">
        <v>23.9</v>
      </c>
      <c r="L42" s="4">
        <v>531</v>
      </c>
      <c r="M42" s="4">
        <v>265</v>
      </c>
      <c r="N42">
        <v>683.7</v>
      </c>
      <c r="O42">
        <v>17.937999999999999</v>
      </c>
    </row>
    <row r="43" spans="1:20">
      <c r="A43" s="1">
        <v>41482</v>
      </c>
      <c r="B43" s="6">
        <v>0.5493055555555556</v>
      </c>
      <c r="C43">
        <v>5.3</v>
      </c>
      <c r="D43" s="3">
        <v>48</v>
      </c>
      <c r="E43" s="3">
        <v>20</v>
      </c>
      <c r="F43" s="3">
        <f t="shared" si="0"/>
        <v>34</v>
      </c>
      <c r="I43" s="3">
        <v>4.9000000000000004</v>
      </c>
      <c r="J43" s="3">
        <v>18.899999999999999</v>
      </c>
      <c r="K43" s="3">
        <v>23.6</v>
      </c>
      <c r="L43" s="4">
        <v>501</v>
      </c>
      <c r="M43" s="4">
        <v>256</v>
      </c>
      <c r="N43">
        <v>683.7</v>
      </c>
      <c r="O43">
        <v>17.937999999999999</v>
      </c>
    </row>
    <row r="44" spans="1:20">
      <c r="A44" s="1">
        <v>41487</v>
      </c>
      <c r="B44" s="6">
        <v>0.70833333333333337</v>
      </c>
      <c r="C44">
        <v>1.1000000000000001</v>
      </c>
      <c r="D44" s="3">
        <v>72.5</v>
      </c>
      <c r="E44" s="3">
        <v>89</v>
      </c>
      <c r="F44" s="3">
        <f t="shared" si="0"/>
        <v>80.75</v>
      </c>
      <c r="I44" s="3">
        <v>4.4000000000000004</v>
      </c>
      <c r="J44" s="3">
        <v>8</v>
      </c>
      <c r="K44" s="3">
        <v>8.1999999999999993</v>
      </c>
      <c r="L44" s="4">
        <v>199.6</v>
      </c>
      <c r="M44" s="4">
        <v>104.4</v>
      </c>
      <c r="N44">
        <v>283.7</v>
      </c>
      <c r="O44">
        <v>6.6609999999999996</v>
      </c>
      <c r="P44" s="5">
        <f>'[1]flux.rates.2013-09-20.csv'!$P$2</f>
        <v>-2.6923565434594474</v>
      </c>
      <c r="Q44" s="5">
        <f>'[1]flux.rates.2013-09-20.csv'!$P$3</f>
        <v>-0.9357303793948113</v>
      </c>
      <c r="R44" s="5"/>
      <c r="S44">
        <f>'[1]flux.rates.2013-09-20.csv'!$Q$2</f>
        <v>19.38</v>
      </c>
      <c r="T44">
        <f>'[1]flux.rates.2013-09-20.csv'!$Q$3</f>
        <v>-48.46</v>
      </c>
    </row>
    <row r="45" spans="1:20">
      <c r="A45" s="1">
        <v>41487</v>
      </c>
      <c r="B45" s="6">
        <v>0.71527777777777779</v>
      </c>
      <c r="C45">
        <v>1.2</v>
      </c>
      <c r="D45" s="3">
        <v>36</v>
      </c>
      <c r="E45" s="3">
        <v>31.5</v>
      </c>
      <c r="F45" s="3">
        <f t="shared" si="0"/>
        <v>33.75</v>
      </c>
      <c r="I45" s="3">
        <v>1.1000000000000001</v>
      </c>
      <c r="J45" s="3">
        <v>7.6</v>
      </c>
      <c r="K45" s="3">
        <v>7.7</v>
      </c>
      <c r="L45" s="4">
        <v>175.8</v>
      </c>
      <c r="M45" s="4">
        <v>93.4</v>
      </c>
      <c r="N45">
        <v>283.7</v>
      </c>
      <c r="O45">
        <v>6.6609999999999996</v>
      </c>
      <c r="P45" s="5">
        <f>'[1]flux.rates.2013-09-20.csv'!$P$4</f>
        <v>-0.42865859296857217</v>
      </c>
      <c r="Q45" s="5">
        <f>'[1]flux.rates.2013-09-20.csv'!$P$5</f>
        <v>-2.5060041047980866</v>
      </c>
      <c r="R45" s="5"/>
      <c r="S45">
        <f>'[1]flux.rates.2013-09-20.csv'!$Q$4</f>
        <v>43.61</v>
      </c>
      <c r="T45">
        <f>'[1]flux.rates.2013-09-20.csv'!$Q$5</f>
        <v>-33.92</v>
      </c>
    </row>
    <row r="46" spans="1:20">
      <c r="A46" s="1">
        <v>41487</v>
      </c>
      <c r="B46" s="6">
        <v>0.71180555555555547</v>
      </c>
      <c r="C46">
        <v>1.3</v>
      </c>
      <c r="D46" s="3">
        <v>25.5</v>
      </c>
      <c r="E46" s="3">
        <v>74</v>
      </c>
      <c r="F46" s="3">
        <f t="shared" si="0"/>
        <v>49.75</v>
      </c>
      <c r="I46" s="3">
        <v>2.6</v>
      </c>
      <c r="J46" s="3">
        <v>6.5</v>
      </c>
      <c r="K46" s="3">
        <v>7.7</v>
      </c>
      <c r="L46" s="4">
        <v>175.8</v>
      </c>
      <c r="M46" s="4">
        <v>91.6</v>
      </c>
      <c r="N46">
        <v>283.7</v>
      </c>
      <c r="O46">
        <v>6.6609999999999996</v>
      </c>
      <c r="P46" s="5">
        <f>'[1]flux.rates.2013-09-20.csv'!$P$6</f>
        <v>-6.4722737644846591</v>
      </c>
      <c r="Q46" s="5">
        <f>'[1]flux.rates.2013-09-20.csv'!$P$5</f>
        <v>-2.5060041047980866</v>
      </c>
      <c r="R46" s="5"/>
      <c r="S46" s="5">
        <f>'[1]flux.rates.2013-09-20.csv'!$Q$6</f>
        <v>87.23</v>
      </c>
      <c r="T46" s="5">
        <f>'[1]flux.rates.2013-09-20.csv'!$Q$5</f>
        <v>-33.92</v>
      </c>
    </row>
    <row r="47" spans="1:20">
      <c r="A47" s="1">
        <v>41487</v>
      </c>
      <c r="B47" s="6">
        <v>0.72361111111111109</v>
      </c>
      <c r="C47">
        <v>2.1</v>
      </c>
      <c r="D47" s="3">
        <v>85.5</v>
      </c>
      <c r="E47" s="3">
        <v>77</v>
      </c>
      <c r="F47" s="3">
        <f t="shared" si="0"/>
        <v>81.25</v>
      </c>
      <c r="I47" s="3">
        <v>4.9000000000000004</v>
      </c>
      <c r="J47" s="3">
        <v>7.9</v>
      </c>
      <c r="K47" s="3">
        <v>8.6</v>
      </c>
      <c r="L47" s="4">
        <v>195.9</v>
      </c>
      <c r="M47" s="4">
        <v>104.4</v>
      </c>
      <c r="N47">
        <v>283.7</v>
      </c>
      <c r="O47">
        <v>6.6609999999999996</v>
      </c>
      <c r="P47" s="5">
        <f>'[1]flux.rates.2013-09-20.csv'!$P$8</f>
        <v>-0.91092449149222177</v>
      </c>
      <c r="Q47" s="5">
        <f>'[1]flux.rates.2013-09-20.csv'!$P$7</f>
        <v>8.1350922925326934</v>
      </c>
      <c r="R47" s="5"/>
      <c r="S47" s="5">
        <f>'[1]flux.rates.2013-09-20.csv'!$Q$8</f>
        <v>126</v>
      </c>
      <c r="T47" s="5">
        <f>'[1]flux.rates.2013-09-20.csv'!$Q$7</f>
        <v>-92.07</v>
      </c>
    </row>
    <row r="48" spans="1:20">
      <c r="A48" s="1">
        <v>41487</v>
      </c>
      <c r="B48" s="6">
        <v>0.72916666666666663</v>
      </c>
      <c r="C48">
        <v>2.2000000000000002</v>
      </c>
      <c r="D48" s="3">
        <v>70.5</v>
      </c>
      <c r="E48" s="3">
        <v>25</v>
      </c>
      <c r="F48" s="3">
        <f t="shared" si="0"/>
        <v>47.75</v>
      </c>
      <c r="I48" s="3">
        <v>3.4</v>
      </c>
      <c r="J48" s="3">
        <v>7.1</v>
      </c>
      <c r="K48" s="3">
        <v>8.5</v>
      </c>
      <c r="L48" s="4">
        <v>236.2</v>
      </c>
      <c r="M48" s="4">
        <v>128.19999999999999</v>
      </c>
      <c r="N48">
        <v>283.7</v>
      </c>
      <c r="O48">
        <v>6.6609999999999996</v>
      </c>
      <c r="P48" s="5">
        <f>'[1]flux.rates.2013-09-20.csv'!$P$10</f>
        <v>0.17379470133665939</v>
      </c>
      <c r="Q48" s="5">
        <f>'[1]flux.rates.2013-09-20.csv'!$P$9</f>
        <v>0.94848839284090314</v>
      </c>
      <c r="R48" s="5"/>
      <c r="S48" s="5">
        <f>'[1]flux.rates.2013-09-20.csv'!$Q$10</f>
        <v>58.15</v>
      </c>
      <c r="T48" s="5">
        <f>'[1]flux.rates.2013-09-20.csv'!$Q$9</f>
        <v>53.31</v>
      </c>
    </row>
    <row r="49" spans="1:20">
      <c r="A49" s="1">
        <v>41487</v>
      </c>
      <c r="B49" s="6">
        <v>0.73402777777777783</v>
      </c>
      <c r="C49">
        <v>2.2999999999999998</v>
      </c>
      <c r="D49" s="3">
        <v>22</v>
      </c>
      <c r="E49" s="3">
        <v>29.5</v>
      </c>
      <c r="F49" s="3">
        <f t="shared" si="0"/>
        <v>25.75</v>
      </c>
      <c r="I49" s="3">
        <v>2.8</v>
      </c>
      <c r="J49" s="3">
        <v>7.1</v>
      </c>
      <c r="K49" s="3">
        <v>8.8000000000000007</v>
      </c>
      <c r="L49" s="4">
        <v>214.2</v>
      </c>
      <c r="M49" s="4">
        <v>113.5</v>
      </c>
      <c r="N49">
        <v>353.7</v>
      </c>
      <c r="O49">
        <v>6.9139999999999997</v>
      </c>
      <c r="P49" s="5">
        <f>'[1]flux.rates.2013-09-20.csv'!$P$12</f>
        <v>2.3273095490809492</v>
      </c>
      <c r="Q49" s="5">
        <f>'[1]flux.rates.2013-09-20.csv'!$P$11</f>
        <v>0.29122356615922024</v>
      </c>
      <c r="R49" s="5"/>
      <c r="S49" s="5">
        <f>'[1]flux.rates.2013-09-20.csv'!$Q$12</f>
        <v>-111.46</v>
      </c>
      <c r="T49" s="5">
        <f>'[1]flux.rates.2013-09-20.csv'!$Q$11</f>
        <v>-43.61</v>
      </c>
    </row>
    <row r="50" spans="1:20">
      <c r="A50" s="1">
        <v>41487</v>
      </c>
      <c r="B50" s="6">
        <v>0.69097222222222221</v>
      </c>
      <c r="C50">
        <v>3.1</v>
      </c>
      <c r="D50" s="3">
        <v>87.5</v>
      </c>
      <c r="E50" s="3">
        <v>88</v>
      </c>
      <c r="F50" s="3">
        <f t="shared" si="0"/>
        <v>87.75</v>
      </c>
      <c r="I50" s="3">
        <v>5.7</v>
      </c>
      <c r="J50" s="3">
        <v>8</v>
      </c>
      <c r="K50" s="3">
        <v>7.3</v>
      </c>
      <c r="L50" s="4">
        <v>144.6</v>
      </c>
      <c r="M50" s="4">
        <v>80.599999999999994</v>
      </c>
      <c r="N50">
        <v>241.2</v>
      </c>
      <c r="O50">
        <v>6.484</v>
      </c>
      <c r="P50" s="5">
        <f>'[1]flux.rates.2013-09-20.csv'!$P$14</f>
        <v>1.693493679905109</v>
      </c>
      <c r="Q50" s="5">
        <f>'[1]flux.rates.2013-09-20.csv'!$P$13</f>
        <v>2.8152931112246579E-2</v>
      </c>
      <c r="R50" s="5"/>
      <c r="S50" s="5">
        <f>'[1]flux.rates.2013-09-20.csv'!$Q$14</f>
        <v>145.38</v>
      </c>
      <c r="T50" s="5">
        <f>'[1]flux.rates.2013-09-20.csv'!$Q$13</f>
        <v>-43.61</v>
      </c>
    </row>
    <row r="51" spans="1:20">
      <c r="A51" s="1">
        <v>41487</v>
      </c>
      <c r="B51" s="6">
        <v>0.69791666666666663</v>
      </c>
      <c r="C51">
        <v>3.2</v>
      </c>
      <c r="D51" s="3">
        <v>39</v>
      </c>
      <c r="E51" s="3">
        <v>28</v>
      </c>
      <c r="F51" s="3">
        <f t="shared" si="0"/>
        <v>33.5</v>
      </c>
      <c r="I51" s="3">
        <v>2</v>
      </c>
      <c r="J51" s="3">
        <v>6.6</v>
      </c>
      <c r="K51" s="3">
        <v>7.9</v>
      </c>
      <c r="L51" s="4">
        <v>188.6</v>
      </c>
      <c r="M51" s="4">
        <v>98.9</v>
      </c>
      <c r="N51">
        <v>241.2</v>
      </c>
      <c r="O51">
        <v>6.484</v>
      </c>
      <c r="P51" s="5">
        <f>'[1]flux.rates.2013-09-20.csv'!$P$16</f>
        <v>3.6104085413429696</v>
      </c>
      <c r="Q51" s="5">
        <f>'[1]flux.rates.2013-09-20.csv'!$P$15</f>
        <v>0.9576022707977383</v>
      </c>
      <c r="R51" s="5"/>
      <c r="S51" s="5">
        <f>'[1]flux.rates.2013-09-20.csv'!$Q$16</f>
        <v>53.31</v>
      </c>
      <c r="T51" s="5">
        <f>'[1]flux.rates.2013-09-20.csv'!$Q$15</f>
        <v>14.54</v>
      </c>
    </row>
    <row r="52" spans="1:20">
      <c r="A52" s="1">
        <v>41487</v>
      </c>
      <c r="B52" s="6">
        <v>0.69444444444444453</v>
      </c>
      <c r="C52">
        <v>3.3</v>
      </c>
      <c r="D52" s="3">
        <v>33</v>
      </c>
      <c r="E52" s="3">
        <v>38</v>
      </c>
      <c r="F52" s="3">
        <f t="shared" si="0"/>
        <v>35.5</v>
      </c>
      <c r="I52" s="3">
        <v>1.1000000000000001</v>
      </c>
      <c r="J52" s="3">
        <v>6.3</v>
      </c>
      <c r="K52" s="3">
        <v>7.5</v>
      </c>
      <c r="L52" s="4">
        <v>197.7</v>
      </c>
      <c r="M52" s="4">
        <v>104.4</v>
      </c>
      <c r="N52">
        <v>241.2</v>
      </c>
      <c r="O52">
        <v>6.484</v>
      </c>
      <c r="P52" s="5">
        <f>'[1]flux.rates.2013-09-20.csv'!$P$18</f>
        <v>0.99934487159279495</v>
      </c>
      <c r="Q52" s="5">
        <f>'[1]flux.rates.2013-09-20.csv'!$P$17</f>
        <v>2.7066296222892774</v>
      </c>
      <c r="R52" s="5"/>
      <c r="S52" s="5">
        <f>'[1]flux.rates.2013-09-20.csv'!$Q$18</f>
        <v>135.69</v>
      </c>
      <c r="T52" s="5">
        <f>'[1]flux.rates.2013-09-20.csv'!$Q$17</f>
        <v>29.08</v>
      </c>
    </row>
    <row r="53" spans="1:20">
      <c r="A53" s="1">
        <v>41487</v>
      </c>
      <c r="B53" s="6">
        <v>0.67708333333333337</v>
      </c>
      <c r="C53">
        <v>4.0999999999999996</v>
      </c>
      <c r="D53" s="3">
        <v>62.5</v>
      </c>
      <c r="E53" s="3">
        <v>68</v>
      </c>
      <c r="F53" s="3">
        <f t="shared" si="0"/>
        <v>65.25</v>
      </c>
      <c r="I53" s="3">
        <v>3.2</v>
      </c>
      <c r="J53" s="3">
        <v>6.7</v>
      </c>
      <c r="K53" s="3">
        <v>8.5</v>
      </c>
      <c r="L53" s="4">
        <v>102.5</v>
      </c>
      <c r="M53" s="4">
        <v>51.3</v>
      </c>
      <c r="N53">
        <v>143.69999999999999</v>
      </c>
      <c r="O53">
        <v>6.4329999999999998</v>
      </c>
      <c r="P53" s="5">
        <f>'[1]flux.rates.2013-09-20.csv'!$P$20</f>
        <v>4.9226176219009181</v>
      </c>
      <c r="Q53" s="5">
        <f>'[1]flux.rates.2013-09-20.csv'!$P$19</f>
        <v>3.8936739050998841</v>
      </c>
      <c r="R53" s="5"/>
      <c r="S53" s="5">
        <f>'[1]flux.rates.2013-09-20.csv'!$Q$20</f>
        <v>-101.77</v>
      </c>
      <c r="T53" s="5">
        <f>'[1]flux.rates.2013-09-20.csv'!$Q$19</f>
        <v>-92.07</v>
      </c>
    </row>
    <row r="54" spans="1:20">
      <c r="A54" s="1">
        <v>41487</v>
      </c>
      <c r="B54" s="6">
        <v>0.68194444444444446</v>
      </c>
      <c r="C54">
        <v>4.2</v>
      </c>
      <c r="D54" s="3">
        <v>71</v>
      </c>
      <c r="E54" s="3">
        <v>50</v>
      </c>
      <c r="F54" s="3">
        <f t="shared" si="0"/>
        <v>60.5</v>
      </c>
      <c r="I54" s="3">
        <v>2.8</v>
      </c>
      <c r="J54" s="3">
        <v>4</v>
      </c>
      <c r="K54" s="3">
        <v>7.9</v>
      </c>
      <c r="L54" s="4">
        <v>73.2</v>
      </c>
      <c r="M54" s="4">
        <v>36.6</v>
      </c>
      <c r="N54">
        <v>143.69999999999999</v>
      </c>
      <c r="O54">
        <v>6.4329999999999998</v>
      </c>
      <c r="P54" s="5">
        <f>'[1]flux.rates.2013-09-20.csv'!$P$22</f>
        <v>14.201567914490298</v>
      </c>
      <c r="Q54" s="5">
        <f>'[1]flux.rates.2013-09-20.csv'!$P$21</f>
        <v>4.0771298628175012</v>
      </c>
      <c r="R54" s="5"/>
      <c r="S54" s="5">
        <f>'[1]flux.rates.2013-09-20.csv'!$Q$22</f>
        <v>198.69</v>
      </c>
      <c r="T54" s="5">
        <f>'[1]flux.rates.2013-09-20.csv'!$Q$21</f>
        <v>116.3</v>
      </c>
    </row>
    <row r="55" spans="1:20">
      <c r="A55" s="1">
        <v>41487</v>
      </c>
      <c r="B55" s="6">
        <v>0.68611111111111101</v>
      </c>
      <c r="C55">
        <v>4.3</v>
      </c>
      <c r="D55" s="3">
        <v>66.5</v>
      </c>
      <c r="E55" s="3">
        <v>78</v>
      </c>
      <c r="F55" s="3">
        <f t="shared" si="0"/>
        <v>72.25</v>
      </c>
      <c r="I55" s="3">
        <v>4.9000000000000004</v>
      </c>
      <c r="J55" s="3">
        <v>4.5999999999999996</v>
      </c>
      <c r="K55" s="3">
        <v>7.3</v>
      </c>
      <c r="L55" s="4">
        <v>76.900000000000006</v>
      </c>
      <c r="M55" s="4">
        <v>33</v>
      </c>
      <c r="N55">
        <v>143.69999999999999</v>
      </c>
      <c r="O55">
        <v>6.4329999999999998</v>
      </c>
      <c r="P55" s="5">
        <f>'[1]flux.rates.2013-09-20.csv'!$P$24</f>
        <v>0.34435943341286873</v>
      </c>
      <c r="Q55" s="5">
        <f>'[1]flux.rates.2013-09-20.csv'!$P$23</f>
        <v>1.2191601328122119</v>
      </c>
      <c r="R55" s="5"/>
      <c r="S55" s="5">
        <f>'[1]flux.rates.2013-09-20.csv'!$Q$24</f>
        <v>-38.770000000000003</v>
      </c>
      <c r="T55" s="5">
        <f>'[1]flux.rates.2013-09-20.csv'!$Q$23</f>
        <v>-29.08</v>
      </c>
    </row>
    <row r="56" spans="1:20">
      <c r="A56" s="1">
        <v>41487</v>
      </c>
      <c r="B56" s="6">
        <v>0.6645833333333333</v>
      </c>
      <c r="C56">
        <v>5.0999999999999996</v>
      </c>
      <c r="D56" s="3">
        <v>73</v>
      </c>
      <c r="E56" s="3">
        <v>68.5</v>
      </c>
      <c r="F56" s="3">
        <f t="shared" si="0"/>
        <v>70.75</v>
      </c>
      <c r="I56" s="3">
        <v>3.9</v>
      </c>
      <c r="J56" s="3">
        <v>4</v>
      </c>
      <c r="K56" s="3">
        <v>10.199999999999999</v>
      </c>
      <c r="L56" s="4">
        <v>173.9</v>
      </c>
      <c r="M56" s="4">
        <v>89.7</v>
      </c>
      <c r="N56">
        <v>286.2</v>
      </c>
      <c r="O56">
        <v>6.94</v>
      </c>
      <c r="P56" s="5">
        <f>'[1]flux.rates.2013-09-20.csv'!$P$26</f>
        <v>3.9406131787572511</v>
      </c>
      <c r="Q56" s="5">
        <f>'[1]flux.rates.2013-09-20.csv'!$P$25</f>
        <v>-0.73117414001986192</v>
      </c>
      <c r="R56" s="5"/>
      <c r="S56" s="5">
        <f>'[1]flux.rates.2013-09-20.csv'!$Q$26</f>
        <v>251.99</v>
      </c>
      <c r="T56" s="5">
        <f>'[1]flux.rates.2013-09-20.csv'!$Q$25</f>
        <v>29.08</v>
      </c>
    </row>
    <row r="57" spans="1:20">
      <c r="A57" s="1">
        <v>41487</v>
      </c>
      <c r="B57" s="6">
        <v>0.66666666666666663</v>
      </c>
      <c r="C57">
        <v>5.2</v>
      </c>
      <c r="D57" s="3">
        <v>37</v>
      </c>
      <c r="E57" s="3">
        <v>26</v>
      </c>
      <c r="F57" s="3">
        <f t="shared" si="0"/>
        <v>31.5</v>
      </c>
      <c r="I57" s="3">
        <v>2.4</v>
      </c>
      <c r="J57" s="3">
        <v>3.9</v>
      </c>
      <c r="K57" s="3">
        <v>8.8000000000000007</v>
      </c>
      <c r="L57" s="4">
        <v>133.69999999999999</v>
      </c>
      <c r="M57" s="4">
        <v>69.599999999999994</v>
      </c>
      <c r="N57">
        <v>286.2</v>
      </c>
      <c r="O57">
        <v>6.94</v>
      </c>
      <c r="P57" s="5">
        <f>'[1]flux.rates.2013-09-20.csv'!$P$28</f>
        <v>4.0915603492287458</v>
      </c>
      <c r="Q57" s="5">
        <f>'[1]flux.rates.2013-09-20.csv'!$P$27</f>
        <v>0.40153167132672229</v>
      </c>
      <c r="R57" s="5"/>
      <c r="S57" s="5">
        <f>'[1]flux.rates.2013-09-20.csv'!$Q$28</f>
        <v>276.22000000000003</v>
      </c>
      <c r="T57" s="5">
        <f>'[1]flux.rates.2013-09-20.csv'!$Q$27</f>
        <v>53.31</v>
      </c>
    </row>
    <row r="58" spans="1:20">
      <c r="A58" s="1">
        <v>41487</v>
      </c>
      <c r="B58" s="6">
        <v>0.67013888888888884</v>
      </c>
      <c r="C58">
        <v>5.3</v>
      </c>
      <c r="D58" s="3">
        <v>22</v>
      </c>
      <c r="E58" s="3">
        <v>71</v>
      </c>
      <c r="F58" s="3">
        <f t="shared" si="0"/>
        <v>46.5</v>
      </c>
      <c r="I58" s="3">
        <v>2.4</v>
      </c>
      <c r="J58" s="3">
        <v>3.5</v>
      </c>
      <c r="K58" s="3">
        <v>8.5</v>
      </c>
      <c r="L58" s="4">
        <v>128.19999999999999</v>
      </c>
      <c r="M58" s="4">
        <v>65.900000000000006</v>
      </c>
      <c r="N58">
        <v>143.69999999999999</v>
      </c>
      <c r="O58">
        <v>6.4329999999999998</v>
      </c>
      <c r="P58" s="5">
        <f>'[1]flux.rates.2013-09-20.csv'!$P$30</f>
        <v>2.6116177541186425</v>
      </c>
      <c r="Q58" s="5">
        <f>'[1]flux.rates.2013-09-20.csv'!$P$29</f>
        <v>1.7642508001477963</v>
      </c>
      <c r="R58" s="5"/>
      <c r="S58" s="5">
        <f>'[1]flux.rates.2013-09-20.csv'!$Q$30</f>
        <v>-43.61</v>
      </c>
      <c r="T58" s="5">
        <f>'[1]flux.rates.2013-09-20.csv'!$Q$29</f>
        <v>-9.69</v>
      </c>
    </row>
    <row r="59" spans="1:20">
      <c r="A59" s="1">
        <v>41489</v>
      </c>
      <c r="B59" s="6">
        <v>0.48125000000000001</v>
      </c>
      <c r="C59">
        <v>1.1000000000000001</v>
      </c>
      <c r="D59" s="3">
        <v>72</v>
      </c>
      <c r="E59" s="3">
        <v>85</v>
      </c>
      <c r="F59" s="3">
        <f t="shared" si="0"/>
        <v>78.5</v>
      </c>
      <c r="I59" s="3">
        <v>3.6</v>
      </c>
      <c r="J59" s="3">
        <v>14.3</v>
      </c>
      <c r="K59" s="3">
        <v>16.5</v>
      </c>
      <c r="L59" s="4">
        <v>526</v>
      </c>
      <c r="M59" s="4">
        <v>280</v>
      </c>
      <c r="N59">
        <v>858.7</v>
      </c>
      <c r="O59">
        <v>7.6950000000000003</v>
      </c>
      <c r="P59" s="5">
        <f>'[1]flux.rates.2013-09-20.csv'!$P$32</f>
        <v>9.5915847314962055E-2</v>
      </c>
      <c r="Q59" s="5">
        <f>'[1]flux.rates.2013-09-20.csv'!$P$33</f>
        <v>0.13702263608517518</v>
      </c>
      <c r="R59" s="5"/>
      <c r="S59" s="5">
        <f>'[1]flux.rates.2013-09-20.csv'!$Q$32</f>
        <v>-63</v>
      </c>
      <c r="T59" s="5">
        <f>'[1]flux.rates.2013-09-20.csv'!$Q$33</f>
        <v>678.44</v>
      </c>
    </row>
    <row r="60" spans="1:20">
      <c r="A60" s="1">
        <v>41489</v>
      </c>
      <c r="B60" s="6">
        <v>0.48958333333333331</v>
      </c>
      <c r="C60">
        <v>1.2</v>
      </c>
      <c r="D60" s="3">
        <v>29</v>
      </c>
      <c r="E60" s="3">
        <v>32</v>
      </c>
      <c r="F60" s="3">
        <f t="shared" si="0"/>
        <v>30.5</v>
      </c>
      <c r="I60" s="3">
        <v>1.8</v>
      </c>
      <c r="J60" s="3">
        <v>10.9</v>
      </c>
      <c r="K60" s="3">
        <v>14.8</v>
      </c>
      <c r="L60" s="4">
        <v>487</v>
      </c>
      <c r="M60" s="4">
        <v>249</v>
      </c>
      <c r="N60">
        <v>858.7</v>
      </c>
      <c r="O60">
        <v>7.6950000000000003</v>
      </c>
      <c r="P60" s="5">
        <f>'[1]flux.rates.2013-09-20.csv'!$P$34</f>
        <v>2.366108846189475</v>
      </c>
      <c r="Q60" s="5">
        <f>'[1]flux.rates.2013-09-20.csv'!$P$35</f>
        <v>-0.17918106584255319</v>
      </c>
      <c r="R60" s="5"/>
      <c r="S60" s="5">
        <f>'[1]flux.rates.2013-09-20.csv'!$Q$34</f>
        <v>470.06</v>
      </c>
      <c r="T60" s="5">
        <f>'[1]flux.rates.2013-09-20.csv'!$Q$35</f>
        <v>-164.76</v>
      </c>
    </row>
    <row r="61" spans="1:20">
      <c r="A61" s="1">
        <v>41489</v>
      </c>
      <c r="B61" s="6">
        <v>0.48472222222222222</v>
      </c>
      <c r="C61">
        <v>1.3</v>
      </c>
      <c r="D61" s="3">
        <v>59</v>
      </c>
      <c r="E61" s="3">
        <v>61</v>
      </c>
      <c r="F61" s="3">
        <f t="shared" si="0"/>
        <v>60</v>
      </c>
      <c r="I61" s="3">
        <v>2.6</v>
      </c>
      <c r="J61" s="3">
        <v>9.6999999999999993</v>
      </c>
      <c r="K61" s="3">
        <v>133</v>
      </c>
      <c r="L61" s="4">
        <v>478</v>
      </c>
      <c r="M61" s="4">
        <v>249</v>
      </c>
      <c r="N61">
        <v>858.7</v>
      </c>
      <c r="O61">
        <v>7.6950000000000003</v>
      </c>
      <c r="P61" s="5">
        <f>'[1]flux.rates.2013-09-20.csv'!$P$36</f>
        <v>-6.8907195065313562</v>
      </c>
      <c r="Q61" s="5">
        <f>'[1]flux.rates.2013-09-20.csv'!$P$37</f>
        <v>0.66043759718755246</v>
      </c>
      <c r="R61" s="5"/>
      <c r="S61" s="5">
        <f>'[1]flux.rates.2013-09-20.csv'!$Q$36</f>
        <v>474.91</v>
      </c>
      <c r="T61" s="5">
        <f>'[1]flux.rates.2013-09-20.csv'!$Q$37</f>
        <v>4.8499999999999996</v>
      </c>
    </row>
    <row r="62" spans="1:20">
      <c r="A62" s="1">
        <v>41489</v>
      </c>
      <c r="B62" s="6">
        <v>0.49791666666666662</v>
      </c>
      <c r="C62">
        <v>2.1</v>
      </c>
      <c r="D62" s="3">
        <v>85</v>
      </c>
      <c r="E62" s="3">
        <v>81</v>
      </c>
      <c r="F62" s="3">
        <f t="shared" si="0"/>
        <v>83</v>
      </c>
      <c r="I62" s="3">
        <v>3.8</v>
      </c>
      <c r="J62" s="3">
        <v>22</v>
      </c>
      <c r="K62" s="3">
        <v>20.7</v>
      </c>
      <c r="L62" s="4">
        <v>1391</v>
      </c>
      <c r="M62" s="4">
        <v>732</v>
      </c>
      <c r="N62">
        <v>858.7</v>
      </c>
      <c r="O62">
        <v>7.6950000000000003</v>
      </c>
      <c r="P62" s="5">
        <f>'[1]flux.rates.2013-09-20.csv'!$P$38</f>
        <v>3.2370377989487049</v>
      </c>
      <c r="Q62" s="5">
        <f>'[1]flux.rates.2013-09-20.csv'!$P$39</f>
        <v>3.3856083724691222</v>
      </c>
      <c r="R62" s="5"/>
      <c r="S62" s="5">
        <f>'[1]flux.rates.2013-09-20.csv'!$Q$38</f>
        <v>218.07</v>
      </c>
      <c r="T62" s="5">
        <f>'[1]flux.rates.2013-09-20.csv'!$Q$39</f>
        <v>382.83</v>
      </c>
    </row>
    <row r="63" spans="1:20">
      <c r="A63" s="1">
        <v>41489</v>
      </c>
      <c r="B63" s="6">
        <v>0.50208333333333333</v>
      </c>
      <c r="C63">
        <v>2.2000000000000002</v>
      </c>
      <c r="D63" s="3">
        <v>32</v>
      </c>
      <c r="E63" s="3">
        <v>48</v>
      </c>
      <c r="F63" s="3">
        <f t="shared" si="0"/>
        <v>40</v>
      </c>
      <c r="I63" s="3">
        <v>2.2000000000000002</v>
      </c>
      <c r="J63" s="3">
        <v>15.7</v>
      </c>
      <c r="L63" s="4">
        <v>509</v>
      </c>
      <c r="M63" s="4">
        <v>241</v>
      </c>
      <c r="N63">
        <v>1046.2</v>
      </c>
      <c r="O63">
        <v>7.9950000000000001</v>
      </c>
      <c r="P63" s="5">
        <f>'[1]flux.rates.2013-09-20.csv'!$P$40</f>
        <v>3.7051415567264847</v>
      </c>
      <c r="Q63" s="5">
        <f>'[1]flux.rates.2013-09-20.csv'!$P$41</f>
        <v>7.1632736836028537</v>
      </c>
      <c r="R63" s="5"/>
      <c r="S63" s="5">
        <f>'[1]flux.rates.2013-09-20.csv'!$Q$40</f>
        <v>450.68</v>
      </c>
      <c r="T63" s="5">
        <f>'[1]flux.rates.2013-09-20.csv'!$Q$41</f>
        <v>4.8499999999999996</v>
      </c>
    </row>
    <row r="64" spans="1:20">
      <c r="A64" s="1">
        <v>41489</v>
      </c>
      <c r="B64" s="6">
        <v>0.50555555555555554</v>
      </c>
      <c r="C64">
        <v>2.2999999999999998</v>
      </c>
      <c r="D64" s="3">
        <v>24</v>
      </c>
      <c r="E64" s="3">
        <v>32</v>
      </c>
      <c r="F64" s="3">
        <f t="shared" si="0"/>
        <v>28</v>
      </c>
      <c r="I64" s="3">
        <v>1.9</v>
      </c>
      <c r="J64" s="3">
        <v>16.7</v>
      </c>
      <c r="L64" s="4">
        <v>1550</v>
      </c>
      <c r="M64" s="4">
        <v>509</v>
      </c>
      <c r="N64">
        <v>1046.2</v>
      </c>
      <c r="O64">
        <v>7.9950000000000001</v>
      </c>
      <c r="P64" s="5">
        <f>'[1]flux.rates.2013-09-20.csv'!$P$42</f>
        <v>4.8433174530521936E-3</v>
      </c>
      <c r="Q64" s="5">
        <f>'[1]flux.rates.2013-09-20.csv'!$P$43</f>
        <v>-1.9373291607159109E-2</v>
      </c>
      <c r="R64" s="5"/>
      <c r="S64" s="5">
        <f>'[1]flux.rates.2013-09-20.csv'!$Q$42</f>
        <v>1051.58</v>
      </c>
      <c r="T64" s="5">
        <f>'[1]flux.rates.2013-09-20.csv'!$Q$43</f>
        <v>-14.54</v>
      </c>
    </row>
    <row r="65" spans="1:20">
      <c r="A65" s="1">
        <v>41489</v>
      </c>
      <c r="B65" s="6">
        <v>0.51180555555555551</v>
      </c>
      <c r="C65">
        <v>3.1</v>
      </c>
      <c r="D65" s="3">
        <v>86</v>
      </c>
      <c r="E65" s="3">
        <v>91</v>
      </c>
      <c r="F65" s="3">
        <f t="shared" si="0"/>
        <v>88.5</v>
      </c>
      <c r="I65" s="3">
        <v>5.4</v>
      </c>
      <c r="J65" s="3">
        <v>13.7</v>
      </c>
      <c r="L65" s="4">
        <v>613</v>
      </c>
      <c r="M65" s="4">
        <v>333</v>
      </c>
      <c r="N65">
        <v>1046.2</v>
      </c>
      <c r="O65">
        <v>7.9950000000000001</v>
      </c>
      <c r="P65" s="5">
        <f>'[1]flux.rates.2013-09-20.csv'!$P$44</f>
        <v>-1.0413142985638375</v>
      </c>
      <c r="Q65" s="5">
        <f>'[1]flux.rates.2013-09-20.csv'!$P$45</f>
        <v>1.8937390203040867</v>
      </c>
      <c r="R65" s="5"/>
      <c r="S65" s="5">
        <f>'[1]flux.rates.2013-09-20.csv'!$Q$44</f>
        <v>867.43</v>
      </c>
      <c r="T65" s="5">
        <f>'[1]flux.rates.2013-09-20.csv'!$Q$45</f>
        <v>508.83</v>
      </c>
    </row>
    <row r="66" spans="1:20">
      <c r="A66" s="1">
        <v>41489</v>
      </c>
      <c r="B66" s="6">
        <v>0.51944444444444449</v>
      </c>
      <c r="C66">
        <v>3.2</v>
      </c>
      <c r="D66" s="3">
        <v>29</v>
      </c>
      <c r="E66" s="3">
        <v>31</v>
      </c>
      <c r="F66" s="3">
        <f t="shared" si="0"/>
        <v>30</v>
      </c>
      <c r="I66" s="3">
        <v>1.7</v>
      </c>
      <c r="J66" s="3">
        <v>10.5</v>
      </c>
      <c r="L66" s="4">
        <v>640</v>
      </c>
      <c r="M66" s="4">
        <v>320</v>
      </c>
      <c r="N66">
        <v>1046.2</v>
      </c>
      <c r="O66">
        <v>7.9950000000000001</v>
      </c>
      <c r="P66" s="5">
        <f>'[1]flux.rates.2013-09-20.csv'!$P$46</f>
        <v>-2.7219471329841243</v>
      </c>
      <c r="Q66" s="5">
        <f>'[1]flux.rates.2013-09-20.csv'!$P$47</f>
        <v>5.3712444169926643</v>
      </c>
      <c r="R66" s="5"/>
      <c r="S66" s="5">
        <f>'[1]flux.rates.2013-09-20.csv'!$Q$46</f>
        <v>1448.95</v>
      </c>
      <c r="T66" s="5">
        <f>'[1]flux.rates.2013-09-20.csv'!$Q$47</f>
        <v>-14.54</v>
      </c>
    </row>
    <row r="67" spans="1:20">
      <c r="A67" s="1">
        <v>41489</v>
      </c>
      <c r="B67" s="6">
        <v>0.51527777777777783</v>
      </c>
      <c r="C67">
        <v>3.3</v>
      </c>
      <c r="D67" s="3">
        <v>28</v>
      </c>
      <c r="E67" s="3">
        <v>37</v>
      </c>
      <c r="F67" s="3">
        <f t="shared" ref="F67:F73" si="1">AVERAGE(D67:E67)</f>
        <v>32.5</v>
      </c>
      <c r="I67" s="3">
        <v>3.2</v>
      </c>
      <c r="J67" s="3">
        <v>8</v>
      </c>
      <c r="L67" s="4">
        <v>1279</v>
      </c>
      <c r="M67" s="4">
        <v>591</v>
      </c>
      <c r="N67">
        <v>1046.2</v>
      </c>
      <c r="O67">
        <v>7.9950000000000001</v>
      </c>
      <c r="P67" s="5">
        <f>'[1]flux.rates.2013-09-20.csv'!$P$48</f>
        <v>-5.0128385767475976</v>
      </c>
      <c r="Q67" s="5">
        <f>'[1]flux.rates.2013-09-20.csv'!$P$49</f>
        <v>-0.29544266976548844</v>
      </c>
      <c r="R67" s="5"/>
      <c r="S67" s="5">
        <f>'[1]flux.rates.2013-09-20.csv'!$Q$48</f>
        <v>1599.17</v>
      </c>
      <c r="T67" s="5">
        <f>'[1]flux.rates.2013-09-20.csv'!$Q$49</f>
        <v>615.44000000000005</v>
      </c>
    </row>
    <row r="68" spans="1:20">
      <c r="A68" s="1">
        <v>41489</v>
      </c>
      <c r="B68" s="6">
        <v>0.52638888888888891</v>
      </c>
      <c r="C68">
        <v>4.0999999999999996</v>
      </c>
      <c r="D68" s="3">
        <v>70</v>
      </c>
      <c r="E68" s="3">
        <v>68</v>
      </c>
      <c r="F68" s="3">
        <f t="shared" si="1"/>
        <v>69</v>
      </c>
      <c r="I68" s="3">
        <v>3.5</v>
      </c>
      <c r="J68" s="3">
        <v>22.3</v>
      </c>
      <c r="L68" s="4">
        <v>1422</v>
      </c>
      <c r="M68" s="4">
        <v>820</v>
      </c>
      <c r="N68">
        <v>1036.2</v>
      </c>
      <c r="O68">
        <v>8.2949999999999999</v>
      </c>
      <c r="P68" s="5">
        <f>'[1]flux.rates.2013-09-20.csv'!$P$50</f>
        <v>0.71196838483203351</v>
      </c>
      <c r="Q68" s="5">
        <f>'[1]flux.rates.2013-09-20.csv'!$P$51</f>
        <v>2.7752236685575991</v>
      </c>
      <c r="R68" s="5"/>
      <c r="S68" s="5">
        <f>'[1]flux.rates.2013-09-20.csv'!$Q$50</f>
        <v>1919.01</v>
      </c>
      <c r="T68" s="5">
        <f>'[1]flux.rates.2013-09-20.csv'!$Q$51</f>
        <v>348.91</v>
      </c>
    </row>
    <row r="69" spans="1:20">
      <c r="A69" s="1">
        <v>41489</v>
      </c>
      <c r="B69" s="6">
        <v>0.52986111111111112</v>
      </c>
      <c r="C69">
        <v>4.2</v>
      </c>
      <c r="D69" s="3">
        <v>46</v>
      </c>
      <c r="E69" s="3">
        <v>70</v>
      </c>
      <c r="F69" s="3">
        <f t="shared" si="1"/>
        <v>58</v>
      </c>
      <c r="I69" s="3">
        <v>3.4</v>
      </c>
      <c r="J69" s="3">
        <v>16.7</v>
      </c>
      <c r="L69" s="4">
        <v>723</v>
      </c>
      <c r="M69" s="4">
        <v>308</v>
      </c>
      <c r="N69">
        <v>1036.2</v>
      </c>
      <c r="O69">
        <v>8.2949999999999999</v>
      </c>
      <c r="P69" s="5">
        <f>'[1]flux.rates.2013-09-20.csv'!$P$52</f>
        <v>0.95413449722909682</v>
      </c>
      <c r="Q69" s="5">
        <f>'[1]flux.rates.2013-09-20.csv'!$P$53</f>
        <v>2.8285002259260246</v>
      </c>
      <c r="R69" s="5"/>
      <c r="S69" s="5">
        <f>'[1]flux.rates.2013-09-20.csv'!$Q$52</f>
        <v>1211.5</v>
      </c>
      <c r="T69" s="5">
        <f>'[1]flux.rates.2013-09-20.csv'!$Q$53</f>
        <v>4.8499999999999996</v>
      </c>
    </row>
    <row r="70" spans="1:20">
      <c r="A70" s="1">
        <v>41489</v>
      </c>
      <c r="B70" s="6">
        <v>0.53402777777777777</v>
      </c>
      <c r="C70">
        <v>4.3</v>
      </c>
      <c r="D70" s="3">
        <v>83</v>
      </c>
      <c r="E70" s="3">
        <v>55</v>
      </c>
      <c r="F70" s="3">
        <f t="shared" si="1"/>
        <v>69</v>
      </c>
      <c r="I70" s="3">
        <v>4.0999999999999996</v>
      </c>
      <c r="J70" s="3">
        <v>14.6</v>
      </c>
      <c r="L70" s="4">
        <v>648</v>
      </c>
      <c r="M70" s="4">
        <v>322</v>
      </c>
      <c r="N70">
        <v>1036.2</v>
      </c>
      <c r="O70">
        <v>8.2949999999999999</v>
      </c>
      <c r="P70" s="5">
        <f>'[1]flux.rates.2013-09-20.csv'!$P$54</f>
        <v>-2.7945969601647582</v>
      </c>
      <c r="Q70" s="5">
        <f>'[1]flux.rates.2013-09-20.csv'!$P$55</f>
        <v>0.85726803919330108</v>
      </c>
      <c r="R70" s="5"/>
      <c r="S70" s="5">
        <f>'[1]flux.rates.2013-09-20.csv'!$Q$54</f>
        <v>1037.04</v>
      </c>
      <c r="T70" s="5">
        <f>'[1]flux.rates.2013-09-20.csv'!$Q$55</f>
        <v>232.61</v>
      </c>
    </row>
    <row r="71" spans="1:20">
      <c r="A71" s="1">
        <v>41489</v>
      </c>
      <c r="B71" s="6">
        <v>0.54166666666666663</v>
      </c>
      <c r="C71">
        <v>5.0999999999999996</v>
      </c>
      <c r="D71" s="3">
        <v>76</v>
      </c>
      <c r="E71" s="3">
        <v>71</v>
      </c>
      <c r="F71" s="3">
        <f t="shared" si="1"/>
        <v>73.5</v>
      </c>
      <c r="I71" s="3">
        <v>4.3</v>
      </c>
      <c r="J71" s="3">
        <v>27.8</v>
      </c>
      <c r="L71" s="4">
        <v>1188</v>
      </c>
      <c r="M71" s="4">
        <v>514</v>
      </c>
      <c r="N71">
        <v>1036.2</v>
      </c>
      <c r="O71">
        <v>8.2949999999999999</v>
      </c>
      <c r="P71" s="5">
        <f>'[1]flux.rates.2013-09-20.csv'!$P$56</f>
        <v>3.5549985631172145</v>
      </c>
      <c r="Q71" s="5">
        <f>'[1]flux.rates.2013-09-20.csv'!$P$57</f>
        <v>0.61025860934318577</v>
      </c>
      <c r="R71" s="5"/>
      <c r="S71" s="5">
        <f>'[1]flux.rates.2013-09-20.csv'!$Q$56</f>
        <v>557.29</v>
      </c>
      <c r="T71" s="5">
        <f>'[1]flux.rates.2013-09-20.csv'!$Q$57</f>
        <v>358.6</v>
      </c>
    </row>
    <row r="72" spans="1:20">
      <c r="A72" s="1">
        <v>41489</v>
      </c>
      <c r="B72" s="6">
        <v>0.54513888888888895</v>
      </c>
      <c r="C72">
        <v>5.2</v>
      </c>
      <c r="D72" s="3">
        <v>23</v>
      </c>
      <c r="E72" s="3">
        <v>22</v>
      </c>
      <c r="F72" s="3">
        <f t="shared" si="1"/>
        <v>22.5</v>
      </c>
      <c r="I72" s="3">
        <v>1.5</v>
      </c>
      <c r="J72" s="3">
        <v>18.8</v>
      </c>
      <c r="L72" s="4">
        <v>1093</v>
      </c>
      <c r="M72" s="4">
        <v>606</v>
      </c>
      <c r="N72">
        <v>1321.2</v>
      </c>
      <c r="O72">
        <v>8.9160000000000004</v>
      </c>
      <c r="P72" s="5">
        <f>'[1]flux.rates.2013-09-20.csv'!$P$58</f>
        <v>5.584350602876464</v>
      </c>
      <c r="Q72" s="5">
        <f>'[1]flux.rates.2013-09-20.csv'!$P$59</f>
        <v>0.4601156157339153</v>
      </c>
      <c r="R72" s="5"/>
      <c r="S72" s="5">
        <f>'[1]flux.rates.2013-09-20.csv'!$Q$58</f>
        <v>717.21</v>
      </c>
      <c r="T72" s="5">
        <f>'[1]flux.rates.2013-09-20.csv'!$Q$59</f>
        <v>159.91999999999999</v>
      </c>
    </row>
    <row r="73" spans="1:20">
      <c r="A73" s="1">
        <v>41489</v>
      </c>
      <c r="B73" s="6">
        <v>0.54999999999999993</v>
      </c>
      <c r="C73">
        <v>5.3</v>
      </c>
      <c r="D73" s="3">
        <v>48</v>
      </c>
      <c r="E73" s="3">
        <v>54</v>
      </c>
      <c r="F73" s="3">
        <f t="shared" si="1"/>
        <v>51</v>
      </c>
      <c r="I73" s="3">
        <v>2.8</v>
      </c>
      <c r="J73" s="3">
        <v>16.100000000000001</v>
      </c>
      <c r="L73" s="4">
        <v>968</v>
      </c>
      <c r="M73" s="4">
        <v>520</v>
      </c>
      <c r="N73">
        <v>1321.2</v>
      </c>
      <c r="O73">
        <v>8.9160000000000004</v>
      </c>
      <c r="P73" s="5">
        <f>'[1]flux.rates.2013-09-20.csv'!$P$60</f>
        <v>1.0219410069566788</v>
      </c>
      <c r="Q73" s="5">
        <f>'[1]flux.rates.2013-09-20.csv'!$P$61</f>
        <v>5.6376271602448895</v>
      </c>
      <c r="R73" s="5"/>
      <c r="S73" s="5">
        <f>'[1]flux.rates.2013-09-20.csv'!$Q$60</f>
        <v>823.82</v>
      </c>
      <c r="T73" s="5">
        <f>'[1]flux.rates.2013-09-20.csv'!$Q$61</f>
        <v>-29.08</v>
      </c>
    </row>
    <row r="74" spans="1:20">
      <c r="A74" s="1">
        <v>41490</v>
      </c>
      <c r="B74" s="6">
        <v>0.75486111111111109</v>
      </c>
      <c r="C74">
        <v>1.1000000000000001</v>
      </c>
      <c r="I74" s="3">
        <v>5.8</v>
      </c>
      <c r="J74" s="3">
        <v>13.9</v>
      </c>
      <c r="L74" s="4">
        <v>524</v>
      </c>
      <c r="M74" s="4">
        <v>322</v>
      </c>
      <c r="N74">
        <v>721.2</v>
      </c>
      <c r="O74">
        <v>12.509</v>
      </c>
    </row>
    <row r="75" spans="1:20">
      <c r="A75" s="1">
        <v>41490</v>
      </c>
      <c r="B75" s="6">
        <v>0.76180555555555562</v>
      </c>
      <c r="C75">
        <v>1.2</v>
      </c>
      <c r="I75" s="3">
        <v>2.7</v>
      </c>
      <c r="J75" s="3">
        <v>10.4</v>
      </c>
      <c r="L75" s="4">
        <v>255</v>
      </c>
      <c r="M75" s="4">
        <v>145</v>
      </c>
      <c r="N75">
        <v>721.2</v>
      </c>
      <c r="O75">
        <v>12.509</v>
      </c>
    </row>
    <row r="76" spans="1:20">
      <c r="A76" s="1">
        <v>41490</v>
      </c>
      <c r="B76" s="6">
        <v>0.7583333333333333</v>
      </c>
      <c r="C76">
        <v>1.3</v>
      </c>
      <c r="I76" s="3">
        <v>4.2</v>
      </c>
      <c r="J76" s="3">
        <v>10</v>
      </c>
      <c r="L76" s="4">
        <v>504</v>
      </c>
      <c r="M76" s="4">
        <v>288</v>
      </c>
      <c r="N76">
        <v>721.2</v>
      </c>
      <c r="O76">
        <v>12.509</v>
      </c>
    </row>
    <row r="77" spans="1:20">
      <c r="A77" s="1">
        <v>41490</v>
      </c>
      <c r="B77" s="6">
        <v>0.76597222222222217</v>
      </c>
      <c r="C77">
        <v>2.1</v>
      </c>
      <c r="I77" s="3">
        <v>4</v>
      </c>
      <c r="J77" s="3">
        <v>11.8</v>
      </c>
      <c r="L77" s="4">
        <v>355</v>
      </c>
      <c r="M77" s="4">
        <v>225</v>
      </c>
      <c r="N77">
        <v>721.2</v>
      </c>
      <c r="O77">
        <v>12.509</v>
      </c>
    </row>
    <row r="78" spans="1:20">
      <c r="A78" s="1">
        <v>41490</v>
      </c>
      <c r="B78" s="6">
        <v>0.77013888888888893</v>
      </c>
      <c r="C78">
        <v>2.2000000000000002</v>
      </c>
      <c r="I78" s="3">
        <v>1.5</v>
      </c>
      <c r="J78" s="3">
        <v>9.8000000000000007</v>
      </c>
      <c r="L78" s="4">
        <v>335</v>
      </c>
      <c r="M78" s="4">
        <v>198</v>
      </c>
      <c r="N78">
        <v>721.2</v>
      </c>
      <c r="O78">
        <v>12.509</v>
      </c>
    </row>
    <row r="79" spans="1:20">
      <c r="A79" s="1">
        <v>41490</v>
      </c>
      <c r="B79" s="6">
        <v>0.77361111111111114</v>
      </c>
      <c r="C79">
        <v>2.2999999999999998</v>
      </c>
      <c r="I79" s="3">
        <v>1.8</v>
      </c>
      <c r="J79" s="3">
        <v>10.1</v>
      </c>
      <c r="L79" s="4">
        <v>247</v>
      </c>
      <c r="M79" s="4">
        <v>132</v>
      </c>
      <c r="N79">
        <v>616.20000000000005</v>
      </c>
      <c r="O79">
        <v>11.832000000000001</v>
      </c>
    </row>
    <row r="80" spans="1:20">
      <c r="A80" s="1">
        <v>41490</v>
      </c>
      <c r="B80" s="6">
        <v>0.74236111111111114</v>
      </c>
      <c r="C80">
        <v>3.1</v>
      </c>
      <c r="I80" s="3">
        <v>5.5</v>
      </c>
      <c r="J80" s="3">
        <v>11.1</v>
      </c>
      <c r="L80" s="4">
        <v>505</v>
      </c>
      <c r="M80" s="4">
        <v>230</v>
      </c>
      <c r="N80">
        <v>828.7</v>
      </c>
      <c r="O80">
        <v>12.968</v>
      </c>
    </row>
    <row r="81" spans="1:21">
      <c r="A81" s="1">
        <v>41490</v>
      </c>
      <c r="B81" s="6">
        <v>0.74861111111111101</v>
      </c>
      <c r="C81">
        <v>3.2</v>
      </c>
      <c r="I81" s="3">
        <v>2.8</v>
      </c>
      <c r="J81" s="3">
        <v>12.3</v>
      </c>
      <c r="L81" s="4">
        <v>286</v>
      </c>
      <c r="M81" s="4">
        <v>277</v>
      </c>
      <c r="N81">
        <v>828.7</v>
      </c>
      <c r="O81">
        <v>12.968</v>
      </c>
    </row>
    <row r="82" spans="1:21">
      <c r="A82" s="1">
        <v>41490</v>
      </c>
      <c r="B82" s="6">
        <v>0.74583333333333324</v>
      </c>
      <c r="C82">
        <v>3.3</v>
      </c>
      <c r="I82" s="3">
        <v>3.1</v>
      </c>
      <c r="J82" s="3">
        <v>10.6</v>
      </c>
      <c r="L82" s="4">
        <v>487</v>
      </c>
      <c r="M82" s="4">
        <v>291</v>
      </c>
      <c r="N82">
        <v>828.7</v>
      </c>
      <c r="O82">
        <v>12.968</v>
      </c>
    </row>
    <row r="83" spans="1:21">
      <c r="A83" s="1">
        <v>41490</v>
      </c>
      <c r="B83" s="6">
        <v>0.73125000000000007</v>
      </c>
      <c r="C83">
        <v>4.0999999999999996</v>
      </c>
      <c r="I83" s="3">
        <v>3.7</v>
      </c>
      <c r="J83" s="3">
        <v>10.4</v>
      </c>
      <c r="L83" s="4">
        <v>11</v>
      </c>
      <c r="M83" s="4">
        <v>42</v>
      </c>
      <c r="N83">
        <v>828.7</v>
      </c>
      <c r="O83">
        <v>12.968</v>
      </c>
      <c r="P83" t="s">
        <v>46</v>
      </c>
      <c r="Q83" t="s">
        <v>46</v>
      </c>
      <c r="S83" t="s">
        <v>46</v>
      </c>
      <c r="T83" t="s">
        <v>46</v>
      </c>
      <c r="U83" t="s">
        <v>46</v>
      </c>
    </row>
    <row r="84" spans="1:21">
      <c r="A84" s="1">
        <v>41490</v>
      </c>
      <c r="B84" s="6">
        <v>0.73333333333333339</v>
      </c>
      <c r="C84">
        <v>4.2</v>
      </c>
      <c r="I84" s="3">
        <v>3.6</v>
      </c>
      <c r="J84" s="3">
        <v>9.3000000000000007</v>
      </c>
      <c r="L84" s="4">
        <v>264</v>
      </c>
      <c r="M84" s="4">
        <v>130</v>
      </c>
      <c r="N84">
        <v>828.7</v>
      </c>
      <c r="O84">
        <v>12.968</v>
      </c>
    </row>
    <row r="85" spans="1:21">
      <c r="A85" s="1">
        <v>41490</v>
      </c>
      <c r="B85" s="6">
        <v>0.73749999999999993</v>
      </c>
      <c r="C85">
        <v>4.3</v>
      </c>
      <c r="I85" s="3">
        <v>4.9000000000000004</v>
      </c>
      <c r="J85" s="3">
        <v>11.2</v>
      </c>
      <c r="L85" s="4">
        <v>466</v>
      </c>
      <c r="M85" s="4">
        <v>176</v>
      </c>
      <c r="N85">
        <v>828.7</v>
      </c>
      <c r="O85">
        <v>12.968</v>
      </c>
    </row>
    <row r="86" spans="1:21">
      <c r="A86" s="1">
        <v>41490</v>
      </c>
      <c r="B86" s="6">
        <v>0.71736111111111101</v>
      </c>
      <c r="C86">
        <v>5.0999999999999996</v>
      </c>
      <c r="I86" s="3">
        <v>4.5999999999999996</v>
      </c>
      <c r="J86" s="3">
        <v>14.1</v>
      </c>
      <c r="L86" s="4">
        <v>510</v>
      </c>
      <c r="M86" s="4">
        <v>298</v>
      </c>
      <c r="N86">
        <v>923.7</v>
      </c>
      <c r="O86">
        <v>13.305</v>
      </c>
    </row>
    <row r="87" spans="1:21">
      <c r="A87" s="1">
        <v>41490</v>
      </c>
      <c r="B87" s="6">
        <v>0.72152777777777777</v>
      </c>
      <c r="C87">
        <v>5.2</v>
      </c>
      <c r="I87" s="3">
        <v>6</v>
      </c>
      <c r="J87" s="3">
        <v>14.1</v>
      </c>
      <c r="L87" s="4">
        <v>516</v>
      </c>
      <c r="M87" s="4">
        <v>300</v>
      </c>
      <c r="N87">
        <v>923.7</v>
      </c>
      <c r="O87">
        <v>13.305</v>
      </c>
    </row>
    <row r="88" spans="1:21">
      <c r="A88" s="1">
        <v>41490</v>
      </c>
      <c r="B88" s="6">
        <v>0.72499999999999998</v>
      </c>
      <c r="C88">
        <v>5.3</v>
      </c>
      <c r="I88" s="3">
        <v>7.2</v>
      </c>
      <c r="J88" s="3">
        <v>15.2</v>
      </c>
      <c r="L88" s="4">
        <v>429</v>
      </c>
      <c r="M88" s="4">
        <v>295</v>
      </c>
      <c r="N88">
        <v>923.7</v>
      </c>
      <c r="O88">
        <v>13.305</v>
      </c>
    </row>
  </sheetData>
  <sortState ref="A2:L73">
    <sortCondition ref="A2:A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A2" activeCellId="1" sqref="O2:Q17 A2:A17"/>
    </sheetView>
  </sheetViews>
  <sheetFormatPr baseColWidth="10" defaultRowHeight="15" x14ac:dyDescent="0"/>
  <cols>
    <col min="12" max="12" width="12" bestFit="1" customWidth="1"/>
    <col min="13" max="14" width="12" customWidth="1"/>
  </cols>
  <sheetData>
    <row r="1" spans="1:17" s="7" customFormat="1">
      <c r="A1" s="7" t="s">
        <v>64</v>
      </c>
      <c r="B1" s="10" t="s">
        <v>65</v>
      </c>
      <c r="C1" s="10"/>
      <c r="D1" s="10"/>
      <c r="E1" s="10"/>
      <c r="F1" s="10"/>
      <c r="G1" s="10"/>
      <c r="I1" s="10" t="s">
        <v>66</v>
      </c>
      <c r="J1" s="11"/>
      <c r="K1" s="11"/>
      <c r="L1" s="11"/>
      <c r="M1" s="11"/>
    </row>
    <row r="2" spans="1:17">
      <c r="A2" s="2" t="s">
        <v>25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41</v>
      </c>
      <c r="H2" s="2"/>
      <c r="I2" s="2" t="s">
        <v>30</v>
      </c>
      <c r="J2" s="2" t="s">
        <v>31</v>
      </c>
      <c r="K2" s="2" t="s">
        <v>32</v>
      </c>
      <c r="L2" s="2" t="s">
        <v>33</v>
      </c>
      <c r="M2" s="2" t="s">
        <v>42</v>
      </c>
      <c r="N2" s="2"/>
      <c r="O2" s="2" t="s">
        <v>34</v>
      </c>
      <c r="P2" s="2" t="s">
        <v>35</v>
      </c>
      <c r="Q2" s="2" t="s">
        <v>36</v>
      </c>
    </row>
    <row r="3" spans="1:17">
      <c r="A3" s="2">
        <v>1.1000000000000001</v>
      </c>
      <c r="B3" s="2">
        <v>0</v>
      </c>
      <c r="C3" s="2">
        <v>95</v>
      </c>
      <c r="D3" s="2">
        <v>0</v>
      </c>
      <c r="E3" s="2">
        <v>5</v>
      </c>
      <c r="F3" s="2">
        <v>0</v>
      </c>
      <c r="G3" s="2">
        <f>SUM(B3:F3)</f>
        <v>100</v>
      </c>
      <c r="H3" s="2"/>
      <c r="I3" s="2"/>
      <c r="J3" s="2"/>
      <c r="K3" s="2"/>
      <c r="L3" s="2"/>
      <c r="M3" s="2">
        <f>SUM(I3:L3)</f>
        <v>0</v>
      </c>
      <c r="N3" s="2"/>
      <c r="O3" s="2">
        <v>0.3</v>
      </c>
      <c r="P3" s="2">
        <v>0.34</v>
      </c>
      <c r="Q3" s="2">
        <v>0.33</v>
      </c>
    </row>
    <row r="4" spans="1:17">
      <c r="A4" s="2">
        <v>1.2</v>
      </c>
      <c r="B4" s="2">
        <v>50</v>
      </c>
      <c r="C4" s="2">
        <v>0</v>
      </c>
      <c r="D4" s="2">
        <v>0</v>
      </c>
      <c r="E4" s="2">
        <v>50</v>
      </c>
      <c r="F4" s="2">
        <v>0</v>
      </c>
      <c r="G4" s="2">
        <f t="shared" ref="G4:G17" si="0">SUM(B4:F4)</f>
        <v>100</v>
      </c>
      <c r="H4" s="2"/>
      <c r="I4" s="2">
        <v>75</v>
      </c>
      <c r="J4" s="2"/>
      <c r="K4" s="2"/>
      <c r="L4" s="2">
        <v>25</v>
      </c>
      <c r="M4" s="2">
        <f t="shared" ref="M4:M17" si="1">SUM(I4:L4)</f>
        <v>100</v>
      </c>
      <c r="N4" s="2"/>
      <c r="O4" s="2">
        <v>0.62</v>
      </c>
      <c r="P4" s="2">
        <v>0.61</v>
      </c>
      <c r="Q4" s="2">
        <v>0.61</v>
      </c>
    </row>
    <row r="5" spans="1:17">
      <c r="A5" s="2">
        <v>1.3</v>
      </c>
      <c r="B5" s="2">
        <v>10</v>
      </c>
      <c r="C5" s="2">
        <v>0</v>
      </c>
      <c r="D5" s="2">
        <v>0</v>
      </c>
      <c r="E5" s="2">
        <v>90</v>
      </c>
      <c r="F5" s="2">
        <v>0</v>
      </c>
      <c r="G5" s="2">
        <f t="shared" si="0"/>
        <v>100</v>
      </c>
      <c r="H5" s="2"/>
      <c r="I5" s="2">
        <v>30</v>
      </c>
      <c r="J5" s="2"/>
      <c r="K5" s="2">
        <v>40</v>
      </c>
      <c r="L5" s="2">
        <v>30</v>
      </c>
      <c r="M5" s="2">
        <f t="shared" si="1"/>
        <v>100</v>
      </c>
      <c r="N5" s="2"/>
      <c r="O5" s="2">
        <v>0.6</v>
      </c>
      <c r="P5" s="2">
        <v>0.57999999999999996</v>
      </c>
      <c r="Q5" s="2">
        <v>0.57999999999999996</v>
      </c>
    </row>
    <row r="6" spans="1:17">
      <c r="A6" s="2">
        <v>2.1</v>
      </c>
      <c r="B6" s="2">
        <v>0</v>
      </c>
      <c r="C6" s="2">
        <v>95</v>
      </c>
      <c r="D6" s="2">
        <v>0</v>
      </c>
      <c r="E6" s="2">
        <v>5</v>
      </c>
      <c r="F6" s="2">
        <v>0</v>
      </c>
      <c r="G6" s="2">
        <f t="shared" si="0"/>
        <v>100</v>
      </c>
      <c r="H6" s="2"/>
      <c r="I6" s="2"/>
      <c r="J6" s="2"/>
      <c r="K6" s="2"/>
      <c r="L6" s="2"/>
      <c r="M6" s="2">
        <f t="shared" si="1"/>
        <v>0</v>
      </c>
      <c r="N6" s="2"/>
      <c r="O6" s="2">
        <v>0.41</v>
      </c>
      <c r="P6" s="2">
        <v>0.42</v>
      </c>
      <c r="Q6" s="2">
        <v>0.4</v>
      </c>
    </row>
    <row r="7" spans="1:17">
      <c r="A7" s="2">
        <v>2.2000000000000002</v>
      </c>
      <c r="B7" s="2">
        <v>25</v>
      </c>
      <c r="C7" s="2">
        <v>0</v>
      </c>
      <c r="D7" s="2">
        <v>0</v>
      </c>
      <c r="E7" s="2">
        <v>75</v>
      </c>
      <c r="F7" s="2">
        <v>0</v>
      </c>
      <c r="G7" s="2">
        <f t="shared" si="0"/>
        <v>100</v>
      </c>
      <c r="H7" s="2"/>
      <c r="I7" s="2">
        <v>50</v>
      </c>
      <c r="J7" s="2"/>
      <c r="K7" s="2"/>
      <c r="L7" s="2">
        <v>50</v>
      </c>
      <c r="M7" s="2">
        <f t="shared" si="1"/>
        <v>100</v>
      </c>
      <c r="N7" s="2"/>
      <c r="O7" s="2">
        <v>0.61</v>
      </c>
      <c r="P7" s="2">
        <v>0.6</v>
      </c>
      <c r="Q7" s="2">
        <v>0.65</v>
      </c>
    </row>
    <row r="8" spans="1:17">
      <c r="A8" s="2">
        <v>2.2999999999999998</v>
      </c>
      <c r="B8" s="2">
        <v>0</v>
      </c>
      <c r="C8" s="2">
        <v>0</v>
      </c>
      <c r="D8" s="2">
        <v>0</v>
      </c>
      <c r="E8" s="2">
        <v>100</v>
      </c>
      <c r="F8" s="2">
        <v>0</v>
      </c>
      <c r="G8" s="2">
        <f t="shared" si="0"/>
        <v>100</v>
      </c>
      <c r="H8" s="2"/>
      <c r="I8" s="2">
        <v>5</v>
      </c>
      <c r="J8" s="2">
        <v>5</v>
      </c>
      <c r="K8" s="2"/>
      <c r="L8" s="2">
        <v>90</v>
      </c>
      <c r="M8" s="2">
        <f t="shared" si="1"/>
        <v>100</v>
      </c>
      <c r="N8" s="2"/>
      <c r="O8" s="2">
        <v>0.64</v>
      </c>
      <c r="P8" s="2"/>
      <c r="Q8" s="2">
        <v>0.65</v>
      </c>
    </row>
    <row r="9" spans="1:17">
      <c r="A9" s="2">
        <v>3.1</v>
      </c>
      <c r="B9" s="2">
        <v>10</v>
      </c>
      <c r="C9" s="2">
        <v>90</v>
      </c>
      <c r="D9" s="2">
        <v>0</v>
      </c>
      <c r="E9" s="2">
        <v>0</v>
      </c>
      <c r="F9" s="2">
        <v>0</v>
      </c>
      <c r="G9" s="2">
        <f t="shared" si="0"/>
        <v>100</v>
      </c>
      <c r="H9" s="2"/>
      <c r="I9" s="2"/>
      <c r="J9" s="2"/>
      <c r="K9" s="2"/>
      <c r="L9" s="2"/>
      <c r="M9" s="2">
        <f t="shared" si="1"/>
        <v>0</v>
      </c>
      <c r="N9" s="2"/>
      <c r="O9" s="2">
        <v>0.39</v>
      </c>
      <c r="P9" s="2">
        <v>0.41</v>
      </c>
      <c r="Q9" s="2">
        <v>0.4</v>
      </c>
    </row>
    <row r="10" spans="1:17">
      <c r="A10" s="2">
        <v>3.2</v>
      </c>
      <c r="B10" s="2">
        <v>15</v>
      </c>
      <c r="C10" s="2">
        <v>0</v>
      </c>
      <c r="D10" s="2">
        <v>0</v>
      </c>
      <c r="E10" s="2">
        <v>85</v>
      </c>
      <c r="F10" s="2">
        <v>0</v>
      </c>
      <c r="G10" s="2">
        <f t="shared" si="0"/>
        <v>100</v>
      </c>
      <c r="H10" s="2"/>
      <c r="I10" s="2">
        <v>40</v>
      </c>
      <c r="J10" s="2"/>
      <c r="K10" s="2"/>
      <c r="L10" s="2">
        <v>60</v>
      </c>
      <c r="M10" s="2">
        <f t="shared" si="1"/>
        <v>100</v>
      </c>
      <c r="N10" s="2"/>
      <c r="O10" s="2">
        <v>0.61</v>
      </c>
      <c r="P10" s="2">
        <v>0.6</v>
      </c>
      <c r="Q10" s="2">
        <v>0.63</v>
      </c>
    </row>
    <row r="11" spans="1:17">
      <c r="A11" s="2">
        <v>3.3</v>
      </c>
      <c r="B11" s="2">
        <v>5</v>
      </c>
      <c r="C11" s="2">
        <v>0</v>
      </c>
      <c r="D11" s="2">
        <v>0</v>
      </c>
      <c r="E11" s="2">
        <v>95</v>
      </c>
      <c r="F11" s="2">
        <v>0</v>
      </c>
      <c r="G11" s="2">
        <f t="shared" si="0"/>
        <v>100</v>
      </c>
      <c r="H11" s="2"/>
      <c r="I11" s="2">
        <v>55</v>
      </c>
      <c r="J11" s="2">
        <v>10</v>
      </c>
      <c r="K11" s="2"/>
      <c r="L11" s="2">
        <v>35</v>
      </c>
      <c r="M11" s="2">
        <f t="shared" si="1"/>
        <v>100</v>
      </c>
      <c r="N11" s="2"/>
      <c r="O11" s="2">
        <v>0.67</v>
      </c>
      <c r="P11" s="2">
        <v>0.64</v>
      </c>
      <c r="Q11" s="2">
        <v>0.67</v>
      </c>
    </row>
    <row r="12" spans="1:17">
      <c r="A12" s="2">
        <v>4.0999999999999996</v>
      </c>
      <c r="B12" s="2">
        <v>10</v>
      </c>
      <c r="C12" s="2">
        <v>85</v>
      </c>
      <c r="D12" s="2">
        <v>0</v>
      </c>
      <c r="E12" s="2">
        <v>5</v>
      </c>
      <c r="F12" s="2">
        <v>0</v>
      </c>
      <c r="G12" s="2">
        <f t="shared" si="0"/>
        <v>100</v>
      </c>
      <c r="H12" s="2"/>
      <c r="I12" s="2"/>
      <c r="J12" s="2"/>
      <c r="K12" s="2"/>
      <c r="L12" s="2"/>
      <c r="M12" s="2">
        <f t="shared" si="1"/>
        <v>0</v>
      </c>
      <c r="N12" s="2"/>
      <c r="O12" s="2">
        <v>0.44</v>
      </c>
      <c r="P12" s="2">
        <v>0.46</v>
      </c>
      <c r="Q12" s="2">
        <v>0.47</v>
      </c>
    </row>
    <row r="13" spans="1:17">
      <c r="A13" s="2">
        <v>4.2</v>
      </c>
      <c r="B13" s="2">
        <v>5</v>
      </c>
      <c r="C13" s="2">
        <v>5</v>
      </c>
      <c r="D13" s="2">
        <v>0</v>
      </c>
      <c r="E13" s="2">
        <v>90</v>
      </c>
      <c r="F13" s="2">
        <v>0</v>
      </c>
      <c r="G13" s="2">
        <f t="shared" si="0"/>
        <v>100</v>
      </c>
      <c r="H13" s="2"/>
      <c r="I13" s="2">
        <v>20</v>
      </c>
      <c r="J13" s="2"/>
      <c r="K13" s="2"/>
      <c r="L13" s="2">
        <v>80</v>
      </c>
      <c r="M13" s="2">
        <f t="shared" si="1"/>
        <v>100</v>
      </c>
      <c r="N13" s="2"/>
      <c r="O13" s="2">
        <v>0.56000000000000005</v>
      </c>
      <c r="P13" s="2">
        <v>0.57999999999999996</v>
      </c>
      <c r="Q13" s="2">
        <v>0.64</v>
      </c>
    </row>
    <row r="14" spans="1:17">
      <c r="A14" s="2">
        <v>4.3</v>
      </c>
      <c r="B14" s="2">
        <v>10</v>
      </c>
      <c r="C14" s="2">
        <v>0</v>
      </c>
      <c r="D14" s="2">
        <v>0</v>
      </c>
      <c r="E14" s="2">
        <v>90</v>
      </c>
      <c r="F14" s="2">
        <v>0</v>
      </c>
      <c r="G14" s="2">
        <f t="shared" si="0"/>
        <v>100</v>
      </c>
      <c r="H14" s="2"/>
      <c r="I14" s="2">
        <v>50</v>
      </c>
      <c r="J14" s="2"/>
      <c r="K14" s="2"/>
      <c r="L14" s="2">
        <v>50</v>
      </c>
      <c r="M14" s="2">
        <f t="shared" si="1"/>
        <v>100</v>
      </c>
      <c r="N14" s="2"/>
      <c r="O14" s="2">
        <v>0.62</v>
      </c>
      <c r="P14" s="2">
        <v>0.62</v>
      </c>
      <c r="Q14" s="2">
        <v>0.65</v>
      </c>
    </row>
    <row r="15" spans="1:17">
      <c r="A15" s="2">
        <v>5.0999999999999996</v>
      </c>
      <c r="B15" s="2">
        <v>5</v>
      </c>
      <c r="C15" s="2">
        <v>95</v>
      </c>
      <c r="D15" s="2">
        <v>0</v>
      </c>
      <c r="E15" s="2">
        <v>0</v>
      </c>
      <c r="F15" s="2">
        <v>0</v>
      </c>
      <c r="G15" s="2">
        <f t="shared" si="0"/>
        <v>100</v>
      </c>
      <c r="H15" s="2"/>
      <c r="I15" s="2"/>
      <c r="J15" s="2"/>
      <c r="K15" s="2"/>
      <c r="L15" s="2"/>
      <c r="M15" s="2">
        <f t="shared" si="1"/>
        <v>0</v>
      </c>
      <c r="N15" s="2"/>
      <c r="O15" s="2">
        <v>0.4</v>
      </c>
      <c r="P15" s="2">
        <v>0.41</v>
      </c>
      <c r="Q15" s="2">
        <v>0.4</v>
      </c>
    </row>
    <row r="16" spans="1:17">
      <c r="A16" s="2">
        <v>5.2</v>
      </c>
      <c r="B16" s="2">
        <v>35</v>
      </c>
      <c r="C16" s="2">
        <v>0</v>
      </c>
      <c r="D16" s="2">
        <v>0</v>
      </c>
      <c r="E16" s="2">
        <v>65</v>
      </c>
      <c r="F16" s="2">
        <v>0</v>
      </c>
      <c r="G16" s="2">
        <f t="shared" si="0"/>
        <v>100</v>
      </c>
      <c r="H16" s="2"/>
      <c r="I16" s="2">
        <v>75</v>
      </c>
      <c r="J16" s="2"/>
      <c r="K16" s="2"/>
      <c r="L16" s="2">
        <v>25</v>
      </c>
      <c r="M16" s="2">
        <f t="shared" si="1"/>
        <v>100</v>
      </c>
      <c r="N16" s="2"/>
      <c r="O16" s="2">
        <v>0.61</v>
      </c>
      <c r="P16" s="2"/>
      <c r="Q16" s="2">
        <v>0.63</v>
      </c>
    </row>
    <row r="17" spans="1:17">
      <c r="A17" s="2">
        <v>5.3</v>
      </c>
      <c r="B17" s="2">
        <v>15</v>
      </c>
      <c r="C17" s="2">
        <v>15</v>
      </c>
      <c r="D17" s="2">
        <v>0</v>
      </c>
      <c r="E17" s="2">
        <v>70</v>
      </c>
      <c r="F17" s="2">
        <v>0</v>
      </c>
      <c r="G17" s="2">
        <f t="shared" si="0"/>
        <v>100</v>
      </c>
      <c r="H17" s="2"/>
      <c r="I17" s="2">
        <v>30</v>
      </c>
      <c r="J17" s="2">
        <v>40</v>
      </c>
      <c r="K17" s="2"/>
      <c r="L17" s="2">
        <v>30</v>
      </c>
      <c r="M17" s="2">
        <f t="shared" si="1"/>
        <v>100</v>
      </c>
      <c r="N17" s="2"/>
      <c r="O17" s="2">
        <v>0.66</v>
      </c>
      <c r="P17" s="2">
        <v>0.64</v>
      </c>
      <c r="Q17" s="2">
        <v>0.62</v>
      </c>
    </row>
  </sheetData>
  <mergeCells count="2">
    <mergeCell ref="B1:G1"/>
    <mergeCell ref="I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workbookViewId="0">
      <pane ySplit="560" activePane="bottomLeft"/>
      <selection activeCell="G1" sqref="G1:G1048576"/>
      <selection pane="bottomLeft" activeCell="G27" sqref="G27"/>
    </sheetView>
  </sheetViews>
  <sheetFormatPr baseColWidth="10" defaultRowHeight="15" x14ac:dyDescent="0"/>
  <cols>
    <col min="6" max="7" width="10.83203125" style="5"/>
  </cols>
  <sheetData>
    <row r="1" spans="1:8">
      <c r="A1" t="s">
        <v>2</v>
      </c>
      <c r="B1" t="s">
        <v>28</v>
      </c>
      <c r="C1" t="s">
        <v>43</v>
      </c>
      <c r="D1" t="s">
        <v>26</v>
      </c>
      <c r="F1" s="5" t="s">
        <v>44</v>
      </c>
      <c r="G1" s="5" t="s">
        <v>56</v>
      </c>
      <c r="H1" t="s">
        <v>67</v>
      </c>
    </row>
    <row r="2" spans="1:8">
      <c r="A2">
        <v>5.2</v>
      </c>
      <c r="B2" t="s">
        <v>27</v>
      </c>
      <c r="C2">
        <v>0.61</v>
      </c>
      <c r="D2">
        <v>35</v>
      </c>
      <c r="F2" s="5">
        <f t="shared" ref="F2:F39" si="0">C2</f>
        <v>0.61</v>
      </c>
      <c r="G2" s="5">
        <f t="shared" ref="G2:G65" si="1">47.55*F2^2.4</f>
        <v>14.519181200201711</v>
      </c>
    </row>
    <row r="3" spans="1:8">
      <c r="A3">
        <v>5.2</v>
      </c>
      <c r="B3" t="s">
        <v>27</v>
      </c>
      <c r="C3">
        <v>0.28000000000000003</v>
      </c>
      <c r="D3">
        <v>15</v>
      </c>
      <c r="F3" s="5">
        <f t="shared" si="0"/>
        <v>0.28000000000000003</v>
      </c>
      <c r="G3" s="5">
        <f t="shared" si="1"/>
        <v>2.2404218343433921</v>
      </c>
    </row>
    <row r="4" spans="1:8">
      <c r="A4">
        <v>5.2</v>
      </c>
      <c r="B4" t="s">
        <v>27</v>
      </c>
      <c r="C4">
        <v>0.52</v>
      </c>
      <c r="D4">
        <v>27</v>
      </c>
      <c r="F4" s="5">
        <f t="shared" si="0"/>
        <v>0.52</v>
      </c>
      <c r="G4" s="5">
        <f t="shared" si="1"/>
        <v>9.8982529039180953</v>
      </c>
    </row>
    <row r="5" spans="1:8">
      <c r="A5">
        <v>5.2</v>
      </c>
      <c r="B5" t="s">
        <v>27</v>
      </c>
      <c r="C5">
        <v>0.38</v>
      </c>
      <c r="D5">
        <v>23</v>
      </c>
      <c r="F5" s="5">
        <f t="shared" si="0"/>
        <v>0.38</v>
      </c>
      <c r="G5" s="5">
        <f t="shared" si="1"/>
        <v>4.6626321417541012</v>
      </c>
    </row>
    <row r="6" spans="1:8">
      <c r="A6">
        <v>5.2</v>
      </c>
      <c r="B6" t="s">
        <v>27</v>
      </c>
      <c r="C6">
        <v>0.48</v>
      </c>
      <c r="D6">
        <v>29</v>
      </c>
      <c r="F6" s="5">
        <f t="shared" si="0"/>
        <v>0.48</v>
      </c>
      <c r="G6" s="5">
        <f t="shared" si="1"/>
        <v>8.1682588311666642</v>
      </c>
    </row>
    <row r="7" spans="1:8">
      <c r="A7">
        <v>5.2</v>
      </c>
      <c r="B7" t="s">
        <v>27</v>
      </c>
      <c r="C7">
        <v>0.22</v>
      </c>
      <c r="D7">
        <v>11</v>
      </c>
      <c r="F7" s="5">
        <f t="shared" si="0"/>
        <v>0.22</v>
      </c>
      <c r="G7" s="5">
        <f t="shared" si="1"/>
        <v>1.2559286142969244</v>
      </c>
    </row>
    <row r="8" spans="1:8">
      <c r="A8">
        <v>5.2</v>
      </c>
      <c r="B8" t="s">
        <v>27</v>
      </c>
      <c r="C8">
        <v>0.42</v>
      </c>
      <c r="D8">
        <v>19</v>
      </c>
      <c r="F8" s="5">
        <f t="shared" si="0"/>
        <v>0.42</v>
      </c>
      <c r="G8" s="5">
        <f t="shared" si="1"/>
        <v>5.9285545221994029</v>
      </c>
    </row>
    <row r="9" spans="1:8">
      <c r="A9">
        <v>5.2</v>
      </c>
      <c r="B9" t="s">
        <v>27</v>
      </c>
      <c r="C9">
        <v>0.54</v>
      </c>
      <c r="D9">
        <v>32</v>
      </c>
      <c r="F9" s="5">
        <f t="shared" si="0"/>
        <v>0.54</v>
      </c>
      <c r="G9" s="5">
        <f t="shared" si="1"/>
        <v>10.836662426567376</v>
      </c>
    </row>
    <row r="10" spans="1:8">
      <c r="A10">
        <v>5.2</v>
      </c>
      <c r="B10" t="s">
        <v>27</v>
      </c>
      <c r="C10">
        <v>0.28000000000000003</v>
      </c>
      <c r="D10">
        <v>16</v>
      </c>
      <c r="F10" s="5">
        <f t="shared" si="0"/>
        <v>0.28000000000000003</v>
      </c>
      <c r="G10" s="5">
        <f t="shared" si="1"/>
        <v>2.2404218343433921</v>
      </c>
    </row>
    <row r="11" spans="1:8">
      <c r="A11">
        <v>5.2</v>
      </c>
      <c r="B11" t="s">
        <v>27</v>
      </c>
      <c r="C11">
        <v>0.27</v>
      </c>
      <c r="D11">
        <v>37</v>
      </c>
      <c r="F11" s="5">
        <f t="shared" si="0"/>
        <v>0.27</v>
      </c>
      <c r="G11" s="5">
        <f t="shared" si="1"/>
        <v>2.0531635957036172</v>
      </c>
    </row>
    <row r="12" spans="1:8">
      <c r="A12">
        <v>5.2</v>
      </c>
      <c r="B12" t="s">
        <v>27</v>
      </c>
      <c r="C12">
        <v>0.02</v>
      </c>
      <c r="D12">
        <v>10</v>
      </c>
      <c r="F12" s="5">
        <f t="shared" si="0"/>
        <v>0.02</v>
      </c>
      <c r="G12" s="5">
        <f t="shared" si="1"/>
        <v>3.9776128580572027E-3</v>
      </c>
    </row>
    <row r="13" spans="1:8">
      <c r="A13">
        <v>5.3</v>
      </c>
      <c r="B13" t="s">
        <v>29</v>
      </c>
      <c r="C13">
        <v>0.87</v>
      </c>
      <c r="D13">
        <v>41</v>
      </c>
      <c r="F13" s="5">
        <f t="shared" si="0"/>
        <v>0.87</v>
      </c>
      <c r="G13" s="5">
        <f t="shared" si="1"/>
        <v>34.040562470911922</v>
      </c>
    </row>
    <row r="14" spans="1:8">
      <c r="A14">
        <v>5.3</v>
      </c>
      <c r="B14" t="s">
        <v>29</v>
      </c>
      <c r="C14">
        <v>0.4</v>
      </c>
      <c r="D14">
        <v>29</v>
      </c>
      <c r="F14" s="5">
        <f t="shared" si="0"/>
        <v>0.4</v>
      </c>
      <c r="G14" s="5">
        <f t="shared" si="1"/>
        <v>5.2734459667243545</v>
      </c>
    </row>
    <row r="15" spans="1:8">
      <c r="A15">
        <v>5.3</v>
      </c>
      <c r="B15" t="s">
        <v>29</v>
      </c>
      <c r="C15">
        <v>0.51</v>
      </c>
      <c r="D15">
        <v>24</v>
      </c>
      <c r="F15" s="5">
        <f t="shared" si="0"/>
        <v>0.51</v>
      </c>
      <c r="G15" s="5">
        <f t="shared" si="1"/>
        <v>9.4475444498065517</v>
      </c>
    </row>
    <row r="16" spans="1:8">
      <c r="A16">
        <v>5.3</v>
      </c>
      <c r="B16" t="s">
        <v>29</v>
      </c>
      <c r="C16">
        <v>0.52</v>
      </c>
      <c r="D16">
        <v>25</v>
      </c>
      <c r="F16" s="5">
        <f t="shared" si="0"/>
        <v>0.52</v>
      </c>
      <c r="G16" s="5">
        <f t="shared" si="1"/>
        <v>9.8982529039180953</v>
      </c>
    </row>
    <row r="17" spans="1:7">
      <c r="A17">
        <v>5.3</v>
      </c>
      <c r="B17" t="s">
        <v>29</v>
      </c>
      <c r="C17">
        <v>0.55000000000000004</v>
      </c>
      <c r="D17">
        <v>36</v>
      </c>
      <c r="F17" s="5">
        <f t="shared" si="0"/>
        <v>0.55000000000000004</v>
      </c>
      <c r="G17" s="5">
        <f t="shared" si="1"/>
        <v>11.324550585452187</v>
      </c>
    </row>
    <row r="18" spans="1:7">
      <c r="A18">
        <v>5.3</v>
      </c>
      <c r="B18" t="s">
        <v>29</v>
      </c>
      <c r="C18">
        <v>0.54</v>
      </c>
      <c r="D18">
        <v>49</v>
      </c>
      <c r="F18" s="5">
        <f t="shared" si="0"/>
        <v>0.54</v>
      </c>
      <c r="G18" s="5">
        <f t="shared" si="1"/>
        <v>10.836662426567376</v>
      </c>
    </row>
    <row r="19" spans="1:7">
      <c r="A19">
        <v>5.3</v>
      </c>
      <c r="B19" t="s">
        <v>29</v>
      </c>
      <c r="C19">
        <v>0.51</v>
      </c>
      <c r="D19">
        <v>36</v>
      </c>
      <c r="F19" s="5">
        <f t="shared" si="0"/>
        <v>0.51</v>
      </c>
      <c r="G19" s="5">
        <f t="shared" si="1"/>
        <v>9.4475444498065517</v>
      </c>
    </row>
    <row r="20" spans="1:7">
      <c r="A20">
        <v>5.3</v>
      </c>
      <c r="B20" t="s">
        <v>29</v>
      </c>
      <c r="C20">
        <v>0.43</v>
      </c>
      <c r="D20">
        <v>21</v>
      </c>
      <c r="F20" s="5">
        <f t="shared" si="0"/>
        <v>0.43</v>
      </c>
      <c r="G20" s="5">
        <f t="shared" si="1"/>
        <v>6.2729931697726498</v>
      </c>
    </row>
    <row r="21" spans="1:7">
      <c r="A21">
        <v>5.3</v>
      </c>
      <c r="B21" t="s">
        <v>29</v>
      </c>
      <c r="C21">
        <v>0.56999999999999995</v>
      </c>
      <c r="D21">
        <v>44</v>
      </c>
      <c r="F21" s="5">
        <f t="shared" si="0"/>
        <v>0.56999999999999995</v>
      </c>
      <c r="G21" s="5">
        <f t="shared" si="1"/>
        <v>12.338153666249147</v>
      </c>
    </row>
    <row r="22" spans="1:7">
      <c r="A22">
        <v>5.3</v>
      </c>
      <c r="B22" t="s">
        <v>29</v>
      </c>
      <c r="C22">
        <v>0.88</v>
      </c>
      <c r="D22">
        <v>62</v>
      </c>
      <c r="F22" s="5">
        <f t="shared" si="0"/>
        <v>0.88</v>
      </c>
      <c r="G22" s="5">
        <f t="shared" si="1"/>
        <v>34.987179604349059</v>
      </c>
    </row>
    <row r="23" spans="1:7">
      <c r="A23">
        <v>5.3</v>
      </c>
      <c r="B23" t="s">
        <v>27</v>
      </c>
      <c r="C23">
        <v>9.0999999999999998E-2</v>
      </c>
      <c r="D23">
        <v>42</v>
      </c>
      <c r="F23" s="5">
        <f t="shared" si="0"/>
        <v>9.0999999999999998E-2</v>
      </c>
      <c r="G23" s="5">
        <f t="shared" si="1"/>
        <v>0.1509558204278198</v>
      </c>
    </row>
    <row r="24" spans="1:7">
      <c r="A24">
        <v>5.3</v>
      </c>
      <c r="B24" t="s">
        <v>27</v>
      </c>
      <c r="C24">
        <v>8.2000000000000003E-2</v>
      </c>
      <c r="D24">
        <v>50</v>
      </c>
      <c r="F24" s="5">
        <f t="shared" si="0"/>
        <v>8.2000000000000003E-2</v>
      </c>
      <c r="G24" s="5">
        <f t="shared" si="1"/>
        <v>0.11757196237383336</v>
      </c>
    </row>
    <row r="25" spans="1:7">
      <c r="A25">
        <v>5.3</v>
      </c>
      <c r="B25" t="s">
        <v>27</v>
      </c>
      <c r="C25">
        <v>0.85</v>
      </c>
      <c r="D25">
        <v>31</v>
      </c>
      <c r="F25" s="5">
        <f t="shared" si="0"/>
        <v>0.85</v>
      </c>
      <c r="G25" s="5">
        <f t="shared" si="1"/>
        <v>32.19259181413689</v>
      </c>
    </row>
    <row r="26" spans="1:7">
      <c r="A26">
        <v>5.3</v>
      </c>
      <c r="B26" t="s">
        <v>27</v>
      </c>
      <c r="C26">
        <v>0.36</v>
      </c>
      <c r="D26">
        <v>22</v>
      </c>
      <c r="F26" s="5">
        <f t="shared" si="0"/>
        <v>0.36</v>
      </c>
      <c r="G26" s="5">
        <f t="shared" si="1"/>
        <v>4.0952132633644318</v>
      </c>
    </row>
    <row r="27" spans="1:7">
      <c r="A27">
        <v>5.3</v>
      </c>
      <c r="B27" t="s">
        <v>27</v>
      </c>
      <c r="C27">
        <v>0.49</v>
      </c>
      <c r="D27">
        <v>15</v>
      </c>
      <c r="F27" s="5">
        <f t="shared" si="0"/>
        <v>0.49</v>
      </c>
      <c r="G27" s="5">
        <f t="shared" si="1"/>
        <v>8.5826442879351408</v>
      </c>
    </row>
    <row r="28" spans="1:7">
      <c r="A28">
        <v>5.3</v>
      </c>
      <c r="B28" t="s">
        <v>27</v>
      </c>
      <c r="C28">
        <v>0.18</v>
      </c>
      <c r="D28">
        <v>11</v>
      </c>
      <c r="F28" s="5">
        <f t="shared" si="0"/>
        <v>0.18</v>
      </c>
      <c r="G28" s="5">
        <f t="shared" si="1"/>
        <v>0.77589782333432256</v>
      </c>
    </row>
    <row r="29" spans="1:7">
      <c r="A29">
        <v>5.3</v>
      </c>
      <c r="B29" t="s">
        <v>27</v>
      </c>
      <c r="C29">
        <v>0.49</v>
      </c>
      <c r="D29">
        <v>13</v>
      </c>
      <c r="F29" s="5">
        <f t="shared" si="0"/>
        <v>0.49</v>
      </c>
      <c r="G29" s="5">
        <f t="shared" si="1"/>
        <v>8.5826442879351408</v>
      </c>
    </row>
    <row r="30" spans="1:7">
      <c r="A30">
        <v>5.3</v>
      </c>
      <c r="B30" t="s">
        <v>27</v>
      </c>
      <c r="C30">
        <v>0.3</v>
      </c>
      <c r="D30">
        <v>10</v>
      </c>
      <c r="F30" s="5">
        <f t="shared" si="0"/>
        <v>0.3</v>
      </c>
      <c r="G30" s="5">
        <f t="shared" si="1"/>
        <v>2.6438787400032391</v>
      </c>
    </row>
    <row r="31" spans="1:7">
      <c r="A31">
        <v>4.0999999999999996</v>
      </c>
      <c r="B31" t="s">
        <v>27</v>
      </c>
      <c r="C31">
        <v>0.32</v>
      </c>
      <c r="D31">
        <v>12</v>
      </c>
      <c r="F31" s="5">
        <f t="shared" si="0"/>
        <v>0.32</v>
      </c>
      <c r="G31" s="5">
        <f t="shared" si="1"/>
        <v>3.0868140565105033</v>
      </c>
    </row>
    <row r="32" spans="1:7">
      <c r="A32">
        <v>4.0999999999999996</v>
      </c>
      <c r="B32" t="s">
        <v>27</v>
      </c>
      <c r="C32">
        <v>0.26</v>
      </c>
      <c r="D32">
        <v>13</v>
      </c>
      <c r="F32" s="5">
        <f t="shared" si="0"/>
        <v>0.26</v>
      </c>
      <c r="G32" s="5">
        <f t="shared" si="1"/>
        <v>1.8753682382472889</v>
      </c>
    </row>
    <row r="33" spans="1:7">
      <c r="A33">
        <v>4.0999999999999996</v>
      </c>
      <c r="B33" t="s">
        <v>27</v>
      </c>
      <c r="C33">
        <v>0.02</v>
      </c>
      <c r="D33">
        <v>6</v>
      </c>
      <c r="F33" s="5">
        <f t="shared" si="0"/>
        <v>0.02</v>
      </c>
      <c r="G33" s="5">
        <f t="shared" si="1"/>
        <v>3.9776128580572027E-3</v>
      </c>
    </row>
    <row r="34" spans="1:7">
      <c r="A34">
        <v>4.0999999999999996</v>
      </c>
      <c r="B34" t="s">
        <v>27</v>
      </c>
      <c r="C34">
        <v>0.39</v>
      </c>
      <c r="D34">
        <v>19</v>
      </c>
      <c r="F34" s="5">
        <f t="shared" si="0"/>
        <v>0.39</v>
      </c>
      <c r="G34" s="5">
        <f t="shared" si="1"/>
        <v>4.9625578001513029</v>
      </c>
    </row>
    <row r="35" spans="1:7">
      <c r="A35">
        <v>4.0999999999999996</v>
      </c>
      <c r="B35" t="s">
        <v>27</v>
      </c>
      <c r="C35">
        <v>0.21</v>
      </c>
      <c r="D35">
        <v>5</v>
      </c>
      <c r="F35" s="5">
        <f t="shared" si="0"/>
        <v>0.21</v>
      </c>
      <c r="G35" s="5">
        <f t="shared" si="1"/>
        <v>1.1232510380947218</v>
      </c>
    </row>
    <row r="36" spans="1:7">
      <c r="A36">
        <v>4.0999999999999996</v>
      </c>
      <c r="B36" t="s">
        <v>27</v>
      </c>
      <c r="C36">
        <v>0.33</v>
      </c>
      <c r="D36">
        <v>16</v>
      </c>
      <c r="F36" s="5">
        <f t="shared" si="0"/>
        <v>0.33</v>
      </c>
      <c r="G36" s="5">
        <f t="shared" si="1"/>
        <v>3.3234104183919624</v>
      </c>
    </row>
    <row r="37" spans="1:7">
      <c r="A37">
        <v>4.2</v>
      </c>
      <c r="B37" t="s">
        <v>29</v>
      </c>
      <c r="C37">
        <v>0.48</v>
      </c>
      <c r="D37">
        <v>30</v>
      </c>
      <c r="F37" s="5">
        <f t="shared" si="0"/>
        <v>0.48</v>
      </c>
      <c r="G37" s="5">
        <f t="shared" si="1"/>
        <v>8.1682588311666642</v>
      </c>
    </row>
    <row r="38" spans="1:7">
      <c r="A38">
        <v>4.2</v>
      </c>
      <c r="B38" t="s">
        <v>29</v>
      </c>
      <c r="C38">
        <v>0.49</v>
      </c>
      <c r="D38">
        <v>25</v>
      </c>
      <c r="F38" s="5">
        <f t="shared" si="0"/>
        <v>0.49</v>
      </c>
      <c r="G38" s="5">
        <f t="shared" si="1"/>
        <v>8.5826442879351408</v>
      </c>
    </row>
    <row r="39" spans="1:7">
      <c r="A39">
        <v>4.2</v>
      </c>
      <c r="B39" t="s">
        <v>29</v>
      </c>
      <c r="C39">
        <v>0.28999999999999998</v>
      </c>
      <c r="D39">
        <v>22</v>
      </c>
      <c r="F39" s="5">
        <f t="shared" si="0"/>
        <v>0.28999999999999998</v>
      </c>
      <c r="G39" s="5">
        <f t="shared" si="1"/>
        <v>2.4372816358572194</v>
      </c>
    </row>
    <row r="40" spans="1:7">
      <c r="A40">
        <v>4.2</v>
      </c>
      <c r="B40" t="s">
        <v>29</v>
      </c>
      <c r="C40">
        <v>0.48</v>
      </c>
      <c r="D40">
        <v>19</v>
      </c>
      <c r="F40" s="5">
        <f t="shared" ref="F40:F94" si="2">C40</f>
        <v>0.48</v>
      </c>
      <c r="G40" s="5">
        <f t="shared" si="1"/>
        <v>8.1682588311666642</v>
      </c>
    </row>
    <row r="41" spans="1:7">
      <c r="A41">
        <v>4.2</v>
      </c>
      <c r="B41" t="s">
        <v>29</v>
      </c>
      <c r="C41">
        <v>0.22</v>
      </c>
      <c r="D41">
        <v>11</v>
      </c>
      <c r="F41" s="5">
        <f t="shared" si="2"/>
        <v>0.22</v>
      </c>
      <c r="G41" s="5">
        <f t="shared" si="1"/>
        <v>1.2559286142969244</v>
      </c>
    </row>
    <row r="42" spans="1:7">
      <c r="A42">
        <v>4.2</v>
      </c>
      <c r="B42" t="s">
        <v>29</v>
      </c>
      <c r="C42">
        <v>0.28000000000000003</v>
      </c>
      <c r="D42">
        <v>15</v>
      </c>
      <c r="F42" s="5">
        <f t="shared" si="2"/>
        <v>0.28000000000000003</v>
      </c>
      <c r="G42" s="5">
        <f t="shared" si="1"/>
        <v>2.2404218343433921</v>
      </c>
    </row>
    <row r="43" spans="1:7">
      <c r="A43">
        <v>4.2</v>
      </c>
      <c r="B43" t="s">
        <v>29</v>
      </c>
      <c r="C43">
        <v>0.43</v>
      </c>
      <c r="D43">
        <v>10</v>
      </c>
      <c r="F43" s="5">
        <f t="shared" si="2"/>
        <v>0.43</v>
      </c>
      <c r="G43" s="5">
        <f t="shared" si="1"/>
        <v>6.2729931697726498</v>
      </c>
    </row>
    <row r="44" spans="1:7">
      <c r="A44">
        <v>4.2</v>
      </c>
      <c r="B44" t="s">
        <v>29</v>
      </c>
      <c r="C44">
        <v>0.62</v>
      </c>
      <c r="D44">
        <v>48</v>
      </c>
      <c r="F44" s="5">
        <f t="shared" si="2"/>
        <v>0.62</v>
      </c>
      <c r="G44" s="5">
        <f t="shared" si="1"/>
        <v>15.096997254499094</v>
      </c>
    </row>
    <row r="45" spans="1:7">
      <c r="A45">
        <v>4.2</v>
      </c>
      <c r="B45" t="s">
        <v>29</v>
      </c>
      <c r="C45">
        <v>0.44</v>
      </c>
      <c r="D45">
        <v>32</v>
      </c>
      <c r="F45" s="5">
        <f t="shared" si="2"/>
        <v>0.44</v>
      </c>
      <c r="G45" s="5">
        <f t="shared" si="1"/>
        <v>6.6288309677233235</v>
      </c>
    </row>
    <row r="46" spans="1:7">
      <c r="A46">
        <v>4.2</v>
      </c>
      <c r="B46" t="s">
        <v>29</v>
      </c>
      <c r="C46">
        <v>0.56000000000000005</v>
      </c>
      <c r="D46">
        <v>23</v>
      </c>
      <c r="F46" s="5">
        <f t="shared" si="2"/>
        <v>0.56000000000000005</v>
      </c>
      <c r="G46" s="5">
        <f t="shared" si="1"/>
        <v>11.8250173355377</v>
      </c>
    </row>
    <row r="47" spans="1:7">
      <c r="A47">
        <v>4.2</v>
      </c>
      <c r="B47" t="s">
        <v>29</v>
      </c>
      <c r="C47">
        <v>0.53</v>
      </c>
      <c r="D47">
        <v>28</v>
      </c>
      <c r="F47" s="5">
        <f t="shared" si="2"/>
        <v>0.53</v>
      </c>
      <c r="G47" s="5">
        <f t="shared" si="1"/>
        <v>10.361260871251698</v>
      </c>
    </row>
    <row r="48" spans="1:7">
      <c r="A48">
        <v>4.2</v>
      </c>
      <c r="B48" t="s">
        <v>29</v>
      </c>
      <c r="C48">
        <v>0.16</v>
      </c>
      <c r="D48">
        <v>31</v>
      </c>
      <c r="F48" s="5">
        <f t="shared" si="2"/>
        <v>0.16</v>
      </c>
      <c r="G48" s="5">
        <f t="shared" si="1"/>
        <v>0.58484190039876638</v>
      </c>
    </row>
    <row r="49" spans="1:7">
      <c r="A49">
        <v>4.2</v>
      </c>
      <c r="B49" t="s">
        <v>27</v>
      </c>
      <c r="C49">
        <v>0.88</v>
      </c>
      <c r="D49">
        <v>51</v>
      </c>
      <c r="F49" s="5">
        <f t="shared" si="2"/>
        <v>0.88</v>
      </c>
      <c r="G49" s="5">
        <f t="shared" si="1"/>
        <v>34.987179604349059</v>
      </c>
    </row>
    <row r="50" spans="1:7">
      <c r="A50">
        <v>4.2</v>
      </c>
      <c r="B50" t="s">
        <v>27</v>
      </c>
      <c r="C50">
        <v>0.46</v>
      </c>
      <c r="D50">
        <v>26</v>
      </c>
      <c r="F50" s="5">
        <f t="shared" si="2"/>
        <v>0.46</v>
      </c>
      <c r="G50" s="5">
        <f t="shared" si="1"/>
        <v>7.3751238418032159</v>
      </c>
    </row>
    <row r="51" spans="1:7">
      <c r="A51">
        <v>4.2</v>
      </c>
      <c r="B51" t="s">
        <v>27</v>
      </c>
      <c r="C51">
        <v>0.62</v>
      </c>
      <c r="D51">
        <v>29</v>
      </c>
      <c r="F51" s="5">
        <f t="shared" si="2"/>
        <v>0.62</v>
      </c>
      <c r="G51" s="5">
        <f t="shared" si="1"/>
        <v>15.096997254499094</v>
      </c>
    </row>
    <row r="52" spans="1:7">
      <c r="A52">
        <v>4.3</v>
      </c>
      <c r="B52" t="s">
        <v>27</v>
      </c>
      <c r="C52">
        <v>1.1399999999999999</v>
      </c>
      <c r="D52">
        <v>58</v>
      </c>
      <c r="F52" s="5">
        <f t="shared" si="2"/>
        <v>1.1399999999999999</v>
      </c>
      <c r="G52" s="5">
        <f t="shared" si="1"/>
        <v>65.121165467789353</v>
      </c>
    </row>
    <row r="53" spans="1:7">
      <c r="A53">
        <v>4.3</v>
      </c>
      <c r="B53" t="s">
        <v>27</v>
      </c>
      <c r="C53">
        <v>0.84</v>
      </c>
      <c r="D53">
        <v>56</v>
      </c>
      <c r="F53" s="5">
        <f t="shared" si="2"/>
        <v>0.84</v>
      </c>
      <c r="G53" s="5">
        <f t="shared" si="1"/>
        <v>31.291098365962107</v>
      </c>
    </row>
    <row r="54" spans="1:7">
      <c r="A54">
        <v>4.3</v>
      </c>
      <c r="B54" t="s">
        <v>29</v>
      </c>
      <c r="C54">
        <v>0.57999999999999996</v>
      </c>
      <c r="D54">
        <v>54</v>
      </c>
      <c r="F54" s="5">
        <f t="shared" si="2"/>
        <v>0.57999999999999996</v>
      </c>
      <c r="G54" s="5">
        <f t="shared" si="1"/>
        <v>12.864049597180404</v>
      </c>
    </row>
    <row r="55" spans="1:7">
      <c r="A55">
        <v>4.3</v>
      </c>
      <c r="B55" t="s">
        <v>27</v>
      </c>
      <c r="C55">
        <v>0.38</v>
      </c>
      <c r="D55">
        <v>34</v>
      </c>
      <c r="F55" s="5">
        <f t="shared" si="2"/>
        <v>0.38</v>
      </c>
      <c r="G55" s="5">
        <f t="shared" si="1"/>
        <v>4.6626321417541012</v>
      </c>
    </row>
    <row r="56" spans="1:7">
      <c r="A56">
        <v>4.3</v>
      </c>
      <c r="B56" t="s">
        <v>27</v>
      </c>
      <c r="C56">
        <v>0.3</v>
      </c>
      <c r="D56">
        <v>18</v>
      </c>
      <c r="F56" s="5">
        <f t="shared" si="2"/>
        <v>0.3</v>
      </c>
      <c r="G56" s="5">
        <f t="shared" si="1"/>
        <v>2.6438787400032391</v>
      </c>
    </row>
    <row r="57" spans="1:7">
      <c r="A57">
        <v>4.3</v>
      </c>
      <c r="B57" t="s">
        <v>27</v>
      </c>
      <c r="C57">
        <v>0.39</v>
      </c>
      <c r="D57">
        <v>33</v>
      </c>
      <c r="F57" s="5">
        <f t="shared" si="2"/>
        <v>0.39</v>
      </c>
      <c r="G57" s="5">
        <f t="shared" si="1"/>
        <v>4.9625578001513029</v>
      </c>
    </row>
    <row r="58" spans="1:7">
      <c r="A58">
        <v>4.3</v>
      </c>
      <c r="B58" t="s">
        <v>27</v>
      </c>
      <c r="C58">
        <v>0.27</v>
      </c>
      <c r="D58">
        <v>16</v>
      </c>
      <c r="F58" s="5">
        <f t="shared" si="2"/>
        <v>0.27</v>
      </c>
      <c r="G58" s="5">
        <f t="shared" si="1"/>
        <v>2.0531635957036172</v>
      </c>
    </row>
    <row r="59" spans="1:7">
      <c r="A59">
        <v>4.3</v>
      </c>
      <c r="B59" t="s">
        <v>27</v>
      </c>
      <c r="C59">
        <v>0.95</v>
      </c>
      <c r="D59">
        <v>77</v>
      </c>
      <c r="F59" s="5">
        <f t="shared" si="2"/>
        <v>0.95</v>
      </c>
      <c r="G59" s="5">
        <f t="shared" si="1"/>
        <v>42.042368451178703</v>
      </c>
    </row>
    <row r="60" spans="1:7">
      <c r="A60">
        <v>4.3</v>
      </c>
      <c r="B60" t="s">
        <v>27</v>
      </c>
      <c r="C60">
        <v>1.18</v>
      </c>
      <c r="D60">
        <v>57</v>
      </c>
      <c r="F60" s="5">
        <f t="shared" si="2"/>
        <v>1.18</v>
      </c>
      <c r="G60" s="5">
        <f t="shared" si="1"/>
        <v>70.74037192078913</v>
      </c>
    </row>
    <row r="61" spans="1:7">
      <c r="A61">
        <v>4.3</v>
      </c>
      <c r="B61" t="s">
        <v>27</v>
      </c>
      <c r="C61">
        <v>1.08</v>
      </c>
      <c r="D61">
        <v>34</v>
      </c>
      <c r="F61" s="5">
        <f t="shared" si="2"/>
        <v>1.08</v>
      </c>
      <c r="G61" s="5">
        <f t="shared" si="1"/>
        <v>57.196247192924154</v>
      </c>
    </row>
    <row r="62" spans="1:7">
      <c r="A62">
        <v>4.3</v>
      </c>
      <c r="B62" t="s">
        <v>27</v>
      </c>
      <c r="C62">
        <v>0.79</v>
      </c>
      <c r="D62">
        <v>52</v>
      </c>
      <c r="F62" s="5">
        <f t="shared" si="2"/>
        <v>0.79</v>
      </c>
      <c r="G62" s="5">
        <f t="shared" si="1"/>
        <v>27.005706311400438</v>
      </c>
    </row>
    <row r="63" spans="1:7">
      <c r="A63">
        <v>4.3</v>
      </c>
      <c r="B63" t="s">
        <v>27</v>
      </c>
      <c r="C63">
        <v>1.25</v>
      </c>
      <c r="D63">
        <v>59</v>
      </c>
      <c r="F63" s="5">
        <f t="shared" si="2"/>
        <v>1.25</v>
      </c>
      <c r="G63" s="5">
        <f t="shared" si="1"/>
        <v>81.233385337504473</v>
      </c>
    </row>
    <row r="64" spans="1:7">
      <c r="A64">
        <v>4.3</v>
      </c>
      <c r="B64" t="s">
        <v>27</v>
      </c>
      <c r="C64">
        <v>0.42</v>
      </c>
      <c r="D64">
        <v>24</v>
      </c>
      <c r="F64" s="5">
        <f t="shared" si="2"/>
        <v>0.42</v>
      </c>
      <c r="G64" s="5">
        <f t="shared" si="1"/>
        <v>5.9285545221994029</v>
      </c>
    </row>
    <row r="65" spans="1:7">
      <c r="A65">
        <v>4.3</v>
      </c>
      <c r="B65" t="s">
        <v>27</v>
      </c>
      <c r="C65">
        <v>0.25</v>
      </c>
      <c r="D65">
        <v>26</v>
      </c>
      <c r="F65" s="5">
        <f t="shared" si="2"/>
        <v>0.25</v>
      </c>
      <c r="G65" s="5">
        <f t="shared" si="1"/>
        <v>1.7068939618784067</v>
      </c>
    </row>
    <row r="66" spans="1:7">
      <c r="A66">
        <v>4.3</v>
      </c>
      <c r="B66" t="s">
        <v>27</v>
      </c>
      <c r="C66">
        <v>0.71</v>
      </c>
      <c r="D66">
        <v>43</v>
      </c>
      <c r="F66" s="5">
        <f t="shared" si="2"/>
        <v>0.71</v>
      </c>
      <c r="G66" s="5">
        <f t="shared" ref="G66:G129" si="3">47.55*F66^2.4</f>
        <v>20.90116810330246</v>
      </c>
    </row>
    <row r="67" spans="1:7">
      <c r="A67">
        <v>4.3</v>
      </c>
      <c r="B67" t="s">
        <v>27</v>
      </c>
      <c r="C67">
        <v>1.25</v>
      </c>
      <c r="D67">
        <v>46</v>
      </c>
      <c r="F67" s="5">
        <f t="shared" si="2"/>
        <v>1.25</v>
      </c>
      <c r="G67" s="5">
        <f t="shared" si="3"/>
        <v>81.233385337504473</v>
      </c>
    </row>
    <row r="68" spans="1:7">
      <c r="A68">
        <v>3.2</v>
      </c>
      <c r="B68" t="s">
        <v>27</v>
      </c>
      <c r="C68">
        <v>0.52</v>
      </c>
      <c r="D68">
        <v>22</v>
      </c>
      <c r="F68" s="5">
        <f t="shared" si="2"/>
        <v>0.52</v>
      </c>
      <c r="G68" s="5">
        <f t="shared" si="3"/>
        <v>9.8982529039180953</v>
      </c>
    </row>
    <row r="69" spans="1:7">
      <c r="A69">
        <v>3.2</v>
      </c>
      <c r="B69" t="s">
        <v>27</v>
      </c>
      <c r="C69">
        <v>0.56000000000000005</v>
      </c>
      <c r="D69">
        <v>25</v>
      </c>
      <c r="F69" s="5">
        <f t="shared" si="2"/>
        <v>0.56000000000000005</v>
      </c>
      <c r="G69" s="5">
        <f t="shared" si="3"/>
        <v>11.8250173355377</v>
      </c>
    </row>
    <row r="70" spans="1:7">
      <c r="A70">
        <v>3.2</v>
      </c>
      <c r="B70" t="s">
        <v>27</v>
      </c>
      <c r="C70">
        <v>0.3</v>
      </c>
      <c r="D70">
        <v>29</v>
      </c>
      <c r="F70" s="5">
        <f t="shared" si="2"/>
        <v>0.3</v>
      </c>
      <c r="G70" s="5">
        <f t="shared" si="3"/>
        <v>2.6438787400032391</v>
      </c>
    </row>
    <row r="71" spans="1:7">
      <c r="A71">
        <v>3.2</v>
      </c>
      <c r="B71" t="s">
        <v>27</v>
      </c>
      <c r="C71">
        <v>0.84</v>
      </c>
      <c r="D71">
        <v>29</v>
      </c>
      <c r="F71" s="5">
        <f t="shared" si="2"/>
        <v>0.84</v>
      </c>
      <c r="G71" s="5">
        <f t="shared" si="3"/>
        <v>31.291098365962107</v>
      </c>
    </row>
    <row r="72" spans="1:7">
      <c r="A72">
        <v>3.2</v>
      </c>
      <c r="B72" t="s">
        <v>27</v>
      </c>
      <c r="C72">
        <v>0.82</v>
      </c>
      <c r="D72">
        <v>40</v>
      </c>
      <c r="F72" s="5">
        <f t="shared" si="2"/>
        <v>0.82</v>
      </c>
      <c r="G72" s="5">
        <f t="shared" si="3"/>
        <v>29.532741701278663</v>
      </c>
    </row>
    <row r="73" spans="1:7">
      <c r="A73">
        <v>3.2</v>
      </c>
      <c r="B73" t="s">
        <v>27</v>
      </c>
      <c r="C73">
        <v>0.83</v>
      </c>
      <c r="D73">
        <v>40</v>
      </c>
      <c r="F73" s="5">
        <f t="shared" si="2"/>
        <v>0.83</v>
      </c>
      <c r="G73" s="5">
        <f t="shared" si="3"/>
        <v>30.404505398582863</v>
      </c>
    </row>
    <row r="74" spans="1:7">
      <c r="A74">
        <v>3.2</v>
      </c>
      <c r="B74" t="s">
        <v>27</v>
      </c>
      <c r="C74">
        <v>0.35</v>
      </c>
      <c r="D74">
        <v>16</v>
      </c>
      <c r="F74" s="5">
        <f t="shared" si="2"/>
        <v>0.35</v>
      </c>
      <c r="G74" s="5">
        <f t="shared" si="3"/>
        <v>3.8274879114148339</v>
      </c>
    </row>
    <row r="75" spans="1:7">
      <c r="A75">
        <v>3.2</v>
      </c>
      <c r="B75" t="s">
        <v>27</v>
      </c>
      <c r="C75">
        <v>0.45</v>
      </c>
      <c r="D75">
        <v>25</v>
      </c>
      <c r="F75" s="5">
        <f t="shared" si="2"/>
        <v>0.45</v>
      </c>
      <c r="G75" s="5">
        <f t="shared" si="3"/>
        <v>6.996173229487745</v>
      </c>
    </row>
    <row r="76" spans="1:7">
      <c r="A76">
        <v>3.2</v>
      </c>
      <c r="B76" t="s">
        <v>27</v>
      </c>
      <c r="C76">
        <v>0.55000000000000004</v>
      </c>
      <c r="D76">
        <v>23</v>
      </c>
      <c r="F76" s="5">
        <f t="shared" si="2"/>
        <v>0.55000000000000004</v>
      </c>
      <c r="G76" s="5">
        <f t="shared" si="3"/>
        <v>11.324550585452187</v>
      </c>
    </row>
    <row r="77" spans="1:7">
      <c r="A77">
        <v>3.2</v>
      </c>
      <c r="B77" t="s">
        <v>27</v>
      </c>
      <c r="C77">
        <v>0.43</v>
      </c>
      <c r="D77">
        <v>27</v>
      </c>
      <c r="F77" s="5">
        <f t="shared" si="2"/>
        <v>0.43</v>
      </c>
      <c r="G77" s="5">
        <f t="shared" si="3"/>
        <v>6.2729931697726498</v>
      </c>
    </row>
    <row r="78" spans="1:7">
      <c r="A78">
        <v>3.2</v>
      </c>
      <c r="B78" t="s">
        <v>27</v>
      </c>
      <c r="C78">
        <v>0.69</v>
      </c>
      <c r="D78">
        <v>25</v>
      </c>
      <c r="F78" s="5">
        <f t="shared" si="2"/>
        <v>0.69</v>
      </c>
      <c r="G78" s="5">
        <f t="shared" si="3"/>
        <v>19.515888987449259</v>
      </c>
    </row>
    <row r="79" spans="1:7">
      <c r="A79">
        <v>3.2</v>
      </c>
      <c r="B79" t="s">
        <v>27</v>
      </c>
      <c r="C79">
        <v>0.48</v>
      </c>
      <c r="D79">
        <v>27</v>
      </c>
      <c r="F79" s="5">
        <f t="shared" si="2"/>
        <v>0.48</v>
      </c>
      <c r="G79" s="5">
        <f t="shared" si="3"/>
        <v>8.1682588311666642</v>
      </c>
    </row>
    <row r="80" spans="1:7">
      <c r="A80">
        <v>3.3</v>
      </c>
      <c r="B80" t="s">
        <v>27</v>
      </c>
      <c r="C80">
        <v>0.48</v>
      </c>
      <c r="D80">
        <v>38</v>
      </c>
      <c r="F80" s="5">
        <f t="shared" si="2"/>
        <v>0.48</v>
      </c>
      <c r="G80" s="5">
        <f t="shared" si="3"/>
        <v>8.1682588311666642</v>
      </c>
    </row>
    <row r="81" spans="1:7">
      <c r="A81">
        <v>3.3</v>
      </c>
      <c r="B81" t="s">
        <v>27</v>
      </c>
      <c r="C81">
        <v>0.39</v>
      </c>
      <c r="D81">
        <v>39</v>
      </c>
      <c r="F81" s="5">
        <f t="shared" si="2"/>
        <v>0.39</v>
      </c>
      <c r="G81" s="5">
        <f t="shared" si="3"/>
        <v>4.9625578001513029</v>
      </c>
    </row>
    <row r="82" spans="1:7">
      <c r="A82">
        <v>3.3</v>
      </c>
      <c r="B82" t="s">
        <v>27</v>
      </c>
      <c r="C82">
        <v>0.01</v>
      </c>
      <c r="D82">
        <v>10</v>
      </c>
      <c r="F82" s="5">
        <f t="shared" si="2"/>
        <v>0.01</v>
      </c>
      <c r="G82" s="5">
        <f t="shared" si="3"/>
        <v>7.5361671301526058E-4</v>
      </c>
    </row>
    <row r="83" spans="1:7">
      <c r="A83">
        <v>3.3</v>
      </c>
      <c r="B83" t="s">
        <v>27</v>
      </c>
      <c r="C83">
        <v>0.64</v>
      </c>
      <c r="D83">
        <v>26</v>
      </c>
      <c r="F83" s="5">
        <f t="shared" si="2"/>
        <v>0.64</v>
      </c>
      <c r="G83" s="5">
        <f t="shared" si="3"/>
        <v>16.292302266602306</v>
      </c>
    </row>
    <row r="84" spans="1:7">
      <c r="A84">
        <v>3.3</v>
      </c>
      <c r="B84" t="s">
        <v>27</v>
      </c>
      <c r="C84">
        <v>0.85</v>
      </c>
      <c r="D84">
        <v>47</v>
      </c>
      <c r="F84" s="5">
        <f t="shared" si="2"/>
        <v>0.85</v>
      </c>
      <c r="G84" s="5">
        <f t="shared" si="3"/>
        <v>32.19259181413689</v>
      </c>
    </row>
    <row r="85" spans="1:7">
      <c r="A85">
        <v>3.3</v>
      </c>
      <c r="B85" t="s">
        <v>27</v>
      </c>
      <c r="C85">
        <v>0.52</v>
      </c>
      <c r="D85">
        <v>38</v>
      </c>
      <c r="F85" s="5">
        <f t="shared" si="2"/>
        <v>0.52</v>
      </c>
      <c r="G85" s="5">
        <f t="shared" si="3"/>
        <v>9.8982529039180953</v>
      </c>
    </row>
    <row r="86" spans="1:7">
      <c r="A86">
        <v>3.3</v>
      </c>
      <c r="B86" t="s">
        <v>27</v>
      </c>
      <c r="C86">
        <v>0.81</v>
      </c>
      <c r="D86">
        <v>46</v>
      </c>
      <c r="F86" s="5">
        <f t="shared" si="2"/>
        <v>0.81</v>
      </c>
      <c r="G86" s="5">
        <f t="shared" si="3"/>
        <v>28.675735546651232</v>
      </c>
    </row>
    <row r="87" spans="1:7">
      <c r="A87">
        <v>3.3</v>
      </c>
      <c r="B87" t="s">
        <v>27</v>
      </c>
      <c r="C87">
        <v>0.5</v>
      </c>
      <c r="D87">
        <v>37</v>
      </c>
      <c r="F87" s="5">
        <f t="shared" si="2"/>
        <v>0.5</v>
      </c>
      <c r="G87" s="5">
        <f t="shared" si="3"/>
        <v>9.0090403421961778</v>
      </c>
    </row>
    <row r="88" spans="1:7">
      <c r="A88">
        <v>3.3</v>
      </c>
      <c r="B88" t="s">
        <v>27</v>
      </c>
      <c r="C88">
        <v>0.53</v>
      </c>
      <c r="D88">
        <v>33</v>
      </c>
      <c r="F88" s="5">
        <f t="shared" si="2"/>
        <v>0.53</v>
      </c>
      <c r="G88" s="5">
        <f t="shared" si="3"/>
        <v>10.361260871251698</v>
      </c>
    </row>
    <row r="89" spans="1:7">
      <c r="A89">
        <v>3.3</v>
      </c>
      <c r="B89" t="s">
        <v>27</v>
      </c>
      <c r="C89">
        <v>0.95</v>
      </c>
      <c r="D89">
        <v>37</v>
      </c>
      <c r="F89" s="5">
        <f t="shared" si="2"/>
        <v>0.95</v>
      </c>
      <c r="G89" s="5">
        <f t="shared" si="3"/>
        <v>42.042368451178703</v>
      </c>
    </row>
    <row r="90" spans="1:7">
      <c r="A90">
        <v>3.3</v>
      </c>
      <c r="B90" t="s">
        <v>27</v>
      </c>
      <c r="C90">
        <v>0.67</v>
      </c>
      <c r="D90">
        <v>35</v>
      </c>
      <c r="F90" s="5">
        <f t="shared" si="2"/>
        <v>0.67</v>
      </c>
      <c r="G90" s="5">
        <f t="shared" si="3"/>
        <v>18.185701058344378</v>
      </c>
    </row>
    <row r="91" spans="1:7">
      <c r="A91">
        <v>3.3</v>
      </c>
      <c r="B91" t="s">
        <v>27</v>
      </c>
      <c r="C91">
        <v>0.51</v>
      </c>
      <c r="D91">
        <v>57</v>
      </c>
      <c r="F91" s="5">
        <f t="shared" si="2"/>
        <v>0.51</v>
      </c>
      <c r="G91" s="5">
        <f t="shared" si="3"/>
        <v>9.4475444498065517</v>
      </c>
    </row>
    <row r="92" spans="1:7">
      <c r="A92">
        <v>3.3</v>
      </c>
      <c r="B92" t="s">
        <v>27</v>
      </c>
      <c r="C92">
        <v>1.1599999999999999</v>
      </c>
      <c r="D92">
        <v>49</v>
      </c>
      <c r="F92" s="5">
        <f t="shared" si="2"/>
        <v>1.1599999999999999</v>
      </c>
      <c r="G92" s="5">
        <f t="shared" si="3"/>
        <v>67.896860832217641</v>
      </c>
    </row>
    <row r="93" spans="1:7">
      <c r="A93">
        <v>3.3</v>
      </c>
      <c r="B93" t="s">
        <v>27</v>
      </c>
      <c r="C93">
        <v>1.3</v>
      </c>
      <c r="D93">
        <v>45</v>
      </c>
      <c r="F93" s="5">
        <f t="shared" si="2"/>
        <v>1.3</v>
      </c>
      <c r="G93" s="5">
        <f t="shared" si="3"/>
        <v>89.2513033320527</v>
      </c>
    </row>
    <row r="94" spans="1:7">
      <c r="A94">
        <v>3.3</v>
      </c>
      <c r="B94" t="s">
        <v>27</v>
      </c>
      <c r="C94">
        <v>1.26</v>
      </c>
      <c r="D94">
        <v>42</v>
      </c>
      <c r="F94" s="5">
        <f t="shared" si="2"/>
        <v>1.26</v>
      </c>
      <c r="G94" s="5">
        <f t="shared" si="3"/>
        <v>82.801809854919284</v>
      </c>
    </row>
    <row r="95" spans="1:7">
      <c r="A95">
        <v>2.2000000000000002</v>
      </c>
      <c r="B95" t="s">
        <v>27</v>
      </c>
      <c r="C95">
        <v>4.8600000000000003</v>
      </c>
      <c r="D95">
        <v>20</v>
      </c>
      <c r="F95" s="5">
        <f>C95/10</f>
        <v>0.48600000000000004</v>
      </c>
      <c r="G95" s="5">
        <f t="shared" si="3"/>
        <v>8.4154543309842182</v>
      </c>
    </row>
    <row r="96" spans="1:7">
      <c r="A96">
        <v>2.2000000000000002</v>
      </c>
      <c r="B96" t="s">
        <v>27</v>
      </c>
      <c r="C96">
        <v>4.2</v>
      </c>
      <c r="D96">
        <v>33</v>
      </c>
      <c r="F96" s="5">
        <f t="shared" ref="F96:F138" si="4">C96/10</f>
        <v>0.42000000000000004</v>
      </c>
      <c r="G96" s="5">
        <f t="shared" si="3"/>
        <v>5.9285545221994029</v>
      </c>
    </row>
    <row r="97" spans="1:7">
      <c r="A97">
        <v>2.2000000000000002</v>
      </c>
      <c r="B97" t="s">
        <v>27</v>
      </c>
      <c r="C97">
        <v>3.34</v>
      </c>
      <c r="D97">
        <v>9</v>
      </c>
      <c r="F97" s="5">
        <f t="shared" si="4"/>
        <v>0.33399999999999996</v>
      </c>
      <c r="G97" s="5">
        <f t="shared" si="3"/>
        <v>3.4209130960138796</v>
      </c>
    </row>
    <row r="98" spans="1:7">
      <c r="A98">
        <v>2.2000000000000002</v>
      </c>
      <c r="B98" t="s">
        <v>27</v>
      </c>
      <c r="C98">
        <v>7.02</v>
      </c>
      <c r="D98">
        <v>35</v>
      </c>
      <c r="F98" s="5">
        <f t="shared" si="4"/>
        <v>0.70199999999999996</v>
      </c>
      <c r="G98" s="5">
        <f t="shared" si="3"/>
        <v>20.340404739024663</v>
      </c>
    </row>
    <row r="99" spans="1:7">
      <c r="A99">
        <v>2.2000000000000002</v>
      </c>
      <c r="B99" t="s">
        <v>27</v>
      </c>
      <c r="C99">
        <v>4</v>
      </c>
      <c r="D99">
        <v>23</v>
      </c>
      <c r="F99" s="5">
        <f t="shared" si="4"/>
        <v>0.4</v>
      </c>
      <c r="G99" s="5">
        <f t="shared" si="3"/>
        <v>5.2734459667243545</v>
      </c>
    </row>
    <row r="100" spans="1:7">
      <c r="A100">
        <v>2.2000000000000002</v>
      </c>
      <c r="B100" t="s">
        <v>27</v>
      </c>
      <c r="C100">
        <v>5.5</v>
      </c>
      <c r="D100">
        <v>18</v>
      </c>
      <c r="F100" s="5">
        <f t="shared" si="4"/>
        <v>0.55000000000000004</v>
      </c>
      <c r="G100" s="5">
        <f t="shared" si="3"/>
        <v>11.324550585452187</v>
      </c>
    </row>
    <row r="101" spans="1:7">
      <c r="A101">
        <v>2.2000000000000002</v>
      </c>
      <c r="B101" t="s">
        <v>27</v>
      </c>
      <c r="C101">
        <v>6.84</v>
      </c>
      <c r="D101">
        <v>32</v>
      </c>
      <c r="F101" s="5">
        <f t="shared" si="4"/>
        <v>0.68399999999999994</v>
      </c>
      <c r="G101" s="5">
        <f t="shared" si="3"/>
        <v>19.111077136385656</v>
      </c>
    </row>
    <row r="102" spans="1:7">
      <c r="A102">
        <v>2.2000000000000002</v>
      </c>
      <c r="B102" t="s">
        <v>27</v>
      </c>
      <c r="C102">
        <v>4.34</v>
      </c>
      <c r="D102">
        <v>14</v>
      </c>
      <c r="F102" s="5">
        <f t="shared" si="4"/>
        <v>0.434</v>
      </c>
      <c r="G102" s="5">
        <f t="shared" si="3"/>
        <v>6.4139544607891086</v>
      </c>
    </row>
    <row r="103" spans="1:7">
      <c r="A103">
        <v>2.2000000000000002</v>
      </c>
      <c r="B103" t="s">
        <v>27</v>
      </c>
      <c r="C103">
        <v>3.22</v>
      </c>
      <c r="D103">
        <v>21</v>
      </c>
      <c r="F103" s="5">
        <f t="shared" si="4"/>
        <v>0.32200000000000001</v>
      </c>
      <c r="G103" s="5">
        <f t="shared" si="3"/>
        <v>3.1333190081828186</v>
      </c>
    </row>
    <row r="104" spans="1:7">
      <c r="A104">
        <v>2.2000000000000002</v>
      </c>
      <c r="B104" t="s">
        <v>27</v>
      </c>
      <c r="C104">
        <v>4</v>
      </c>
      <c r="D104">
        <v>24</v>
      </c>
      <c r="F104" s="5">
        <f t="shared" si="4"/>
        <v>0.4</v>
      </c>
      <c r="G104" s="5">
        <f t="shared" si="3"/>
        <v>5.2734459667243545</v>
      </c>
    </row>
    <row r="105" spans="1:7">
      <c r="A105">
        <v>2.2000000000000002</v>
      </c>
      <c r="B105" t="s">
        <v>27</v>
      </c>
      <c r="C105">
        <v>4.1399999999999997</v>
      </c>
      <c r="D105">
        <v>21</v>
      </c>
      <c r="F105" s="5">
        <f t="shared" si="4"/>
        <v>0.41399999999999998</v>
      </c>
      <c r="G105" s="5">
        <f t="shared" si="3"/>
        <v>5.7273185629449879</v>
      </c>
    </row>
    <row r="106" spans="1:7">
      <c r="A106">
        <v>2.2000000000000002</v>
      </c>
      <c r="B106" t="s">
        <v>27</v>
      </c>
      <c r="C106">
        <v>2.5</v>
      </c>
      <c r="D106">
        <v>17</v>
      </c>
      <c r="F106" s="5">
        <f t="shared" si="4"/>
        <v>0.25</v>
      </c>
      <c r="G106" s="5">
        <f t="shared" si="3"/>
        <v>1.7068939618784067</v>
      </c>
    </row>
    <row r="107" spans="1:7">
      <c r="A107">
        <v>2.2000000000000002</v>
      </c>
      <c r="B107" t="s">
        <v>27</v>
      </c>
      <c r="C107">
        <v>3.6</v>
      </c>
      <c r="D107">
        <v>15</v>
      </c>
      <c r="F107" s="5">
        <f t="shared" si="4"/>
        <v>0.36</v>
      </c>
      <c r="G107" s="5">
        <f t="shared" si="3"/>
        <v>4.0952132633644318</v>
      </c>
    </row>
    <row r="108" spans="1:7">
      <c r="A108">
        <v>2.2000000000000002</v>
      </c>
      <c r="B108" t="s">
        <v>27</v>
      </c>
      <c r="C108">
        <v>2.87</v>
      </c>
      <c r="D108">
        <v>18</v>
      </c>
      <c r="F108" s="5">
        <f t="shared" si="4"/>
        <v>0.28700000000000003</v>
      </c>
      <c r="G108" s="5">
        <f t="shared" si="3"/>
        <v>2.3772073996336673</v>
      </c>
    </row>
    <row r="109" spans="1:7">
      <c r="A109">
        <v>2.2000000000000002</v>
      </c>
      <c r="B109" t="s">
        <v>27</v>
      </c>
      <c r="C109">
        <v>6.9</v>
      </c>
      <c r="D109">
        <v>14</v>
      </c>
      <c r="F109" s="5">
        <f t="shared" si="4"/>
        <v>0.69000000000000006</v>
      </c>
      <c r="G109" s="5">
        <f t="shared" si="3"/>
        <v>19.515888987449266</v>
      </c>
    </row>
    <row r="110" spans="1:7">
      <c r="A110">
        <v>2.2000000000000002</v>
      </c>
      <c r="B110" t="s">
        <v>27</v>
      </c>
      <c r="C110">
        <v>5.5</v>
      </c>
      <c r="D110">
        <v>11</v>
      </c>
      <c r="F110" s="5">
        <f t="shared" si="4"/>
        <v>0.55000000000000004</v>
      </c>
      <c r="G110" s="5">
        <f t="shared" si="3"/>
        <v>11.324550585452187</v>
      </c>
    </row>
    <row r="111" spans="1:7">
      <c r="A111">
        <v>2.2000000000000002</v>
      </c>
      <c r="B111" t="s">
        <v>27</v>
      </c>
      <c r="C111">
        <v>3.6</v>
      </c>
      <c r="D111">
        <v>17</v>
      </c>
      <c r="F111" s="5">
        <f t="shared" si="4"/>
        <v>0.36</v>
      </c>
      <c r="G111" s="5">
        <f t="shared" si="3"/>
        <v>4.0952132633644318</v>
      </c>
    </row>
    <row r="112" spans="1:7">
      <c r="A112">
        <v>2.2000000000000002</v>
      </c>
      <c r="B112" t="s">
        <v>27</v>
      </c>
      <c r="C112">
        <v>6.2</v>
      </c>
      <c r="D112">
        <v>13</v>
      </c>
      <c r="F112" s="5">
        <f t="shared" si="4"/>
        <v>0.62</v>
      </c>
      <c r="G112" s="5">
        <f t="shared" si="3"/>
        <v>15.096997254499094</v>
      </c>
    </row>
    <row r="113" spans="1:7">
      <c r="A113">
        <v>2.2000000000000002</v>
      </c>
      <c r="B113" t="s">
        <v>27</v>
      </c>
      <c r="C113">
        <v>6.42</v>
      </c>
      <c r="D113">
        <v>31</v>
      </c>
      <c r="F113" s="5">
        <f t="shared" si="4"/>
        <v>0.64200000000000002</v>
      </c>
      <c r="G113" s="5">
        <f t="shared" si="3"/>
        <v>16.414761940506889</v>
      </c>
    </row>
    <row r="114" spans="1:7">
      <c r="A114">
        <v>2.2000000000000002</v>
      </c>
      <c r="B114" t="s">
        <v>27</v>
      </c>
      <c r="C114">
        <v>3.5</v>
      </c>
      <c r="D114">
        <v>16</v>
      </c>
      <c r="F114" s="5">
        <f t="shared" si="4"/>
        <v>0.35</v>
      </c>
      <c r="G114" s="5">
        <f t="shared" si="3"/>
        <v>3.8274879114148339</v>
      </c>
    </row>
    <row r="115" spans="1:7">
      <c r="A115">
        <v>2.2000000000000002</v>
      </c>
      <c r="B115" t="s">
        <v>27</v>
      </c>
      <c r="C115">
        <v>3.65</v>
      </c>
      <c r="D115">
        <v>12</v>
      </c>
      <c r="F115" s="5">
        <f t="shared" si="4"/>
        <v>0.36499999999999999</v>
      </c>
      <c r="G115" s="5">
        <f t="shared" si="3"/>
        <v>4.2330499771818575</v>
      </c>
    </row>
    <row r="116" spans="1:7">
      <c r="A116">
        <v>2.2000000000000002</v>
      </c>
      <c r="B116" t="s">
        <v>27</v>
      </c>
      <c r="C116">
        <v>3.84</v>
      </c>
      <c r="D116">
        <v>22</v>
      </c>
      <c r="F116" s="5">
        <f t="shared" si="4"/>
        <v>0.38400000000000001</v>
      </c>
      <c r="G116" s="5">
        <f t="shared" si="3"/>
        <v>4.7812941170464169</v>
      </c>
    </row>
    <row r="117" spans="1:7">
      <c r="A117">
        <v>2.2000000000000002</v>
      </c>
      <c r="B117" t="s">
        <v>27</v>
      </c>
      <c r="C117">
        <v>5.03</v>
      </c>
      <c r="D117">
        <v>10</v>
      </c>
      <c r="F117" s="5">
        <f t="shared" si="4"/>
        <v>0.503</v>
      </c>
      <c r="G117" s="5">
        <f t="shared" si="3"/>
        <v>9.1393158253855571</v>
      </c>
    </row>
    <row r="118" spans="1:7">
      <c r="A118">
        <v>2.2000000000000002</v>
      </c>
      <c r="B118" t="s">
        <v>27</v>
      </c>
      <c r="C118">
        <v>5.04</v>
      </c>
      <c r="D118">
        <v>42</v>
      </c>
      <c r="F118" s="5">
        <f t="shared" si="4"/>
        <v>0.504</v>
      </c>
      <c r="G118" s="5">
        <f t="shared" si="3"/>
        <v>9.1829836007760477</v>
      </c>
    </row>
    <row r="119" spans="1:7">
      <c r="A119">
        <v>2.2000000000000002</v>
      </c>
      <c r="B119" t="s">
        <v>27</v>
      </c>
      <c r="C119">
        <v>4.1500000000000004</v>
      </c>
      <c r="D119">
        <v>9</v>
      </c>
      <c r="F119" s="5">
        <f t="shared" si="4"/>
        <v>0.41500000000000004</v>
      </c>
      <c r="G119" s="5">
        <f t="shared" si="3"/>
        <v>5.7605765661483614</v>
      </c>
    </row>
    <row r="120" spans="1:7">
      <c r="A120">
        <v>2.2000000000000002</v>
      </c>
      <c r="B120" t="s">
        <v>27</v>
      </c>
      <c r="C120">
        <v>3.3</v>
      </c>
      <c r="D120">
        <v>10</v>
      </c>
      <c r="F120" s="5">
        <f t="shared" si="4"/>
        <v>0.32999999999999996</v>
      </c>
      <c r="G120" s="5">
        <f t="shared" si="3"/>
        <v>3.3234104183919611</v>
      </c>
    </row>
    <row r="121" spans="1:7">
      <c r="A121">
        <v>2.2000000000000002</v>
      </c>
      <c r="B121" t="s">
        <v>27</v>
      </c>
      <c r="C121">
        <v>3.6</v>
      </c>
      <c r="D121">
        <v>11</v>
      </c>
      <c r="F121" s="5">
        <f t="shared" si="4"/>
        <v>0.36</v>
      </c>
      <c r="G121" s="5">
        <f t="shared" si="3"/>
        <v>4.0952132633644318</v>
      </c>
    </row>
    <row r="122" spans="1:7">
      <c r="A122">
        <v>2.2000000000000002</v>
      </c>
      <c r="B122" t="s">
        <v>27</v>
      </c>
      <c r="C122">
        <v>6.29</v>
      </c>
      <c r="D122">
        <v>22</v>
      </c>
      <c r="F122" s="5">
        <f t="shared" si="4"/>
        <v>0.629</v>
      </c>
      <c r="G122" s="5">
        <f t="shared" si="3"/>
        <v>15.628311911776693</v>
      </c>
    </row>
    <row r="123" spans="1:7">
      <c r="A123">
        <v>2.2000000000000002</v>
      </c>
      <c r="B123" t="s">
        <v>27</v>
      </c>
      <c r="C123">
        <v>1.6</v>
      </c>
      <c r="D123">
        <v>12</v>
      </c>
      <c r="F123" s="5">
        <f t="shared" si="4"/>
        <v>0.16</v>
      </c>
      <c r="G123" s="5">
        <f t="shared" si="3"/>
        <v>0.58484190039876638</v>
      </c>
    </row>
    <row r="124" spans="1:7">
      <c r="A124">
        <v>2.2000000000000002</v>
      </c>
      <c r="B124" t="s">
        <v>27</v>
      </c>
      <c r="C124">
        <v>2.4</v>
      </c>
      <c r="D124">
        <v>10</v>
      </c>
      <c r="F124" s="5">
        <f t="shared" si="4"/>
        <v>0.24</v>
      </c>
      <c r="G124" s="5">
        <f t="shared" si="3"/>
        <v>1.5475956537430211</v>
      </c>
    </row>
    <row r="125" spans="1:7">
      <c r="A125">
        <v>2.2000000000000002</v>
      </c>
      <c r="B125" t="s">
        <v>27</v>
      </c>
      <c r="C125">
        <v>4.45</v>
      </c>
      <c r="D125">
        <v>28</v>
      </c>
      <c r="F125" s="5">
        <f t="shared" si="4"/>
        <v>0.44500000000000001</v>
      </c>
      <c r="G125" s="5">
        <f t="shared" si="3"/>
        <v>6.8110575148746015</v>
      </c>
    </row>
    <row r="126" spans="1:7">
      <c r="A126">
        <v>2.2000000000000002</v>
      </c>
      <c r="B126" t="s">
        <v>27</v>
      </c>
      <c r="C126">
        <v>6.06</v>
      </c>
      <c r="D126">
        <v>24</v>
      </c>
      <c r="F126" s="5">
        <f t="shared" si="4"/>
        <v>0.60599999999999998</v>
      </c>
      <c r="G126" s="5">
        <f t="shared" si="3"/>
        <v>14.291730538877825</v>
      </c>
    </row>
    <row r="127" spans="1:7">
      <c r="A127">
        <v>2.2000000000000002</v>
      </c>
      <c r="B127" t="s">
        <v>27</v>
      </c>
      <c r="C127">
        <v>3.92</v>
      </c>
      <c r="D127">
        <v>25</v>
      </c>
      <c r="F127" s="5">
        <f t="shared" si="4"/>
        <v>0.39200000000000002</v>
      </c>
      <c r="G127" s="5">
        <f t="shared" si="3"/>
        <v>5.0238548374629772</v>
      </c>
    </row>
    <row r="128" spans="1:7">
      <c r="A128">
        <v>2.2000000000000002</v>
      </c>
      <c r="B128" t="s">
        <v>27</v>
      </c>
      <c r="C128">
        <v>5.28</v>
      </c>
      <c r="D128">
        <v>19</v>
      </c>
      <c r="F128" s="5">
        <f t="shared" si="4"/>
        <v>0.52800000000000002</v>
      </c>
      <c r="G128" s="5">
        <f t="shared" si="3"/>
        <v>10.267670785683684</v>
      </c>
    </row>
    <row r="129" spans="1:7">
      <c r="A129">
        <v>2.2000000000000002</v>
      </c>
      <c r="B129" t="s">
        <v>27</v>
      </c>
      <c r="C129">
        <v>5.29</v>
      </c>
      <c r="D129">
        <v>24</v>
      </c>
      <c r="F129" s="5">
        <f t="shared" si="4"/>
        <v>0.52900000000000003</v>
      </c>
      <c r="G129" s="5">
        <f t="shared" si="3"/>
        <v>10.31440390688606</v>
      </c>
    </row>
    <row r="130" spans="1:7">
      <c r="A130">
        <v>2.2999999999999998</v>
      </c>
      <c r="B130" t="s">
        <v>27</v>
      </c>
      <c r="C130">
        <v>6.81</v>
      </c>
      <c r="D130">
        <v>51</v>
      </c>
      <c r="F130" s="5">
        <f t="shared" si="4"/>
        <v>0.68099999999999994</v>
      </c>
      <c r="G130" s="5">
        <f t="shared" ref="G130:G182" si="5">47.55*F130^2.4</f>
        <v>18.910525166787203</v>
      </c>
    </row>
    <row r="131" spans="1:7">
      <c r="A131">
        <v>2.2999999999999998</v>
      </c>
      <c r="B131" t="s">
        <v>27</v>
      </c>
      <c r="C131">
        <v>4.78</v>
      </c>
      <c r="D131">
        <v>38</v>
      </c>
      <c r="F131" s="5">
        <f t="shared" si="4"/>
        <v>0.47800000000000004</v>
      </c>
      <c r="G131" s="5">
        <f t="shared" si="5"/>
        <v>8.0868143512986954</v>
      </c>
    </row>
    <row r="132" spans="1:7">
      <c r="A132">
        <v>2.2999999999999998</v>
      </c>
      <c r="B132" t="s">
        <v>27</v>
      </c>
      <c r="C132">
        <v>2.78</v>
      </c>
      <c r="D132">
        <v>25</v>
      </c>
      <c r="F132" s="5">
        <f t="shared" si="4"/>
        <v>0.27799999999999997</v>
      </c>
      <c r="G132" s="5">
        <f t="shared" si="5"/>
        <v>2.2022064559667505</v>
      </c>
    </row>
    <row r="133" spans="1:7">
      <c r="A133">
        <v>2.2999999999999998</v>
      </c>
      <c r="B133" t="s">
        <v>27</v>
      </c>
      <c r="C133">
        <v>6.04</v>
      </c>
      <c r="D133">
        <v>37</v>
      </c>
      <c r="F133" s="5">
        <f t="shared" si="4"/>
        <v>0.60399999999999998</v>
      </c>
      <c r="G133" s="5">
        <f t="shared" si="5"/>
        <v>14.17879012005934</v>
      </c>
    </row>
    <row r="134" spans="1:7">
      <c r="A134">
        <v>2.2999999999999998</v>
      </c>
      <c r="B134" t="s">
        <v>27</v>
      </c>
      <c r="C134">
        <v>9.1300000000000008</v>
      </c>
      <c r="D134">
        <v>40</v>
      </c>
      <c r="F134" s="5">
        <f t="shared" si="4"/>
        <v>0.91300000000000003</v>
      </c>
      <c r="G134" s="5">
        <f t="shared" si="5"/>
        <v>38.219093969332789</v>
      </c>
    </row>
    <row r="135" spans="1:7">
      <c r="A135">
        <v>2.2999999999999998</v>
      </c>
      <c r="B135" t="s">
        <v>27</v>
      </c>
      <c r="C135">
        <v>11.83</v>
      </c>
      <c r="D135">
        <v>72</v>
      </c>
      <c r="F135" s="5">
        <f t="shared" si="4"/>
        <v>1.1830000000000001</v>
      </c>
      <c r="G135" s="5">
        <f t="shared" si="5"/>
        <v>71.172776514798542</v>
      </c>
    </row>
    <row r="136" spans="1:7">
      <c r="A136">
        <v>2.2999999999999998</v>
      </c>
      <c r="B136" t="s">
        <v>27</v>
      </c>
      <c r="C136">
        <v>7.18</v>
      </c>
      <c r="D136">
        <v>48</v>
      </c>
      <c r="F136" s="5">
        <f t="shared" si="4"/>
        <v>0.71799999999999997</v>
      </c>
      <c r="G136" s="5">
        <f t="shared" si="5"/>
        <v>21.470847507604404</v>
      </c>
    </row>
    <row r="137" spans="1:7">
      <c r="A137">
        <v>2.2999999999999998</v>
      </c>
      <c r="B137" t="s">
        <v>27</v>
      </c>
      <c r="C137">
        <v>8.5</v>
      </c>
      <c r="D137">
        <v>61</v>
      </c>
      <c r="F137" s="5">
        <f t="shared" si="4"/>
        <v>0.85</v>
      </c>
      <c r="G137" s="5">
        <f t="shared" si="5"/>
        <v>32.19259181413689</v>
      </c>
    </row>
    <row r="138" spans="1:7">
      <c r="A138">
        <v>2.2999999999999998</v>
      </c>
      <c r="B138" t="s">
        <v>27</v>
      </c>
      <c r="C138">
        <v>2.7</v>
      </c>
      <c r="D138">
        <v>27</v>
      </c>
      <c r="E138" t="s">
        <v>45</v>
      </c>
      <c r="F138" s="5">
        <f t="shared" si="4"/>
        <v>0.27</v>
      </c>
      <c r="G138" s="5">
        <f t="shared" si="5"/>
        <v>2.0531635957036172</v>
      </c>
    </row>
    <row r="139" spans="1:7">
      <c r="A139">
        <v>1.3</v>
      </c>
      <c r="B139" t="s">
        <v>27</v>
      </c>
      <c r="D139">
        <v>25</v>
      </c>
      <c r="E139">
        <v>0.12</v>
      </c>
      <c r="F139" s="5">
        <f>E139*2.54</f>
        <v>0.30480000000000002</v>
      </c>
      <c r="G139" s="5">
        <f t="shared" si="5"/>
        <v>2.7465431829649409</v>
      </c>
    </row>
    <row r="140" spans="1:7">
      <c r="A140">
        <v>1.3</v>
      </c>
      <c r="B140" t="s">
        <v>27</v>
      </c>
      <c r="D140">
        <v>57</v>
      </c>
      <c r="E140">
        <v>0.24</v>
      </c>
      <c r="F140" s="5">
        <f t="shared" ref="F140:F182" si="6">E140*2.54</f>
        <v>0.60960000000000003</v>
      </c>
      <c r="G140" s="5">
        <f t="shared" si="5"/>
        <v>14.496341828806417</v>
      </c>
    </row>
    <row r="141" spans="1:7">
      <c r="A141">
        <v>1.3</v>
      </c>
      <c r="B141" t="s">
        <v>27</v>
      </c>
      <c r="D141">
        <v>27</v>
      </c>
      <c r="E141">
        <v>0.18</v>
      </c>
      <c r="F141" s="5">
        <f t="shared" si="6"/>
        <v>0.4572</v>
      </c>
      <c r="G141" s="5">
        <f t="shared" si="5"/>
        <v>7.2678415993722281</v>
      </c>
    </row>
    <row r="142" spans="1:7">
      <c r="A142">
        <v>1.3</v>
      </c>
      <c r="B142" t="s">
        <v>27</v>
      </c>
      <c r="D142">
        <v>56</v>
      </c>
      <c r="E142">
        <v>0.31</v>
      </c>
      <c r="F142" s="5">
        <f t="shared" si="6"/>
        <v>0.78739999999999999</v>
      </c>
      <c r="G142" s="5">
        <f t="shared" si="5"/>
        <v>26.792886625326556</v>
      </c>
    </row>
    <row r="143" spans="1:7">
      <c r="A143">
        <v>1.3</v>
      </c>
      <c r="B143" t="s">
        <v>27</v>
      </c>
      <c r="D143">
        <v>46</v>
      </c>
      <c r="E143">
        <v>0.28000000000000003</v>
      </c>
      <c r="F143" s="5">
        <f t="shared" si="6"/>
        <v>0.71120000000000005</v>
      </c>
      <c r="G143" s="5">
        <f t="shared" si="5"/>
        <v>20.98605063461639</v>
      </c>
    </row>
    <row r="144" spans="1:7">
      <c r="A144">
        <v>1.3</v>
      </c>
      <c r="B144" t="s">
        <v>27</v>
      </c>
      <c r="D144">
        <v>56</v>
      </c>
      <c r="E144">
        <v>0.22</v>
      </c>
      <c r="F144" s="5">
        <f t="shared" si="6"/>
        <v>0.55879999999999996</v>
      </c>
      <c r="G144" s="5">
        <f t="shared" si="5"/>
        <v>11.764294156159828</v>
      </c>
    </row>
    <row r="145" spans="1:7">
      <c r="A145">
        <v>1.3</v>
      </c>
      <c r="B145" t="s">
        <v>27</v>
      </c>
      <c r="D145">
        <v>65</v>
      </c>
      <c r="E145">
        <v>0.28000000000000003</v>
      </c>
      <c r="F145" s="5">
        <f t="shared" si="6"/>
        <v>0.71120000000000005</v>
      </c>
      <c r="G145" s="5">
        <f t="shared" si="5"/>
        <v>20.98605063461639</v>
      </c>
    </row>
    <row r="146" spans="1:7">
      <c r="A146">
        <v>1.3</v>
      </c>
      <c r="B146" t="s">
        <v>27</v>
      </c>
      <c r="D146">
        <v>48</v>
      </c>
      <c r="E146">
        <v>0.27</v>
      </c>
      <c r="F146" s="5">
        <f t="shared" si="6"/>
        <v>0.68580000000000008</v>
      </c>
      <c r="G146" s="5">
        <f t="shared" si="5"/>
        <v>19.23200109912117</v>
      </c>
    </row>
    <row r="147" spans="1:7">
      <c r="A147">
        <v>1.3</v>
      </c>
      <c r="B147" t="s">
        <v>27</v>
      </c>
      <c r="D147">
        <v>25</v>
      </c>
      <c r="E147">
        <v>0.24</v>
      </c>
      <c r="F147" s="5">
        <f t="shared" si="6"/>
        <v>0.60960000000000003</v>
      </c>
      <c r="G147" s="5">
        <f t="shared" si="5"/>
        <v>14.496341828806417</v>
      </c>
    </row>
    <row r="148" spans="1:7">
      <c r="A148">
        <v>1.3</v>
      </c>
      <c r="B148" t="s">
        <v>27</v>
      </c>
      <c r="D148">
        <v>40</v>
      </c>
      <c r="E148">
        <v>0.17</v>
      </c>
      <c r="F148" s="5">
        <f t="shared" si="6"/>
        <v>0.43180000000000002</v>
      </c>
      <c r="G148" s="5">
        <f t="shared" si="5"/>
        <v>6.3361996398343203</v>
      </c>
    </row>
    <row r="149" spans="1:7">
      <c r="A149">
        <v>1.3</v>
      </c>
      <c r="B149" t="s">
        <v>27</v>
      </c>
      <c r="D149">
        <v>14</v>
      </c>
      <c r="E149">
        <v>0.06</v>
      </c>
      <c r="F149" s="5">
        <f t="shared" si="6"/>
        <v>0.15240000000000001</v>
      </c>
      <c r="G149" s="5">
        <f t="shared" si="5"/>
        <v>0.52037262538202012</v>
      </c>
    </row>
    <row r="150" spans="1:7">
      <c r="A150">
        <v>1.3</v>
      </c>
      <c r="B150" t="s">
        <v>27</v>
      </c>
      <c r="D150">
        <v>52</v>
      </c>
      <c r="E150">
        <v>0.32</v>
      </c>
      <c r="F150" s="5">
        <f t="shared" si="6"/>
        <v>0.81280000000000008</v>
      </c>
      <c r="G150" s="5">
        <f t="shared" si="5"/>
        <v>28.914213875513475</v>
      </c>
    </row>
    <row r="151" spans="1:7">
      <c r="A151">
        <v>1.3</v>
      </c>
      <c r="B151" t="s">
        <v>27</v>
      </c>
      <c r="D151">
        <v>48</v>
      </c>
      <c r="E151">
        <v>0.19</v>
      </c>
      <c r="F151" s="5">
        <f t="shared" si="6"/>
        <v>0.48260000000000003</v>
      </c>
      <c r="G151" s="5">
        <f t="shared" si="5"/>
        <v>8.2748491136137599</v>
      </c>
    </row>
    <row r="152" spans="1:7">
      <c r="A152">
        <v>1.3</v>
      </c>
      <c r="B152" t="s">
        <v>27</v>
      </c>
      <c r="D152">
        <v>25</v>
      </c>
      <c r="E152">
        <v>0.17</v>
      </c>
      <c r="F152" s="5">
        <f t="shared" si="6"/>
        <v>0.43180000000000002</v>
      </c>
      <c r="G152" s="5">
        <f t="shared" si="5"/>
        <v>6.3361996398343203</v>
      </c>
    </row>
    <row r="153" spans="1:7">
      <c r="A153">
        <v>1.3</v>
      </c>
      <c r="B153" t="s">
        <v>27</v>
      </c>
      <c r="D153">
        <v>12</v>
      </c>
      <c r="E153">
        <v>7.0000000000000007E-2</v>
      </c>
      <c r="F153" s="5">
        <f t="shared" si="6"/>
        <v>0.17780000000000001</v>
      </c>
      <c r="G153" s="5">
        <f t="shared" si="5"/>
        <v>0.75333255755838591</v>
      </c>
    </row>
    <row r="154" spans="1:7">
      <c r="A154">
        <v>1.3</v>
      </c>
      <c r="B154" t="s">
        <v>27</v>
      </c>
      <c r="D154">
        <v>49</v>
      </c>
      <c r="E154">
        <v>0.25</v>
      </c>
      <c r="F154" s="5">
        <f t="shared" si="6"/>
        <v>0.63500000000000001</v>
      </c>
      <c r="G154" s="5">
        <f t="shared" si="5"/>
        <v>15.988490454253853</v>
      </c>
    </row>
    <row r="155" spans="1:7">
      <c r="A155">
        <v>1.3</v>
      </c>
      <c r="B155" t="s">
        <v>27</v>
      </c>
      <c r="D155">
        <v>62</v>
      </c>
      <c r="E155">
        <v>0.24</v>
      </c>
      <c r="F155" s="5">
        <f t="shared" si="6"/>
        <v>0.60960000000000003</v>
      </c>
      <c r="G155" s="5">
        <f t="shared" si="5"/>
        <v>14.496341828806417</v>
      </c>
    </row>
    <row r="156" spans="1:7">
      <c r="A156">
        <v>1.3</v>
      </c>
      <c r="B156" t="s">
        <v>27</v>
      </c>
      <c r="D156">
        <v>53</v>
      </c>
      <c r="E156">
        <v>0.33</v>
      </c>
      <c r="F156" s="5">
        <f t="shared" si="6"/>
        <v>0.83820000000000006</v>
      </c>
      <c r="G156" s="5">
        <f t="shared" si="5"/>
        <v>31.13041403670567</v>
      </c>
    </row>
    <row r="157" spans="1:7">
      <c r="A157">
        <v>1.3</v>
      </c>
      <c r="B157" t="s">
        <v>27</v>
      </c>
      <c r="D157">
        <v>51</v>
      </c>
      <c r="E157">
        <v>0.38</v>
      </c>
      <c r="F157" s="5">
        <f t="shared" si="6"/>
        <v>0.96520000000000006</v>
      </c>
      <c r="G157" s="5">
        <f t="shared" si="5"/>
        <v>43.674915463461716</v>
      </c>
    </row>
    <row r="158" spans="1:7">
      <c r="A158">
        <v>1.3</v>
      </c>
      <c r="B158" t="s">
        <v>27</v>
      </c>
      <c r="D158">
        <v>48</v>
      </c>
      <c r="E158">
        <v>0.18</v>
      </c>
      <c r="F158" s="5">
        <f t="shared" si="6"/>
        <v>0.4572</v>
      </c>
      <c r="G158" s="5">
        <f t="shared" si="5"/>
        <v>7.2678415993722281</v>
      </c>
    </row>
    <row r="159" spans="1:7">
      <c r="A159">
        <v>1.3</v>
      </c>
      <c r="B159" t="s">
        <v>27</v>
      </c>
      <c r="D159">
        <v>50</v>
      </c>
      <c r="E159">
        <v>0.26</v>
      </c>
      <c r="F159" s="5">
        <f t="shared" si="6"/>
        <v>0.66039999999999999</v>
      </c>
      <c r="G159" s="5">
        <f t="shared" si="5"/>
        <v>17.566590453240828</v>
      </c>
    </row>
    <row r="160" spans="1:7">
      <c r="A160">
        <v>1.3</v>
      </c>
      <c r="B160" t="s">
        <v>27</v>
      </c>
      <c r="D160">
        <v>63</v>
      </c>
      <c r="E160">
        <v>0.44</v>
      </c>
      <c r="F160" s="5">
        <f t="shared" si="6"/>
        <v>1.1175999999999999</v>
      </c>
      <c r="G160" s="5">
        <f t="shared" si="5"/>
        <v>62.092316814848907</v>
      </c>
    </row>
    <row r="161" spans="1:7">
      <c r="A161">
        <v>1.3</v>
      </c>
      <c r="B161" t="s">
        <v>27</v>
      </c>
      <c r="D161">
        <v>59</v>
      </c>
      <c r="E161">
        <v>0.34</v>
      </c>
      <c r="F161" s="5">
        <f t="shared" si="6"/>
        <v>0.86360000000000003</v>
      </c>
      <c r="G161" s="5">
        <f t="shared" si="5"/>
        <v>33.442662195990984</v>
      </c>
    </row>
    <row r="162" spans="1:7">
      <c r="A162">
        <v>1.3</v>
      </c>
      <c r="B162" t="s">
        <v>27</v>
      </c>
      <c r="D162">
        <v>60</v>
      </c>
      <c r="E162">
        <v>0.23</v>
      </c>
      <c r="F162" s="5">
        <f t="shared" si="6"/>
        <v>0.58420000000000005</v>
      </c>
      <c r="G162" s="5">
        <f t="shared" si="5"/>
        <v>13.088752260472781</v>
      </c>
    </row>
    <row r="163" spans="1:7">
      <c r="A163">
        <v>1.3</v>
      </c>
      <c r="B163" t="s">
        <v>27</v>
      </c>
      <c r="D163">
        <v>53</v>
      </c>
      <c r="E163">
        <v>0.24</v>
      </c>
      <c r="F163" s="5">
        <f t="shared" si="6"/>
        <v>0.60960000000000003</v>
      </c>
      <c r="G163" s="5">
        <f t="shared" si="5"/>
        <v>14.496341828806417</v>
      </c>
    </row>
    <row r="164" spans="1:7">
      <c r="A164">
        <v>1.3</v>
      </c>
      <c r="B164" t="s">
        <v>27</v>
      </c>
      <c r="D164">
        <v>53</v>
      </c>
      <c r="E164">
        <v>0.24</v>
      </c>
      <c r="F164" s="5">
        <f t="shared" si="6"/>
        <v>0.60960000000000003</v>
      </c>
      <c r="G164" s="5">
        <f t="shared" si="5"/>
        <v>14.496341828806417</v>
      </c>
    </row>
    <row r="165" spans="1:7">
      <c r="A165">
        <v>1.3</v>
      </c>
      <c r="B165" t="s">
        <v>27</v>
      </c>
      <c r="D165">
        <v>49</v>
      </c>
      <c r="E165">
        <v>0.28000000000000003</v>
      </c>
      <c r="F165" s="5">
        <f t="shared" si="6"/>
        <v>0.71120000000000005</v>
      </c>
      <c r="G165" s="5">
        <f t="shared" si="5"/>
        <v>20.98605063461639</v>
      </c>
    </row>
    <row r="166" spans="1:7">
      <c r="A166">
        <v>1.3</v>
      </c>
      <c r="B166" t="s">
        <v>27</v>
      </c>
      <c r="D166">
        <v>41</v>
      </c>
      <c r="E166">
        <v>0.36</v>
      </c>
      <c r="F166" s="5">
        <f t="shared" si="6"/>
        <v>0.91439999999999999</v>
      </c>
      <c r="G166" s="5">
        <f t="shared" si="5"/>
        <v>38.359897938463916</v>
      </c>
    </row>
    <row r="167" spans="1:7">
      <c r="A167">
        <v>1.3</v>
      </c>
      <c r="B167" t="s">
        <v>27</v>
      </c>
      <c r="D167">
        <v>52</v>
      </c>
      <c r="E167">
        <v>0.27</v>
      </c>
      <c r="F167" s="5">
        <f t="shared" si="6"/>
        <v>0.68580000000000008</v>
      </c>
      <c r="G167" s="5">
        <f t="shared" si="5"/>
        <v>19.23200109912117</v>
      </c>
    </row>
    <row r="168" spans="1:7">
      <c r="A168">
        <v>1.3</v>
      </c>
      <c r="B168" t="s">
        <v>27</v>
      </c>
      <c r="D168">
        <v>34</v>
      </c>
      <c r="E168">
        <v>0.33</v>
      </c>
      <c r="F168" s="5">
        <f t="shared" si="6"/>
        <v>0.83820000000000006</v>
      </c>
      <c r="G168" s="5">
        <f t="shared" si="5"/>
        <v>31.13041403670567</v>
      </c>
    </row>
    <row r="169" spans="1:7">
      <c r="A169">
        <v>1.2</v>
      </c>
      <c r="B169" t="s">
        <v>27</v>
      </c>
      <c r="D169">
        <v>16</v>
      </c>
      <c r="E169">
        <v>0.14000000000000001</v>
      </c>
      <c r="F169" s="5">
        <f t="shared" si="6"/>
        <v>0.35560000000000003</v>
      </c>
      <c r="G169" s="5">
        <f t="shared" si="5"/>
        <v>3.9761130765642649</v>
      </c>
    </row>
    <row r="170" spans="1:7">
      <c r="A170">
        <v>1.2</v>
      </c>
      <c r="B170" t="s">
        <v>27</v>
      </c>
      <c r="D170">
        <v>25</v>
      </c>
      <c r="E170">
        <v>0.17</v>
      </c>
      <c r="F170" s="5">
        <f t="shared" si="6"/>
        <v>0.43180000000000002</v>
      </c>
      <c r="G170" s="5">
        <f t="shared" si="5"/>
        <v>6.3361996398343203</v>
      </c>
    </row>
    <row r="171" spans="1:7">
      <c r="A171">
        <v>1.2</v>
      </c>
      <c r="B171" t="s">
        <v>27</v>
      </c>
      <c r="D171">
        <v>39</v>
      </c>
      <c r="E171">
        <v>0.26</v>
      </c>
      <c r="F171" s="5">
        <f t="shared" si="6"/>
        <v>0.66039999999999999</v>
      </c>
      <c r="G171" s="5">
        <f t="shared" si="5"/>
        <v>17.566590453240828</v>
      </c>
    </row>
    <row r="172" spans="1:7">
      <c r="A172">
        <v>1.2</v>
      </c>
      <c r="B172" t="s">
        <v>27</v>
      </c>
      <c r="D172">
        <v>18</v>
      </c>
      <c r="E172">
        <v>0.13</v>
      </c>
      <c r="F172" s="5">
        <f t="shared" si="6"/>
        <v>0.33019999999999999</v>
      </c>
      <c r="G172" s="5">
        <f t="shared" si="5"/>
        <v>3.3282465208850662</v>
      </c>
    </row>
    <row r="173" spans="1:7">
      <c r="A173">
        <v>1.2</v>
      </c>
      <c r="B173" t="s">
        <v>27</v>
      </c>
      <c r="D173">
        <v>21</v>
      </c>
      <c r="E173">
        <v>0.08</v>
      </c>
      <c r="F173" s="5">
        <f t="shared" si="6"/>
        <v>0.20320000000000002</v>
      </c>
      <c r="G173" s="5">
        <f t="shared" si="5"/>
        <v>1.0379284348385867</v>
      </c>
    </row>
    <row r="174" spans="1:7">
      <c r="A174">
        <v>1.2</v>
      </c>
      <c r="B174" t="s">
        <v>27</v>
      </c>
      <c r="D174">
        <v>10</v>
      </c>
      <c r="E174">
        <v>7.0000000000000007E-2</v>
      </c>
      <c r="F174" s="5">
        <f t="shared" si="6"/>
        <v>0.17780000000000001</v>
      </c>
      <c r="G174" s="5">
        <f t="shared" si="5"/>
        <v>0.75333255755838591</v>
      </c>
    </row>
    <row r="175" spans="1:7">
      <c r="A175">
        <v>1.2</v>
      </c>
      <c r="B175" t="s">
        <v>27</v>
      </c>
      <c r="D175">
        <v>23</v>
      </c>
      <c r="E175">
        <v>0.28000000000000003</v>
      </c>
      <c r="F175" s="5">
        <f t="shared" si="6"/>
        <v>0.71120000000000005</v>
      </c>
      <c r="G175" s="5">
        <f t="shared" si="5"/>
        <v>20.98605063461639</v>
      </c>
    </row>
    <row r="176" spans="1:7">
      <c r="A176">
        <v>1.2</v>
      </c>
      <c r="B176" t="s">
        <v>27</v>
      </c>
      <c r="D176">
        <v>24</v>
      </c>
      <c r="E176">
        <v>0.24</v>
      </c>
      <c r="F176" s="5">
        <f t="shared" si="6"/>
        <v>0.60960000000000003</v>
      </c>
      <c r="G176" s="5">
        <f t="shared" si="5"/>
        <v>14.496341828806417</v>
      </c>
    </row>
    <row r="177" spans="1:7">
      <c r="A177">
        <v>1.2</v>
      </c>
      <c r="B177" t="s">
        <v>27</v>
      </c>
      <c r="D177">
        <v>12</v>
      </c>
      <c r="E177">
        <v>0.13</v>
      </c>
      <c r="F177" s="5">
        <f t="shared" si="6"/>
        <v>0.33019999999999999</v>
      </c>
      <c r="G177" s="5">
        <f t="shared" si="5"/>
        <v>3.3282465208850662</v>
      </c>
    </row>
    <row r="178" spans="1:7">
      <c r="A178">
        <v>1.2</v>
      </c>
      <c r="B178" t="s">
        <v>27</v>
      </c>
      <c r="D178">
        <v>20</v>
      </c>
      <c r="E178">
        <v>0.28000000000000003</v>
      </c>
      <c r="F178" s="5">
        <f t="shared" si="6"/>
        <v>0.71120000000000005</v>
      </c>
      <c r="G178" s="5">
        <f t="shared" si="5"/>
        <v>20.98605063461639</v>
      </c>
    </row>
    <row r="179" spans="1:7">
      <c r="A179">
        <v>1.2</v>
      </c>
      <c r="B179" t="s">
        <v>27</v>
      </c>
      <c r="D179">
        <v>28</v>
      </c>
      <c r="E179">
        <v>0.2</v>
      </c>
      <c r="F179" s="5">
        <f t="shared" si="6"/>
        <v>0.50800000000000001</v>
      </c>
      <c r="G179" s="5">
        <f t="shared" si="5"/>
        <v>9.3588703455003124</v>
      </c>
    </row>
    <row r="180" spans="1:7">
      <c r="A180">
        <v>1.2</v>
      </c>
      <c r="B180" t="s">
        <v>27</v>
      </c>
      <c r="D180">
        <v>20</v>
      </c>
      <c r="E180">
        <v>0.25</v>
      </c>
      <c r="F180" s="5">
        <f t="shared" si="6"/>
        <v>0.63500000000000001</v>
      </c>
      <c r="G180" s="5">
        <f t="shared" si="5"/>
        <v>15.988490454253853</v>
      </c>
    </row>
    <row r="181" spans="1:7">
      <c r="A181">
        <v>1.2</v>
      </c>
      <c r="B181" t="s">
        <v>27</v>
      </c>
      <c r="D181">
        <v>29</v>
      </c>
      <c r="E181">
        <v>0.19</v>
      </c>
      <c r="F181" s="5">
        <f t="shared" si="6"/>
        <v>0.48260000000000003</v>
      </c>
      <c r="G181" s="5">
        <f t="shared" si="5"/>
        <v>8.2748491136137599</v>
      </c>
    </row>
    <row r="182" spans="1:7">
      <c r="A182">
        <v>1.2</v>
      </c>
      <c r="B182" t="s">
        <v>27</v>
      </c>
      <c r="D182">
        <v>34</v>
      </c>
      <c r="E182">
        <v>0.28999999999999998</v>
      </c>
      <c r="F182" s="5">
        <f t="shared" si="6"/>
        <v>0.73659999999999992</v>
      </c>
      <c r="G182" s="5">
        <f t="shared" si="5"/>
        <v>22.830038092317849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pane ySplit="860" activePane="bottomLeft"/>
      <selection activeCell="C1" sqref="C1"/>
      <selection pane="bottomLeft" activeCell="C37" sqref="C37:D37"/>
    </sheetView>
  </sheetViews>
  <sheetFormatPr baseColWidth="10" defaultRowHeight="15" x14ac:dyDescent="0"/>
  <cols>
    <col min="1" max="1" width="10.83203125" style="1"/>
    <col min="3" max="3" width="10.83203125" style="3"/>
    <col min="4" max="4" width="10.83203125" style="4"/>
  </cols>
  <sheetData>
    <row r="1" spans="1:4">
      <c r="A1" s="1" t="s">
        <v>0</v>
      </c>
      <c r="B1" t="s">
        <v>2</v>
      </c>
      <c r="C1" s="3" t="s">
        <v>9</v>
      </c>
      <c r="D1" s="4" t="s">
        <v>47</v>
      </c>
    </row>
    <row r="2" spans="1:4">
      <c r="A2" s="1">
        <v>41472</v>
      </c>
      <c r="B2">
        <v>1.1000000000000001</v>
      </c>
      <c r="C2" s="3">
        <v>11.1</v>
      </c>
      <c r="D2">
        <v>7.7450000000000001</v>
      </c>
    </row>
    <row r="3" spans="1:4">
      <c r="A3" s="1">
        <v>41472</v>
      </c>
      <c r="B3">
        <v>1.2</v>
      </c>
      <c r="C3" s="3">
        <v>11.1</v>
      </c>
      <c r="D3">
        <v>7.7450000000000001</v>
      </c>
    </row>
    <row r="4" spans="1:4">
      <c r="A4" s="1">
        <v>41472</v>
      </c>
      <c r="B4">
        <v>1.3</v>
      </c>
      <c r="C4" s="3">
        <v>11.2</v>
      </c>
      <c r="D4">
        <v>7.7450000000000001</v>
      </c>
    </row>
    <row r="5" spans="1:4">
      <c r="A5" s="1">
        <v>41473</v>
      </c>
      <c r="B5">
        <v>1.1000000000000001</v>
      </c>
      <c r="C5" s="3">
        <v>20.2</v>
      </c>
      <c r="D5">
        <v>14.194000000000001</v>
      </c>
    </row>
    <row r="6" spans="1:4">
      <c r="A6" s="1">
        <v>41473</v>
      </c>
      <c r="B6">
        <v>1.2</v>
      </c>
      <c r="C6" s="3">
        <v>19.100000000000001</v>
      </c>
      <c r="D6">
        <v>14.05</v>
      </c>
    </row>
    <row r="7" spans="1:4">
      <c r="A7" s="1">
        <v>41473</v>
      </c>
      <c r="B7">
        <v>1.3</v>
      </c>
      <c r="C7" s="3">
        <v>19</v>
      </c>
      <c r="D7">
        <v>14.05</v>
      </c>
    </row>
    <row r="8" spans="1:4">
      <c r="A8" s="1">
        <v>41473</v>
      </c>
      <c r="B8">
        <v>2.1</v>
      </c>
      <c r="C8" s="3">
        <v>19.8</v>
      </c>
      <c r="D8">
        <v>14.05</v>
      </c>
    </row>
    <row r="9" spans="1:4">
      <c r="A9" s="1">
        <v>41473</v>
      </c>
      <c r="B9">
        <v>2.2000000000000002</v>
      </c>
      <c r="C9" s="3">
        <v>20</v>
      </c>
      <c r="D9">
        <v>14.05</v>
      </c>
    </row>
    <row r="10" spans="1:4">
      <c r="A10" s="1">
        <v>41473</v>
      </c>
      <c r="B10">
        <v>2.2999999999999998</v>
      </c>
      <c r="C10" s="3">
        <v>20.100000000000001</v>
      </c>
      <c r="D10">
        <v>13.545999999999999</v>
      </c>
    </row>
    <row r="11" spans="1:4">
      <c r="A11" s="1">
        <v>41473</v>
      </c>
      <c r="B11">
        <v>3.1</v>
      </c>
      <c r="C11" s="3">
        <v>16.399999999999999</v>
      </c>
      <c r="D11">
        <v>13.545999999999999</v>
      </c>
    </row>
    <row r="12" spans="1:4">
      <c r="A12" s="1">
        <v>41473</v>
      </c>
      <c r="B12">
        <v>3.2</v>
      </c>
      <c r="C12" s="3">
        <v>16.399999999999999</v>
      </c>
      <c r="D12">
        <v>13.545999999999999</v>
      </c>
    </row>
    <row r="13" spans="1:4">
      <c r="A13" s="1">
        <v>41473</v>
      </c>
      <c r="B13">
        <v>3.3</v>
      </c>
      <c r="C13" s="3">
        <v>16.399999999999999</v>
      </c>
      <c r="D13">
        <v>12.750999999999999</v>
      </c>
    </row>
    <row r="14" spans="1:4">
      <c r="A14" s="1">
        <v>41474</v>
      </c>
      <c r="B14">
        <v>1.1000000000000001</v>
      </c>
      <c r="C14" s="3">
        <v>21.7</v>
      </c>
      <c r="D14">
        <v>19.984000000000002</v>
      </c>
    </row>
    <row r="15" spans="1:4">
      <c r="A15" s="1">
        <v>41474</v>
      </c>
      <c r="B15">
        <v>1.2</v>
      </c>
      <c r="C15" s="3">
        <v>20.6</v>
      </c>
      <c r="D15">
        <v>19.984000000000002</v>
      </c>
    </row>
    <row r="16" spans="1:4">
      <c r="A16" s="1">
        <v>41474</v>
      </c>
      <c r="B16">
        <v>1.3</v>
      </c>
      <c r="C16" s="3">
        <v>21.3</v>
      </c>
      <c r="D16">
        <v>19.984000000000002</v>
      </c>
    </row>
    <row r="17" spans="1:4">
      <c r="A17" s="1">
        <v>41474</v>
      </c>
      <c r="B17">
        <v>2.1</v>
      </c>
      <c r="C17" s="3">
        <v>24.2</v>
      </c>
      <c r="D17">
        <v>20.055</v>
      </c>
    </row>
    <row r="18" spans="1:4">
      <c r="A18" s="1">
        <v>41474</v>
      </c>
      <c r="B18">
        <v>2.2000000000000002</v>
      </c>
      <c r="C18" s="3">
        <v>24.2</v>
      </c>
      <c r="D18">
        <v>20.055</v>
      </c>
    </row>
    <row r="19" spans="1:4">
      <c r="A19" s="1">
        <v>41474</v>
      </c>
      <c r="B19">
        <v>2.2999999999999998</v>
      </c>
      <c r="C19" s="3">
        <v>22.5</v>
      </c>
      <c r="D19">
        <v>20.149999999999999</v>
      </c>
    </row>
    <row r="20" spans="1:4">
      <c r="A20" s="1">
        <v>41474</v>
      </c>
      <c r="B20">
        <v>3.1</v>
      </c>
      <c r="C20" s="3">
        <v>27.7</v>
      </c>
      <c r="D20">
        <v>18.937000000000001</v>
      </c>
    </row>
    <row r="21" spans="1:4">
      <c r="A21" s="1">
        <v>41474</v>
      </c>
      <c r="B21">
        <v>3.2</v>
      </c>
      <c r="C21" s="3">
        <v>25.2</v>
      </c>
      <c r="D21">
        <v>18.937000000000001</v>
      </c>
    </row>
    <row r="22" spans="1:4">
      <c r="A22" s="1">
        <v>41474</v>
      </c>
      <c r="B22">
        <v>3.3</v>
      </c>
      <c r="C22" s="3">
        <v>24.3</v>
      </c>
      <c r="D22">
        <v>18.937000000000001</v>
      </c>
    </row>
    <row r="23" spans="1:4">
      <c r="A23" s="1">
        <v>41474</v>
      </c>
      <c r="B23">
        <v>4.0999999999999996</v>
      </c>
      <c r="C23" s="3">
        <v>23.6</v>
      </c>
      <c r="D23">
        <v>18.628</v>
      </c>
    </row>
    <row r="24" spans="1:4">
      <c r="A24" s="1">
        <v>41474</v>
      </c>
      <c r="B24">
        <v>4.2</v>
      </c>
      <c r="C24" s="3">
        <v>27.7</v>
      </c>
      <c r="D24">
        <v>18.628</v>
      </c>
    </row>
    <row r="25" spans="1:4">
      <c r="A25" s="1">
        <v>41474</v>
      </c>
      <c r="B25">
        <v>4.3</v>
      </c>
      <c r="C25" s="3">
        <v>28.3</v>
      </c>
      <c r="D25">
        <v>18.628</v>
      </c>
    </row>
    <row r="26" spans="1:4">
      <c r="A26" s="1">
        <v>41474</v>
      </c>
      <c r="B26">
        <v>5.0999999999999996</v>
      </c>
      <c r="C26" s="3">
        <v>23.8</v>
      </c>
      <c r="D26">
        <v>19.079999999999998</v>
      </c>
    </row>
    <row r="27" spans="1:4">
      <c r="A27" s="1">
        <v>41474</v>
      </c>
      <c r="B27">
        <v>5.2</v>
      </c>
      <c r="C27" s="3">
        <v>26.2</v>
      </c>
      <c r="D27">
        <v>19.079999999999998</v>
      </c>
    </row>
    <row r="28" spans="1:4">
      <c r="A28" s="1">
        <v>41474</v>
      </c>
      <c r="B28">
        <v>5.3</v>
      </c>
      <c r="C28" s="3">
        <v>27</v>
      </c>
      <c r="D28">
        <v>19.079999999999998</v>
      </c>
    </row>
    <row r="29" spans="1:4">
      <c r="A29" s="1">
        <v>41482</v>
      </c>
      <c r="B29">
        <v>1.1000000000000001</v>
      </c>
      <c r="C29" s="3">
        <v>28.7</v>
      </c>
      <c r="D29">
        <v>18.794</v>
      </c>
    </row>
    <row r="30" spans="1:4">
      <c r="A30" s="1">
        <v>41482</v>
      </c>
      <c r="B30">
        <v>1.2</v>
      </c>
      <c r="C30" s="3">
        <v>30.7</v>
      </c>
      <c r="D30">
        <v>18.794</v>
      </c>
    </row>
    <row r="31" spans="1:4">
      <c r="A31" s="1">
        <v>41482</v>
      </c>
      <c r="B31">
        <v>1.3</v>
      </c>
      <c r="C31" s="3">
        <v>32.299999999999997</v>
      </c>
      <c r="D31">
        <v>18.794</v>
      </c>
    </row>
    <row r="32" spans="1:4">
      <c r="A32" s="1">
        <v>41482</v>
      </c>
      <c r="B32">
        <v>2.1</v>
      </c>
      <c r="C32" s="3">
        <v>32.5</v>
      </c>
      <c r="D32">
        <v>18.818000000000001</v>
      </c>
    </row>
    <row r="33" spans="1:4">
      <c r="A33" s="1">
        <v>41482</v>
      </c>
      <c r="B33">
        <v>2.2000000000000002</v>
      </c>
      <c r="C33" s="3">
        <v>32.6</v>
      </c>
      <c r="D33">
        <v>18.818000000000001</v>
      </c>
    </row>
    <row r="34" spans="1:4">
      <c r="A34" s="1">
        <v>41482</v>
      </c>
      <c r="B34">
        <v>2.2999999999999998</v>
      </c>
      <c r="C34" s="3">
        <v>32.6</v>
      </c>
      <c r="D34">
        <v>18.818000000000001</v>
      </c>
    </row>
    <row r="35" spans="1:4">
      <c r="A35" s="1">
        <v>41482</v>
      </c>
      <c r="B35">
        <v>3.1</v>
      </c>
      <c r="C35" s="3">
        <v>35.299999999999997</v>
      </c>
      <c r="D35">
        <v>18.818000000000001</v>
      </c>
    </row>
    <row r="36" spans="1:4">
      <c r="A36" s="1">
        <v>41482</v>
      </c>
      <c r="B36">
        <v>3.2</v>
      </c>
      <c r="C36" s="3">
        <v>28.8</v>
      </c>
      <c r="D36">
        <v>18.105</v>
      </c>
    </row>
    <row r="37" spans="1:4">
      <c r="A37" s="1">
        <v>41482</v>
      </c>
      <c r="B37">
        <v>3.3</v>
      </c>
      <c r="C37" s="3">
        <v>28.3</v>
      </c>
      <c r="D37">
        <v>18.105</v>
      </c>
    </row>
    <row r="38" spans="1:4">
      <c r="A38" s="1">
        <v>41482</v>
      </c>
      <c r="B38">
        <v>4.0999999999999996</v>
      </c>
      <c r="C38" s="3">
        <v>28.5</v>
      </c>
      <c r="D38">
        <v>18.105</v>
      </c>
    </row>
    <row r="39" spans="1:4">
      <c r="A39" s="1">
        <v>41482</v>
      </c>
      <c r="B39">
        <v>4.2</v>
      </c>
      <c r="C39" s="3">
        <v>30.8</v>
      </c>
      <c r="D39">
        <v>17.582000000000001</v>
      </c>
    </row>
    <row r="40" spans="1:4">
      <c r="A40" s="1">
        <v>41482</v>
      </c>
      <c r="B40">
        <v>4.3</v>
      </c>
      <c r="C40" s="3">
        <v>26.1</v>
      </c>
      <c r="D40">
        <v>17.582000000000001</v>
      </c>
    </row>
    <row r="41" spans="1:4">
      <c r="A41" s="1">
        <v>41482</v>
      </c>
      <c r="B41">
        <v>5.0999999999999996</v>
      </c>
      <c r="C41" s="3">
        <v>25.6</v>
      </c>
      <c r="D41">
        <v>17.582000000000001</v>
      </c>
    </row>
    <row r="42" spans="1:4">
      <c r="A42" s="1">
        <v>41482</v>
      </c>
      <c r="B42">
        <v>5.2</v>
      </c>
      <c r="C42" s="3">
        <v>23.9</v>
      </c>
      <c r="D42">
        <v>17.937999999999999</v>
      </c>
    </row>
    <row r="43" spans="1:4">
      <c r="A43" s="1">
        <v>41482</v>
      </c>
      <c r="B43">
        <v>5.3</v>
      </c>
      <c r="C43" s="3">
        <v>23.6</v>
      </c>
      <c r="D43">
        <v>17.937999999999999</v>
      </c>
    </row>
    <row r="44" spans="1:4">
      <c r="A44" s="1">
        <v>41487</v>
      </c>
      <c r="B44">
        <v>1.1000000000000001</v>
      </c>
      <c r="C44" s="3">
        <v>8.1999999999999993</v>
      </c>
      <c r="D44">
        <v>6.6609999999999996</v>
      </c>
    </row>
    <row r="45" spans="1:4">
      <c r="A45" s="1">
        <v>41487</v>
      </c>
      <c r="B45">
        <v>1.2</v>
      </c>
      <c r="C45" s="3">
        <v>7.7</v>
      </c>
      <c r="D45">
        <v>6.6609999999999996</v>
      </c>
    </row>
    <row r="46" spans="1:4">
      <c r="A46" s="1">
        <v>41487</v>
      </c>
      <c r="B46">
        <v>1.3</v>
      </c>
      <c r="C46" s="3">
        <v>7.7</v>
      </c>
      <c r="D46">
        <v>6.6609999999999996</v>
      </c>
    </row>
    <row r="47" spans="1:4">
      <c r="A47" s="1">
        <v>41487</v>
      </c>
      <c r="B47">
        <v>2.1</v>
      </c>
      <c r="C47" s="3">
        <v>8.6</v>
      </c>
      <c r="D47">
        <v>6.6609999999999996</v>
      </c>
    </row>
    <row r="48" spans="1:4">
      <c r="A48" s="1">
        <v>41487</v>
      </c>
      <c r="B48">
        <v>2.2000000000000002</v>
      </c>
      <c r="C48" s="3">
        <v>8.5</v>
      </c>
      <c r="D48">
        <v>6.6609999999999996</v>
      </c>
    </row>
    <row r="49" spans="1:4">
      <c r="A49" s="1">
        <v>41487</v>
      </c>
      <c r="B49">
        <v>2.2999999999999998</v>
      </c>
      <c r="C49" s="3">
        <v>8.8000000000000007</v>
      </c>
      <c r="D49">
        <v>6.9139999999999997</v>
      </c>
    </row>
    <row r="50" spans="1:4">
      <c r="A50" s="1">
        <v>41487</v>
      </c>
      <c r="B50">
        <v>3.1</v>
      </c>
      <c r="C50" s="3">
        <v>7.3</v>
      </c>
      <c r="D50">
        <v>6.484</v>
      </c>
    </row>
    <row r="51" spans="1:4">
      <c r="A51" s="1">
        <v>41487</v>
      </c>
      <c r="B51">
        <v>3.2</v>
      </c>
      <c r="C51" s="3">
        <v>7.9</v>
      </c>
      <c r="D51">
        <v>6.484</v>
      </c>
    </row>
    <row r="52" spans="1:4">
      <c r="A52" s="1">
        <v>41487</v>
      </c>
      <c r="B52">
        <v>3.3</v>
      </c>
      <c r="C52" s="3">
        <v>7.5</v>
      </c>
      <c r="D52">
        <v>6.484</v>
      </c>
    </row>
    <row r="53" spans="1:4">
      <c r="A53" s="1">
        <v>41487</v>
      </c>
      <c r="B53">
        <v>4.0999999999999996</v>
      </c>
      <c r="C53" s="3">
        <v>8.5</v>
      </c>
      <c r="D53">
        <v>6.4329999999999998</v>
      </c>
    </row>
    <row r="54" spans="1:4">
      <c r="A54" s="1">
        <v>41487</v>
      </c>
      <c r="B54">
        <v>4.2</v>
      </c>
      <c r="C54" s="3">
        <v>7.9</v>
      </c>
      <c r="D54">
        <v>6.4329999999999998</v>
      </c>
    </row>
    <row r="55" spans="1:4">
      <c r="A55" s="1">
        <v>41487</v>
      </c>
      <c r="B55">
        <v>4.3</v>
      </c>
      <c r="C55" s="3">
        <v>7.3</v>
      </c>
      <c r="D55">
        <v>6.4329999999999998</v>
      </c>
    </row>
    <row r="56" spans="1:4">
      <c r="A56" s="1">
        <v>41487</v>
      </c>
      <c r="B56">
        <v>5.0999999999999996</v>
      </c>
      <c r="C56" s="3">
        <v>10.199999999999999</v>
      </c>
      <c r="D56">
        <v>6.94</v>
      </c>
    </row>
    <row r="57" spans="1:4">
      <c r="A57" s="1">
        <v>41487</v>
      </c>
      <c r="B57">
        <v>5.2</v>
      </c>
      <c r="C57" s="3">
        <v>8.8000000000000007</v>
      </c>
      <c r="D57">
        <v>6.94</v>
      </c>
    </row>
    <row r="58" spans="1:4">
      <c r="A58" s="1">
        <v>41487</v>
      </c>
      <c r="B58">
        <v>5.3</v>
      </c>
      <c r="C58" s="3">
        <v>8.5</v>
      </c>
      <c r="D58">
        <v>6.4329999999999998</v>
      </c>
    </row>
    <row r="59" spans="1:4">
      <c r="A59" s="1">
        <v>41489</v>
      </c>
      <c r="B59">
        <v>1.1000000000000001</v>
      </c>
      <c r="C59" s="3">
        <v>16.5</v>
      </c>
      <c r="D59">
        <v>7.6950000000000003</v>
      </c>
    </row>
    <row r="60" spans="1:4">
      <c r="A60" s="1">
        <v>41489</v>
      </c>
      <c r="B60">
        <v>1.2</v>
      </c>
      <c r="C60" s="3">
        <v>14.8</v>
      </c>
      <c r="D60">
        <v>7.6950000000000003</v>
      </c>
    </row>
    <row r="61" spans="1:4">
      <c r="A61" s="1">
        <v>41489</v>
      </c>
      <c r="B61">
        <v>1.3</v>
      </c>
      <c r="C61" s="3">
        <v>13.3</v>
      </c>
      <c r="D61">
        <v>7.6950000000000003</v>
      </c>
    </row>
    <row r="62" spans="1:4">
      <c r="A62" s="1">
        <v>41489</v>
      </c>
      <c r="B62">
        <v>2.1</v>
      </c>
      <c r="C62" s="3">
        <v>20.7</v>
      </c>
      <c r="D62">
        <v>7.6950000000000003</v>
      </c>
    </row>
    <row r="63" spans="1:4">
      <c r="A63" s="1">
        <v>41489</v>
      </c>
      <c r="B63">
        <v>2.2000000000000002</v>
      </c>
      <c r="D63">
        <v>7.9950000000000001</v>
      </c>
    </row>
    <row r="64" spans="1:4">
      <c r="A64" s="1">
        <v>41489</v>
      </c>
      <c r="B64">
        <v>2.2999999999999998</v>
      </c>
      <c r="D64">
        <v>7.9950000000000001</v>
      </c>
    </row>
    <row r="65" spans="1:4">
      <c r="A65" s="1">
        <v>41489</v>
      </c>
      <c r="B65">
        <v>3.1</v>
      </c>
      <c r="D65">
        <v>7.9950000000000001</v>
      </c>
    </row>
    <row r="66" spans="1:4">
      <c r="A66" s="1">
        <v>41489</v>
      </c>
      <c r="B66">
        <v>3.2</v>
      </c>
      <c r="D66">
        <v>7.9950000000000001</v>
      </c>
    </row>
    <row r="67" spans="1:4">
      <c r="A67" s="1">
        <v>41489</v>
      </c>
      <c r="B67">
        <v>3.3</v>
      </c>
      <c r="D67">
        <v>7.9950000000000001</v>
      </c>
    </row>
    <row r="68" spans="1:4">
      <c r="A68" s="1">
        <v>41489</v>
      </c>
      <c r="B68">
        <v>4.0999999999999996</v>
      </c>
      <c r="D68">
        <v>8.2949999999999999</v>
      </c>
    </row>
    <row r="69" spans="1:4">
      <c r="A69" s="1">
        <v>41489</v>
      </c>
      <c r="B69">
        <v>4.2</v>
      </c>
      <c r="D69">
        <v>8.2949999999999999</v>
      </c>
    </row>
    <row r="70" spans="1:4">
      <c r="A70" s="1">
        <v>41489</v>
      </c>
      <c r="B70">
        <v>4.3</v>
      </c>
      <c r="D70">
        <v>8.2949999999999999</v>
      </c>
    </row>
    <row r="71" spans="1:4">
      <c r="A71" s="1">
        <v>41489</v>
      </c>
      <c r="B71">
        <v>5.0999999999999996</v>
      </c>
      <c r="D71">
        <v>8.2949999999999999</v>
      </c>
    </row>
    <row r="72" spans="1:4">
      <c r="A72" s="1">
        <v>41489</v>
      </c>
      <c r="B72">
        <v>5.2</v>
      </c>
      <c r="D72">
        <v>8.9160000000000004</v>
      </c>
    </row>
    <row r="73" spans="1:4">
      <c r="A73" s="1">
        <v>41489</v>
      </c>
      <c r="B73">
        <v>5.3</v>
      </c>
      <c r="D73">
        <v>8.9160000000000004</v>
      </c>
    </row>
    <row r="74" spans="1:4">
      <c r="A74" s="1">
        <v>41490</v>
      </c>
      <c r="B74">
        <v>1.1000000000000001</v>
      </c>
      <c r="D74">
        <v>12.509</v>
      </c>
    </row>
    <row r="75" spans="1:4">
      <c r="A75" s="1">
        <v>41490</v>
      </c>
      <c r="B75">
        <v>1.2</v>
      </c>
      <c r="D75">
        <v>12.509</v>
      </c>
    </row>
    <row r="76" spans="1:4">
      <c r="A76" s="1">
        <v>41490</v>
      </c>
      <c r="B76">
        <v>1.3</v>
      </c>
      <c r="D76">
        <v>12.509</v>
      </c>
    </row>
    <row r="77" spans="1:4">
      <c r="A77" s="1">
        <v>41490</v>
      </c>
      <c r="B77">
        <v>2.1</v>
      </c>
      <c r="D77">
        <v>12.509</v>
      </c>
    </row>
    <row r="78" spans="1:4">
      <c r="A78" s="1">
        <v>41490</v>
      </c>
      <c r="B78">
        <v>2.2000000000000002</v>
      </c>
      <c r="D78">
        <v>12.509</v>
      </c>
    </row>
    <row r="79" spans="1:4">
      <c r="A79" s="1">
        <v>41490</v>
      </c>
      <c r="B79">
        <v>2.2999999999999998</v>
      </c>
      <c r="D79">
        <v>11.832000000000001</v>
      </c>
    </row>
    <row r="80" spans="1:4">
      <c r="A80" s="1">
        <v>41490</v>
      </c>
      <c r="B80">
        <v>3.1</v>
      </c>
      <c r="D80">
        <v>12.968</v>
      </c>
    </row>
    <row r="81" spans="1:4">
      <c r="A81" s="1">
        <v>41490</v>
      </c>
      <c r="B81">
        <v>3.2</v>
      </c>
      <c r="D81">
        <v>12.968</v>
      </c>
    </row>
    <row r="82" spans="1:4">
      <c r="A82" s="1">
        <v>41490</v>
      </c>
      <c r="B82">
        <v>3.3</v>
      </c>
      <c r="D82">
        <v>12.968</v>
      </c>
    </row>
    <row r="83" spans="1:4">
      <c r="A83" s="1">
        <v>41490</v>
      </c>
      <c r="B83">
        <v>4.0999999999999996</v>
      </c>
      <c r="D83">
        <v>12.968</v>
      </c>
    </row>
    <row r="84" spans="1:4">
      <c r="A84" s="1">
        <v>41490</v>
      </c>
      <c r="B84">
        <v>4.2</v>
      </c>
      <c r="D84">
        <v>12.968</v>
      </c>
    </row>
    <row r="85" spans="1:4">
      <c r="A85" s="1">
        <v>41490</v>
      </c>
      <c r="B85">
        <v>4.3</v>
      </c>
      <c r="D85">
        <v>12.968</v>
      </c>
    </row>
    <row r="86" spans="1:4">
      <c r="A86" s="1">
        <v>41490</v>
      </c>
      <c r="B86">
        <v>5.0999999999999996</v>
      </c>
      <c r="D86">
        <v>13.305</v>
      </c>
    </row>
    <row r="87" spans="1:4">
      <c r="A87" s="1">
        <v>41490</v>
      </c>
      <c r="B87">
        <v>5.2</v>
      </c>
      <c r="D87">
        <v>13.305</v>
      </c>
    </row>
    <row r="88" spans="1:4">
      <c r="A88" s="1">
        <v>41490</v>
      </c>
      <c r="B88">
        <v>5.3</v>
      </c>
      <c r="D88">
        <v>13.305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D2" sqref="D2:G17"/>
    </sheetView>
  </sheetViews>
  <sheetFormatPr baseColWidth="10" defaultRowHeight="15" x14ac:dyDescent="0"/>
  <sheetData>
    <row r="1" spans="1:7">
      <c r="A1" t="s">
        <v>70</v>
      </c>
      <c r="B1" t="s">
        <v>25</v>
      </c>
      <c r="C1" t="s">
        <v>71</v>
      </c>
    </row>
    <row r="2" spans="1:7">
      <c r="A2" s="1">
        <v>41474</v>
      </c>
      <c r="B2" s="2">
        <v>1.1000000000000001</v>
      </c>
      <c r="C2" s="2">
        <v>0.3</v>
      </c>
      <c r="D2" s="2"/>
      <c r="E2" s="2"/>
      <c r="F2" s="2"/>
      <c r="G2" s="2"/>
    </row>
    <row r="3" spans="1:7">
      <c r="A3" s="1">
        <v>41474</v>
      </c>
      <c r="B3" s="2">
        <v>1.2</v>
      </c>
      <c r="C3" s="2">
        <v>0.62</v>
      </c>
      <c r="D3" s="2"/>
      <c r="E3" s="2"/>
      <c r="F3" s="2"/>
      <c r="G3" s="2"/>
    </row>
    <row r="4" spans="1:7">
      <c r="A4" s="1">
        <v>41474</v>
      </c>
      <c r="B4" s="2">
        <v>1.3</v>
      </c>
      <c r="C4" s="2">
        <v>0.6</v>
      </c>
      <c r="D4" s="2"/>
      <c r="E4" s="2"/>
      <c r="F4" s="2"/>
      <c r="G4" s="2"/>
    </row>
    <row r="5" spans="1:7">
      <c r="A5" s="1">
        <v>41474</v>
      </c>
      <c r="B5" s="2">
        <v>2.1</v>
      </c>
      <c r="C5" s="2">
        <v>0.41</v>
      </c>
      <c r="D5" s="2"/>
      <c r="E5" s="2"/>
      <c r="F5" s="2"/>
      <c r="G5" s="2"/>
    </row>
    <row r="6" spans="1:7">
      <c r="A6" s="1">
        <v>41474</v>
      </c>
      <c r="B6" s="2">
        <v>2.2000000000000002</v>
      </c>
      <c r="C6" s="2">
        <v>0.61</v>
      </c>
      <c r="D6" s="2"/>
      <c r="E6" s="2"/>
      <c r="F6" s="2"/>
      <c r="G6" s="2"/>
    </row>
    <row r="7" spans="1:7">
      <c r="A7" s="1">
        <v>41474</v>
      </c>
      <c r="B7" s="2">
        <v>2.2999999999999998</v>
      </c>
      <c r="C7" s="2">
        <v>0.64</v>
      </c>
      <c r="D7" s="2"/>
      <c r="E7" s="2"/>
      <c r="F7" s="2"/>
      <c r="G7" s="2"/>
    </row>
    <row r="8" spans="1:7">
      <c r="A8" s="1">
        <v>41474</v>
      </c>
      <c r="B8" s="2">
        <v>3.1</v>
      </c>
      <c r="C8" s="2">
        <v>0.39</v>
      </c>
      <c r="D8" s="2"/>
      <c r="E8" s="2"/>
      <c r="F8" s="2"/>
      <c r="G8" s="2"/>
    </row>
    <row r="9" spans="1:7">
      <c r="A9" s="1">
        <v>41474</v>
      </c>
      <c r="B9" s="2">
        <v>3.2</v>
      </c>
      <c r="C9" s="2">
        <v>0.61</v>
      </c>
      <c r="D9" s="2"/>
      <c r="E9" s="2"/>
      <c r="F9" s="2"/>
      <c r="G9" s="2"/>
    </row>
    <row r="10" spans="1:7">
      <c r="A10" s="1">
        <v>41474</v>
      </c>
      <c r="B10" s="2">
        <v>3.3</v>
      </c>
      <c r="C10" s="2">
        <v>0.67</v>
      </c>
      <c r="D10" s="2"/>
      <c r="E10" s="2"/>
      <c r="F10" s="2"/>
      <c r="G10" s="2"/>
    </row>
    <row r="11" spans="1:7">
      <c r="A11" s="1">
        <v>41474</v>
      </c>
      <c r="B11" s="2">
        <v>4.0999999999999996</v>
      </c>
      <c r="C11" s="2">
        <v>0.44</v>
      </c>
      <c r="D11" s="2"/>
      <c r="E11" s="2"/>
      <c r="F11" s="2"/>
      <c r="G11" s="2"/>
    </row>
    <row r="12" spans="1:7">
      <c r="A12" s="1">
        <v>41474</v>
      </c>
      <c r="B12" s="2">
        <v>4.2</v>
      </c>
      <c r="C12" s="2">
        <v>0.56000000000000005</v>
      </c>
      <c r="D12" s="2"/>
      <c r="E12" s="2"/>
      <c r="F12" s="2"/>
      <c r="G12" s="2"/>
    </row>
    <row r="13" spans="1:7">
      <c r="A13" s="1">
        <v>41474</v>
      </c>
      <c r="B13" s="2">
        <v>4.3</v>
      </c>
      <c r="C13" s="2">
        <v>0.62</v>
      </c>
      <c r="D13" s="2"/>
      <c r="E13" s="2"/>
      <c r="F13" s="2"/>
      <c r="G13" s="2"/>
    </row>
    <row r="14" spans="1:7">
      <c r="A14" s="1">
        <v>41474</v>
      </c>
      <c r="B14" s="2">
        <v>5.0999999999999996</v>
      </c>
      <c r="C14" s="2">
        <v>0.4</v>
      </c>
      <c r="D14" s="2"/>
      <c r="E14" s="2"/>
      <c r="F14" s="2"/>
      <c r="G14" s="2"/>
    </row>
    <row r="15" spans="1:7">
      <c r="A15" s="1">
        <v>41474</v>
      </c>
      <c r="B15" s="2">
        <v>5.2</v>
      </c>
      <c r="C15" s="2">
        <v>0.61</v>
      </c>
      <c r="D15" s="2"/>
      <c r="E15" s="2"/>
      <c r="F15" s="2"/>
      <c r="G15" s="2"/>
    </row>
    <row r="16" spans="1:7">
      <c r="A16" s="1">
        <v>41474</v>
      </c>
      <c r="B16" s="2">
        <v>5.3</v>
      </c>
      <c r="C16" s="2">
        <v>0.66</v>
      </c>
      <c r="D16" s="2"/>
      <c r="E16" s="2"/>
      <c r="F16" s="2"/>
      <c r="G16" s="2"/>
    </row>
    <row r="17" spans="1:7">
      <c r="A17" s="9">
        <v>41485</v>
      </c>
      <c r="B17" s="2">
        <v>1.1000000000000001</v>
      </c>
      <c r="C17" s="2">
        <v>0.34</v>
      </c>
      <c r="D17" s="2"/>
      <c r="E17" s="2"/>
      <c r="F17" s="2"/>
      <c r="G17" s="2"/>
    </row>
    <row r="18" spans="1:7">
      <c r="A18" s="9">
        <v>41485</v>
      </c>
      <c r="B18" s="2">
        <v>1.2</v>
      </c>
      <c r="C18" s="2">
        <v>0.61</v>
      </c>
    </row>
    <row r="19" spans="1:7">
      <c r="A19" s="9">
        <v>41485</v>
      </c>
      <c r="B19" s="2">
        <v>1.3</v>
      </c>
      <c r="C19" s="2">
        <v>0.57999999999999996</v>
      </c>
    </row>
    <row r="20" spans="1:7">
      <c r="A20" s="9">
        <v>41485</v>
      </c>
      <c r="B20" s="2">
        <v>2.1</v>
      </c>
      <c r="C20" s="2">
        <v>0.42</v>
      </c>
    </row>
    <row r="21" spans="1:7">
      <c r="A21" s="9">
        <v>41485</v>
      </c>
      <c r="B21" s="2">
        <v>2.2000000000000002</v>
      </c>
      <c r="C21" s="2">
        <v>0.6</v>
      </c>
    </row>
    <row r="22" spans="1:7">
      <c r="A22" s="9">
        <v>41485</v>
      </c>
      <c r="B22" s="2">
        <v>2.2999999999999998</v>
      </c>
      <c r="C22" s="2"/>
    </row>
    <row r="23" spans="1:7">
      <c r="A23" s="9">
        <v>41485</v>
      </c>
      <c r="B23" s="2">
        <v>3.1</v>
      </c>
      <c r="C23" s="2">
        <v>0.41</v>
      </c>
    </row>
    <row r="24" spans="1:7">
      <c r="A24" s="9">
        <v>41485</v>
      </c>
      <c r="B24" s="2">
        <v>3.2</v>
      </c>
      <c r="C24" s="2">
        <v>0.6</v>
      </c>
    </row>
    <row r="25" spans="1:7">
      <c r="A25" s="9">
        <v>41485</v>
      </c>
      <c r="B25" s="2">
        <v>3.3</v>
      </c>
      <c r="C25" s="2">
        <v>0.64</v>
      </c>
    </row>
    <row r="26" spans="1:7">
      <c r="A26" s="9">
        <v>41485</v>
      </c>
      <c r="B26" s="2">
        <v>4.0999999999999996</v>
      </c>
      <c r="C26" s="2">
        <v>0.46</v>
      </c>
    </row>
    <row r="27" spans="1:7">
      <c r="A27" s="9">
        <v>41485</v>
      </c>
      <c r="B27" s="2">
        <v>4.2</v>
      </c>
      <c r="C27" s="2">
        <v>0.57999999999999996</v>
      </c>
    </row>
    <row r="28" spans="1:7">
      <c r="A28" s="9">
        <v>41485</v>
      </c>
      <c r="B28" s="2">
        <v>4.3</v>
      </c>
      <c r="C28" s="2">
        <v>0.62</v>
      </c>
    </row>
    <row r="29" spans="1:7">
      <c r="A29" s="9">
        <v>41485</v>
      </c>
      <c r="B29" s="2">
        <v>5.0999999999999996</v>
      </c>
      <c r="C29" s="2">
        <v>0.41</v>
      </c>
    </row>
    <row r="30" spans="1:7">
      <c r="A30" s="9">
        <v>41485</v>
      </c>
      <c r="B30" s="2">
        <v>5.2</v>
      </c>
      <c r="C30" s="2"/>
    </row>
    <row r="31" spans="1:7">
      <c r="A31" s="9">
        <v>41485</v>
      </c>
      <c r="B31" s="2">
        <v>5.3</v>
      </c>
      <c r="C31" s="2">
        <v>0.64</v>
      </c>
    </row>
    <row r="32" spans="1:7">
      <c r="A32" s="1">
        <v>41490</v>
      </c>
      <c r="B32" s="2">
        <v>1.1000000000000001</v>
      </c>
      <c r="C32" s="2">
        <v>0.33</v>
      </c>
    </row>
    <row r="33" spans="1:3">
      <c r="A33" s="1">
        <v>41490</v>
      </c>
      <c r="B33" s="2">
        <v>1.2</v>
      </c>
      <c r="C33" s="2">
        <v>0.61</v>
      </c>
    </row>
    <row r="34" spans="1:3">
      <c r="A34" s="1">
        <v>41490</v>
      </c>
      <c r="B34" s="2">
        <v>1.3</v>
      </c>
      <c r="C34" s="2">
        <v>0.57999999999999996</v>
      </c>
    </row>
    <row r="35" spans="1:3">
      <c r="A35" s="1">
        <v>41490</v>
      </c>
      <c r="B35" s="2">
        <v>2.1</v>
      </c>
      <c r="C35" s="2">
        <v>0.4</v>
      </c>
    </row>
    <row r="36" spans="1:3">
      <c r="A36" s="1">
        <v>41490</v>
      </c>
      <c r="B36" s="2">
        <v>2.2000000000000002</v>
      </c>
      <c r="C36" s="2">
        <v>0.65</v>
      </c>
    </row>
    <row r="37" spans="1:3">
      <c r="A37" s="1">
        <v>41490</v>
      </c>
      <c r="B37" s="2">
        <v>2.2999999999999998</v>
      </c>
      <c r="C37" s="2">
        <v>0.65</v>
      </c>
    </row>
    <row r="38" spans="1:3">
      <c r="A38" s="1">
        <v>41490</v>
      </c>
      <c r="B38" s="2">
        <v>3.1</v>
      </c>
      <c r="C38" s="2">
        <v>0.4</v>
      </c>
    </row>
    <row r="39" spans="1:3">
      <c r="A39" s="1">
        <v>41490</v>
      </c>
      <c r="B39" s="2">
        <v>3.2</v>
      </c>
      <c r="C39" s="2">
        <v>0.63</v>
      </c>
    </row>
    <row r="40" spans="1:3">
      <c r="A40" s="1">
        <v>41490</v>
      </c>
      <c r="B40" s="2">
        <v>3.3</v>
      </c>
      <c r="C40" s="2">
        <v>0.67</v>
      </c>
    </row>
    <row r="41" spans="1:3">
      <c r="A41" s="1">
        <v>41490</v>
      </c>
      <c r="B41" s="2">
        <v>4.0999999999999996</v>
      </c>
      <c r="C41" s="2">
        <v>0.47</v>
      </c>
    </row>
    <row r="42" spans="1:3">
      <c r="A42" s="1">
        <v>41490</v>
      </c>
      <c r="B42" s="2">
        <v>4.2</v>
      </c>
      <c r="C42" s="2">
        <v>0.64</v>
      </c>
    </row>
    <row r="43" spans="1:3">
      <c r="A43" s="1">
        <v>41490</v>
      </c>
      <c r="B43" s="2">
        <v>4.3</v>
      </c>
      <c r="C43" s="2">
        <v>0.65</v>
      </c>
    </row>
    <row r="44" spans="1:3">
      <c r="A44" s="1">
        <v>41490</v>
      </c>
      <c r="B44" s="2">
        <v>5.0999999999999996</v>
      </c>
      <c r="C44" s="2">
        <v>0.4</v>
      </c>
    </row>
    <row r="45" spans="1:3">
      <c r="A45" s="1">
        <v>41490</v>
      </c>
      <c r="B45" s="2">
        <v>5.2</v>
      </c>
      <c r="C45" s="2">
        <v>0.63</v>
      </c>
    </row>
    <row r="46" spans="1:3">
      <c r="A46" s="1">
        <v>41490</v>
      </c>
      <c r="B46" s="2">
        <v>5.3</v>
      </c>
      <c r="C46" s="2">
        <v>0.62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met</vt:lpstr>
      <vt:lpstr>percent cover</vt:lpstr>
      <vt:lpstr>shrub_biomass</vt:lpstr>
      <vt:lpstr>Sheet1</vt:lpstr>
      <vt:lpstr>ndvi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Loranty</dc:creator>
  <cp:lastModifiedBy>Mike Loranty</cp:lastModifiedBy>
  <dcterms:created xsi:type="dcterms:W3CDTF">2013-07-25T22:10:53Z</dcterms:created>
  <dcterms:modified xsi:type="dcterms:W3CDTF">2017-02-08T12:44:47Z</dcterms:modified>
</cp:coreProperties>
</file>