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un-25" sheetId="1" state="visible" r:id="rId1"/>
    <sheet name="Jul-25" sheetId="2" state="visible" r:id="rId2"/>
    <sheet name="Aug-25" sheetId="3" state="visible" r:id="rId3"/>
    <sheet name="Sep-25" sheetId="4" state="visible" r:id="rId4"/>
    <sheet name="Oct-25" sheetId="5" state="visible" r:id="rId5"/>
    <sheet name="Nov-25" sheetId="6" state="visible" r:id="rId6"/>
    <sheet name="Dec-25" sheetId="7" state="visible" r:id="rId7"/>
    <sheet name="Jan-26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Tahoma"/>
      <b val="1"/>
      <sz val="16"/>
    </font>
    <font>
      <name val="Tahoma"/>
      <b val="1"/>
      <sz val="14"/>
      <u val="single"/>
    </font>
    <font>
      <name val="Tahoma"/>
      <b val="1"/>
      <sz val="14"/>
    </font>
    <font>
      <name val="Tahoma"/>
      <sz val="12"/>
    </font>
    <font>
      <name val="Tahoma"/>
      <b val="1"/>
      <sz val="12"/>
    </font>
    <font>
      <name val="Calibri"/>
      <b val="1"/>
      <sz val="11"/>
    </font>
    <font>
      <name val="Calibri"/>
      <sz val="11"/>
    </font>
    <font>
      <name val="Tahoma"/>
      <b val="1"/>
      <color rgb="00FF0000"/>
      <sz val="11"/>
    </font>
    <font>
      <name val="Tahoma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11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dashed"/>
      <right style="dashed"/>
      <top style="dashed"/>
      <bottom style="dashed"/>
    </border>
    <border>
      <left/>
      <right/>
      <top style="dashed"/>
      <bottom/>
      <diagonal/>
    </border>
    <border>
      <left/>
      <right style="dashed"/>
      <top style="dashed"/>
      <bottom/>
      <diagonal/>
    </border>
    <border>
      <left/>
      <right/>
      <top style="dashed"/>
      <bottom style="dashed"/>
      <diagonal/>
    </border>
    <border>
      <left/>
      <right style="dashed"/>
      <top style="dashed"/>
      <bottom style="dashed"/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right" vertical="center"/>
    </xf>
    <xf numFmtId="2" fontId="9" fillId="0" borderId="1" pivotButton="0" quotePrefix="0" xfId="0"/>
    <xf numFmtId="0" fontId="4" fillId="0" borderId="1" applyAlignment="1" pivotButton="0" quotePrefix="0" xfId="0">
      <alignment horizontal="righ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6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 vertical="center"/>
    </xf>
    <xf numFmtId="0" fontId="7" fillId="0" borderId="1" applyAlignment="1" pivotButton="0" quotePrefix="0" xfId="0">
      <alignment horizontal="left" vertical="center"/>
    </xf>
    <xf numFmtId="0" fontId="7" fillId="0" borderId="1" applyAlignment="1" pivotButton="0" quotePrefix="0" xfId="0">
      <alignment horizontal="center" vertical="center"/>
    </xf>
    <xf numFmtId="0" fontId="5" fillId="0" borderId="6" applyAlignment="1" pivotButton="0" quotePrefix="0" xfId="0">
      <alignment horizontal="right" vertical="center"/>
    </xf>
    <xf numFmtId="2" fontId="9" fillId="0" borderId="6" pivotButton="0" quotePrefix="0" xfId="0"/>
    <xf numFmtId="0" fontId="0" fillId="0" borderId="6" pivotButton="0" quotePrefix="0" xfId="0"/>
    <xf numFmtId="0" fontId="4" fillId="0" borderId="6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 vertical="center"/>
    </xf>
    <xf numFmtId="2" fontId="9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124"/>
  <sheetViews>
    <sheetView workbookViewId="0">
      <pane ySplit="15" topLeftCell="A16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34" max="34"/>
  </cols>
  <sheetData>
    <row r="1" ht="32.25" customHeight="1">
      <c r="A1" s="1" t="inlineStr">
        <is>
          <t>KPO 2025 Production Forecast Rev 07A - 19 months</t>
        </is>
      </c>
      <c r="B1" s="2" t="inlineStr">
        <is>
          <t>Estimated Daily Production Forecast for Jun-25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H1" s="4" t="inlineStr">
        <is>
          <t>KPO 2025 Production Forecast Rev 07A - 19 months</t>
        </is>
      </c>
    </row>
    <row r="2" ht="26.25" customHeight="1">
      <c r="B2" s="2" t="inlineStr">
        <is>
          <t>Date in Jun-25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H2" s="3" t="n"/>
    </row>
    <row r="3" ht="28.5" customHeight="1">
      <c r="A3" s="5" t="n"/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6" t="n">
        <v>11</v>
      </c>
      <c r="M3" s="6" t="n">
        <v>12</v>
      </c>
      <c r="N3" s="6" t="n">
        <v>13</v>
      </c>
      <c r="O3" s="6" t="n">
        <v>14</v>
      </c>
      <c r="P3" s="6" t="n">
        <v>15</v>
      </c>
      <c r="Q3" s="6" t="n">
        <v>16</v>
      </c>
      <c r="R3" s="6" t="n">
        <v>17</v>
      </c>
      <c r="S3" s="6" t="n">
        <v>18</v>
      </c>
      <c r="T3" s="6" t="n">
        <v>19</v>
      </c>
      <c r="U3" s="6" t="n">
        <v>20</v>
      </c>
      <c r="V3" s="6" t="n">
        <v>21</v>
      </c>
      <c r="W3" s="6" t="n">
        <v>22</v>
      </c>
      <c r="X3" s="6" t="n">
        <v>23</v>
      </c>
      <c r="Y3" s="6" t="n">
        <v>24</v>
      </c>
      <c r="Z3" s="6" t="n">
        <v>25</v>
      </c>
      <c r="AA3" s="6" t="n">
        <v>26</v>
      </c>
      <c r="AB3" s="6" t="n">
        <v>27</v>
      </c>
      <c r="AC3" s="6" t="n">
        <v>28</v>
      </c>
      <c r="AD3" s="6" t="n">
        <v>29</v>
      </c>
      <c r="AE3" s="6" t="n">
        <v>30</v>
      </c>
      <c r="AF3" s="7" t="inlineStr">
        <is>
          <t>TOTAL</t>
        </is>
      </c>
      <c r="AG3" s="7" t="inlineStr">
        <is>
          <t>UNIT</t>
        </is>
      </c>
      <c r="AH3" s="8" t="inlineStr">
        <is>
          <t>PRODUCT</t>
        </is>
      </c>
      <c r="AI3" s="3" t="n"/>
    </row>
    <row r="4">
      <c r="A4" s="9" t="inlineStr">
        <is>
          <t>Production ex KPC (kt)</t>
        </is>
      </c>
      <c r="B4" s="10" t="n">
        <v>30.1</v>
      </c>
      <c r="C4" s="10" t="n">
        <v>30.43</v>
      </c>
      <c r="D4" s="10" t="n">
        <v>31.82</v>
      </c>
      <c r="E4" s="10" t="n">
        <v>31.44</v>
      </c>
      <c r="F4" s="10" t="n">
        <v>30.87</v>
      </c>
      <c r="G4" s="10" t="n">
        <v>29.47</v>
      </c>
      <c r="H4" s="10" t="n">
        <v>30.98</v>
      </c>
      <c r="I4" s="10" t="n">
        <v>31.37</v>
      </c>
      <c r="J4" s="10" t="n">
        <v>31.16</v>
      </c>
      <c r="K4" s="10" t="n">
        <v>30.84</v>
      </c>
      <c r="L4" s="10" t="n">
        <v>30.82</v>
      </c>
      <c r="M4" s="10" t="n">
        <v>30.7</v>
      </c>
      <c r="N4" s="10" t="n">
        <v>30.68</v>
      </c>
      <c r="O4" s="10" t="n">
        <v>30.11</v>
      </c>
      <c r="P4" s="10" t="n">
        <v>30.6</v>
      </c>
      <c r="Q4" s="10" t="n">
        <v>31.57</v>
      </c>
      <c r="R4" s="10" t="n">
        <v>31.69</v>
      </c>
      <c r="S4" s="10" t="n">
        <v>30.19</v>
      </c>
      <c r="T4" s="10" t="n">
        <v>30.93</v>
      </c>
      <c r="U4" s="10" t="n">
        <v>30.93</v>
      </c>
      <c r="V4" s="10" t="n">
        <v>30.92</v>
      </c>
      <c r="W4" s="10" t="n">
        <v>30.84</v>
      </c>
      <c r="X4" s="10" t="n">
        <v>28.81</v>
      </c>
      <c r="Y4" s="10">
        <f>(Y39+Y34+Y41)*$E$20-Y73-Y74-Y75-Y76</f>
        <v/>
      </c>
      <c r="Z4" s="10">
        <f>(Z39+Z34+Z41)*$E$20-Z73-Z74-Z75-Z76</f>
        <v/>
      </c>
      <c r="AA4" s="10">
        <f>(AA39+AA34+AA41)*$E$20-AA73-AA74-AA75-AA76</f>
        <v/>
      </c>
      <c r="AB4" s="10">
        <f>(AB39+AB34+AB41)*$E$20-AB73-AB74-AB75-AB76</f>
        <v/>
      </c>
      <c r="AC4" s="10">
        <f>(AC39+AC34+AC41)*$E$20-AC73-AC74-AC75-AC76</f>
        <v/>
      </c>
      <c r="AD4" s="10">
        <f>(AD39+AD34+AD41)*$E$20-AD73-AD74-AD75-AD76</f>
        <v/>
      </c>
      <c r="AE4" s="10">
        <f>(AE39+AE34+AE41)*$E$20-AE73-AE74-AE75-AE76</f>
        <v/>
      </c>
      <c r="AF4" s="9">
        <f>SUM(B4:AE4)</f>
        <v/>
      </c>
      <c r="AG4" s="11" t="inlineStr">
        <is>
          <t>kt</t>
        </is>
      </c>
      <c r="AH4" s="12" t="inlineStr">
        <is>
          <t>Production ex KPC (kt)</t>
        </is>
      </c>
      <c r="AI4" s="3" t="n"/>
    </row>
    <row r="5">
      <c r="A5" s="11" t="inlineStr">
        <is>
          <t>Stable Oil to CPC (kt)</t>
        </is>
      </c>
      <c r="B5" s="10" t="n">
        <v>27.66</v>
      </c>
      <c r="C5" s="10" t="n">
        <v>28.18</v>
      </c>
      <c r="D5" s="10" t="n">
        <v>34.18</v>
      </c>
      <c r="E5" s="10" t="n">
        <v>28.62</v>
      </c>
      <c r="F5" s="10" t="n">
        <v>24.2</v>
      </c>
      <c r="G5" s="10" t="n">
        <v>18.69</v>
      </c>
      <c r="H5" s="10" t="n">
        <v>18.77</v>
      </c>
      <c r="I5" s="10" t="n">
        <v>19.68</v>
      </c>
      <c r="J5" s="10" t="n">
        <v>22.08</v>
      </c>
      <c r="K5" s="10" t="n">
        <v>19.99</v>
      </c>
      <c r="L5" s="10" t="n">
        <v>18.72</v>
      </c>
      <c r="M5" s="10" t="n">
        <v>19.92</v>
      </c>
      <c r="N5" s="10" t="n">
        <v>30.45</v>
      </c>
      <c r="O5" s="10" t="n">
        <v>30.5</v>
      </c>
      <c r="P5" s="10" t="n">
        <v>29.15</v>
      </c>
      <c r="Q5" s="10" t="n">
        <v>30.56</v>
      </c>
      <c r="R5" s="10" t="n">
        <v>31.33</v>
      </c>
      <c r="S5" s="10" t="n">
        <v>33.7</v>
      </c>
      <c r="T5" s="10" t="n">
        <v>31.84</v>
      </c>
      <c r="U5" s="10" t="n">
        <v>29.26</v>
      </c>
      <c r="V5" s="10" t="n">
        <v>30.55</v>
      </c>
      <c r="W5" s="10" t="n">
        <v>30.55</v>
      </c>
      <c r="X5" s="10" t="n">
        <v>28.99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9">
        <f>SUM(B5:AE5)</f>
        <v/>
      </c>
      <c r="AG5" s="11" t="inlineStr">
        <is>
          <t>kt</t>
        </is>
      </c>
      <c r="AH5" s="8" t="inlineStr">
        <is>
          <t>Stable Oil to CPC (kt)</t>
        </is>
      </c>
      <c r="AI5" s="3" t="n"/>
    </row>
    <row r="6">
      <c r="A6" s="11" t="inlineStr">
        <is>
          <t>Stable Oil to KTO (Samara), kt</t>
        </is>
      </c>
      <c r="B6" s="10" t="n">
        <v>0</v>
      </c>
      <c r="C6" s="10" t="n">
        <v>4.64</v>
      </c>
      <c r="D6" s="10" t="n">
        <v>4.64</v>
      </c>
      <c r="E6" s="10" t="n">
        <v>4.64</v>
      </c>
      <c r="F6" s="10" t="n">
        <v>9.08</v>
      </c>
      <c r="G6" s="10" t="n">
        <v>11.29</v>
      </c>
      <c r="H6" s="10" t="n">
        <v>11.29</v>
      </c>
      <c r="I6" s="10" t="n">
        <v>11.3</v>
      </c>
      <c r="J6" s="10" t="n">
        <v>9.74</v>
      </c>
      <c r="K6" s="10" t="n">
        <v>11.31</v>
      </c>
      <c r="L6" s="10" t="n">
        <v>11.33</v>
      </c>
      <c r="M6" s="10" t="n">
        <v>10.73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9">
        <f>SUM(B6:AE6)</f>
        <v/>
      </c>
      <c r="AG6" s="11" t="inlineStr">
        <is>
          <t>kt</t>
        </is>
      </c>
      <c r="AH6" s="8" t="inlineStr">
        <is>
          <t>Stable Oil to KTO (Samara), kt</t>
        </is>
      </c>
      <c r="AI6" s="3" t="n"/>
    </row>
    <row r="7">
      <c r="A7" s="11" t="inlineStr">
        <is>
          <t>Stable Oil to KTO (Kassymova), kt</t>
        </is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9">
        <f>SUM(B7:AE7)</f>
        <v/>
      </c>
      <c r="AG7" s="11" t="inlineStr">
        <is>
          <t>kt</t>
        </is>
      </c>
      <c r="AH7" s="8" t="inlineStr">
        <is>
          <t>Stable Oil to KTO (Kassymova), kt</t>
        </is>
      </c>
      <c r="AI7" s="3" t="n"/>
    </row>
    <row r="8">
      <c r="A8" s="11" t="inlineStr">
        <is>
          <t>KPO tanks inventory</t>
        </is>
      </c>
      <c r="B8" s="10" t="n">
        <v>36.87</v>
      </c>
      <c r="C8" s="10" t="n">
        <v>34.45</v>
      </c>
      <c r="D8" s="10" t="n">
        <v>27.44</v>
      </c>
      <c r="E8" s="10" t="n">
        <v>25.6</v>
      </c>
      <c r="F8" s="10" t="n">
        <v>23.18</v>
      </c>
      <c r="G8" s="10" t="n">
        <v>22.65</v>
      </c>
      <c r="H8" s="10" t="n">
        <v>23.56</v>
      </c>
      <c r="I8" s="10" t="n">
        <v>23.94</v>
      </c>
      <c r="J8" s="10" t="n">
        <v>23.27</v>
      </c>
      <c r="K8" s="10" t="n">
        <v>22.81</v>
      </c>
      <c r="L8" s="10" t="n">
        <v>23.57</v>
      </c>
      <c r="M8" s="10" t="n">
        <v>23.62</v>
      </c>
      <c r="N8" s="10" t="n">
        <v>23.83</v>
      </c>
      <c r="O8" s="10" t="n">
        <v>23.42</v>
      </c>
      <c r="P8" s="10" t="n">
        <v>24.86</v>
      </c>
      <c r="Q8" s="10" t="n">
        <v>25.86</v>
      </c>
      <c r="R8" s="10" t="n">
        <v>26.2</v>
      </c>
      <c r="S8" s="10" t="n">
        <v>22.67</v>
      </c>
      <c r="T8" s="10" t="n">
        <v>21.74</v>
      </c>
      <c r="U8" s="10" t="n">
        <v>23.41</v>
      </c>
      <c r="V8" s="10" t="n">
        <v>23.76</v>
      </c>
      <c r="W8" s="10" t="n">
        <v>24.03</v>
      </c>
      <c r="X8" s="10" t="n">
        <v>23.83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9">
        <f>SUM(B8:AE8)</f>
        <v/>
      </c>
      <c r="AG8" s="11" t="inlineStr">
        <is>
          <t>N/A</t>
        </is>
      </c>
      <c r="AH8" s="8" t="inlineStr">
        <is>
          <t>KPO tanks inventory</t>
        </is>
      </c>
      <c r="AI8" s="3" t="n"/>
    </row>
    <row r="9">
      <c r="A9" s="11" t="inlineStr">
        <is>
          <t>Unstabilized Condensate to Refinery (kt)</t>
        </is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9">
        <f>SUM(B9:AE9)</f>
        <v/>
      </c>
      <c r="AG9" s="11" t="inlineStr">
        <is>
          <t>kt</t>
        </is>
      </c>
      <c r="AH9" s="8" t="inlineStr">
        <is>
          <t>Unstabilized Condensate to Refinery (kt)</t>
        </is>
      </c>
      <c r="AI9" s="3" t="n"/>
    </row>
    <row r="10">
      <c r="A10" s="9" t="inlineStr">
        <is>
          <t>Fuel Gas - Total Produced (Mscm)</t>
        </is>
      </c>
      <c r="B10" s="10" t="n">
        <v>2.72</v>
      </c>
      <c r="C10" s="10" t="n">
        <v>2.75</v>
      </c>
      <c r="D10" s="10" t="n">
        <v>2.83</v>
      </c>
      <c r="E10" s="10" t="n">
        <v>2.79</v>
      </c>
      <c r="F10" s="10" t="n">
        <v>2.66</v>
      </c>
      <c r="G10" s="10" t="n">
        <v>2.48</v>
      </c>
      <c r="H10" s="10" t="n">
        <v>2.5</v>
      </c>
      <c r="I10" s="10" t="n">
        <v>2.49</v>
      </c>
      <c r="J10" s="10" t="n">
        <v>2.47</v>
      </c>
      <c r="K10" s="10" t="n">
        <v>2.45</v>
      </c>
      <c r="L10" s="10" t="n">
        <v>2.44</v>
      </c>
      <c r="M10" s="10" t="n">
        <v>2.42</v>
      </c>
      <c r="N10" s="10" t="n">
        <v>2.43</v>
      </c>
      <c r="O10" s="10" t="n">
        <v>2.42</v>
      </c>
      <c r="P10" s="10" t="n">
        <v>2.48</v>
      </c>
      <c r="Q10" s="10" t="n">
        <v>2.48</v>
      </c>
      <c r="R10" s="10" t="n">
        <v>2.46</v>
      </c>
      <c r="S10" s="10" t="n">
        <v>2.47</v>
      </c>
      <c r="T10" s="10" t="n">
        <v>2.46</v>
      </c>
      <c r="U10" s="10" t="n">
        <v>2.46</v>
      </c>
      <c r="V10" s="10" t="n">
        <v>2.47</v>
      </c>
      <c r="W10" s="10" t="n">
        <v>2.48</v>
      </c>
      <c r="X10" s="10" t="n">
        <v>2.46</v>
      </c>
      <c r="Y10" s="10" t="n">
        <v>2.7</v>
      </c>
      <c r="Z10" s="10" t="n">
        <v>2.7</v>
      </c>
      <c r="AA10" s="10" t="n">
        <v>2.7</v>
      </c>
      <c r="AB10" s="10" t="n">
        <v>2.7</v>
      </c>
      <c r="AC10" s="10" t="n">
        <v>2.7</v>
      </c>
      <c r="AD10" s="10" t="n">
        <v>2.7</v>
      </c>
      <c r="AE10" s="10" t="n">
        <v>2.7</v>
      </c>
      <c r="AF10" s="9">
        <f>SUM(B10:AE10)</f>
        <v/>
      </c>
      <c r="AG10" s="11" t="inlineStr">
        <is>
          <t>Mscm</t>
        </is>
      </c>
      <c r="AH10" s="12" t="inlineStr">
        <is>
          <t>Fuel Gas - Total Produced (Mscm)</t>
        </is>
      </c>
      <c r="AI10" s="3" t="n"/>
    </row>
    <row r="11">
      <c r="A11" s="11" t="inlineStr">
        <is>
          <t>Fuel Gas - KPO Needs (Mscm)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9">
        <f>SUM(B11:AE11)</f>
        <v/>
      </c>
      <c r="AG11" s="11" t="inlineStr">
        <is>
          <t>Mscm</t>
        </is>
      </c>
      <c r="AH11" s="8" t="inlineStr">
        <is>
          <t>Fuel Gas - KPO Needs (Mscm)</t>
        </is>
      </c>
      <c r="AI11" s="3" t="n"/>
    </row>
    <row r="12">
      <c r="A12" s="11" t="inlineStr">
        <is>
          <t>Fuel Gas - Outside Needs (Mscm)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9">
        <f>SUM(B12:AE12)</f>
        <v/>
      </c>
      <c r="AG12" s="11" t="inlineStr">
        <is>
          <t>Mscm</t>
        </is>
      </c>
      <c r="AH12" s="8" t="inlineStr">
        <is>
          <t>Fuel Gas - Outside Needs (Mscm)</t>
        </is>
      </c>
      <c r="AI12" s="3" t="n"/>
    </row>
    <row r="13">
      <c r="A13" s="11" t="inlineStr">
        <is>
          <t>Fuel Gas additional import for KPO needs Mscm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9">
        <f>SUM(B13:AE13)</f>
        <v/>
      </c>
      <c r="AG13" s="11" t="inlineStr">
        <is>
          <t>Mscm</t>
        </is>
      </c>
      <c r="AH13" s="8" t="inlineStr">
        <is>
          <t>Fuel Gas additional import for KPO needs Mscm</t>
        </is>
      </c>
      <c r="AI13" s="3" t="n"/>
    </row>
    <row r="14">
      <c r="A14" s="9" t="inlineStr">
        <is>
          <t>Raw Gas to OGP (Mscm)</t>
        </is>
      </c>
      <c r="B14" s="10" t="n">
        <v>0</v>
      </c>
      <c r="C14" s="10" t="n">
        <v>0</v>
      </c>
      <c r="D14" s="10" t="n">
        <v>0</v>
      </c>
      <c r="E14" s="10" t="n">
        <v>0</v>
      </c>
      <c r="F14" s="10" t="n"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0" t="n">
        <v>0</v>
      </c>
      <c r="Q14" s="10" t="n">
        <v>0</v>
      </c>
      <c r="R14" s="10" t="n">
        <v>0</v>
      </c>
      <c r="S14" s="10" t="n">
        <v>0</v>
      </c>
      <c r="T14" s="10" t="n">
        <v>0</v>
      </c>
      <c r="U14" s="10" t="n">
        <v>0</v>
      </c>
      <c r="V14" s="10" t="n">
        <v>0</v>
      </c>
      <c r="W14" s="10" t="n">
        <v>0</v>
      </c>
      <c r="X14" s="10" t="n">
        <v>0</v>
      </c>
      <c r="Y14" s="10" t="n">
        <v>21.6</v>
      </c>
      <c r="Z14" s="10" t="n">
        <v>21.6</v>
      </c>
      <c r="AA14" s="10" t="n">
        <v>21.6</v>
      </c>
      <c r="AB14" s="10" t="n">
        <v>21.6</v>
      </c>
      <c r="AC14" s="10" t="n">
        <v>21.6</v>
      </c>
      <c r="AD14" s="10" t="n">
        <v>21.6</v>
      </c>
      <c r="AE14" s="10" t="n">
        <v>21.6</v>
      </c>
      <c r="AF14" s="9">
        <f>SUM(B14:AE14)</f>
        <v/>
      </c>
      <c r="AG14" s="11" t="inlineStr">
        <is>
          <t>Mscm</t>
        </is>
      </c>
      <c r="AH14" s="12" t="inlineStr">
        <is>
          <t>Raw Gas to OGP (Mscm)</t>
        </is>
      </c>
      <c r="AI14" s="3" t="n"/>
    </row>
    <row r="15">
      <c r="A15" s="9" t="inlineStr">
        <is>
          <t>Overall Field Gas Injection (Mscm)</t>
        </is>
      </c>
      <c r="B15" s="10" t="n">
        <v>44.91</v>
      </c>
      <c r="C15" s="10" t="n">
        <v>45.52</v>
      </c>
      <c r="D15" s="10" t="n">
        <v>47.08</v>
      </c>
      <c r="E15" s="10" t="n">
        <v>45.95</v>
      </c>
      <c r="F15" s="10" t="n">
        <v>44.76</v>
      </c>
      <c r="G15" s="10" t="n">
        <v>45.51</v>
      </c>
      <c r="H15" s="10" t="n">
        <v>46.03</v>
      </c>
      <c r="I15" s="10" t="n">
        <v>45.85</v>
      </c>
      <c r="J15" s="10" t="n">
        <v>45.85</v>
      </c>
      <c r="K15" s="10" t="n">
        <v>45.05</v>
      </c>
      <c r="L15" s="10" t="n">
        <v>44.97</v>
      </c>
      <c r="M15" s="10" t="n">
        <v>44.12</v>
      </c>
      <c r="N15" s="10" t="n">
        <v>44.35</v>
      </c>
      <c r="O15" s="10" t="n">
        <v>44.16</v>
      </c>
      <c r="P15" s="10" t="n">
        <v>45.93</v>
      </c>
      <c r="Q15" s="10" t="n">
        <v>45.92</v>
      </c>
      <c r="R15" s="10" t="n">
        <v>45.12</v>
      </c>
      <c r="S15" s="10" t="n">
        <v>46.23</v>
      </c>
      <c r="T15" s="10" t="n">
        <v>45.94</v>
      </c>
      <c r="U15" s="10" t="n">
        <v>46.01</v>
      </c>
      <c r="V15" s="10" t="n">
        <v>46.41</v>
      </c>
      <c r="W15" s="10" t="n">
        <v>46.39</v>
      </c>
      <c r="X15" s="10" t="n">
        <v>46.13</v>
      </c>
      <c r="Y15" s="10" t="n">
        <v>44.93</v>
      </c>
      <c r="Z15" s="10" t="n">
        <v>44.93</v>
      </c>
      <c r="AA15" s="10" t="n">
        <v>44.93</v>
      </c>
      <c r="AB15" s="10" t="n">
        <v>44.93</v>
      </c>
      <c r="AC15" s="10" t="n">
        <v>44.93</v>
      </c>
      <c r="AD15" s="10" t="n">
        <v>44.93</v>
      </c>
      <c r="AE15" s="10" t="n">
        <v>44.93</v>
      </c>
      <c r="AF15" s="9">
        <f>SUM(B15:AE15)</f>
        <v/>
      </c>
      <c r="AG15" s="11" t="inlineStr">
        <is>
          <t>Mscm</t>
        </is>
      </c>
      <c r="AH15" s="12" t="inlineStr">
        <is>
          <t>Overall Field Gas Injection (Mscm)</t>
        </is>
      </c>
      <c r="AI15" s="3" t="n"/>
    </row>
    <row r="16">
      <c r="A16" t="inlineStr"/>
      <c r="B16" s="13" t="inlineStr">
        <is>
          <t>Estimated Production per Day</t>
        </is>
      </c>
      <c r="C16" s="14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5" t="n"/>
    </row>
    <row r="17">
      <c r="A17" s="9" t="inlineStr">
        <is>
          <t>Production (KBOE)</t>
        </is>
      </c>
      <c r="B17" s="10">
        <f>B4*7.86+B9*8.33+(B10+B14)*35.31/6</f>
        <v/>
      </c>
      <c r="C17" s="10">
        <f>C4*7.86+C9*8.33+(C10+C14)*35.31/6</f>
        <v/>
      </c>
      <c r="D17" s="10">
        <f>D4*7.86+D9*8.33+(D10+D14)*35.31/6</f>
        <v/>
      </c>
      <c r="E17" s="10">
        <f>E4*7.86+E9*8.33+(E10+E14)*35.31/6</f>
        <v/>
      </c>
      <c r="F17" s="10">
        <f>F4*7.86+F9*8.33+(F10+F14)*35.31/6</f>
        <v/>
      </c>
      <c r="G17" s="10">
        <f>G4*7.86+G9*8.33+(G10+G14)*35.31/6</f>
        <v/>
      </c>
      <c r="H17" s="10">
        <f>H4*7.86+H9*8.33+(H10+H14)*35.31/6</f>
        <v/>
      </c>
      <c r="I17" s="10">
        <f>I4*7.86+I9*8.33+(I10+I14)*35.31/6</f>
        <v/>
      </c>
      <c r="J17" s="10">
        <f>J4*7.86+J9*8.33+(J10+J14)*35.31/6</f>
        <v/>
      </c>
      <c r="K17" s="10">
        <f>K4*7.86+K9*8.33+(K10+K14)*35.31/6</f>
        <v/>
      </c>
      <c r="L17" s="10">
        <f>L4*7.86+L9*8.33+(L10+L14)*35.31/6</f>
        <v/>
      </c>
      <c r="M17" s="10">
        <f>M4*7.86+M9*8.33+(M10+M14)*35.31/6</f>
        <v/>
      </c>
      <c r="N17" s="10">
        <f>N4*7.86+N9*8.33+(N10+N14)*35.31/6</f>
        <v/>
      </c>
      <c r="O17" s="10">
        <f>O4*7.86+O9*8.33+(O10+O14)*35.31/6</f>
        <v/>
      </c>
      <c r="P17" s="10">
        <f>P4*7.86+P9*8.33+(P10+P14)*35.31/6</f>
        <v/>
      </c>
      <c r="Q17" s="10">
        <f>Q4*7.86+Q9*8.33+(Q10+Q14)*35.31/6</f>
        <v/>
      </c>
      <c r="R17" s="10">
        <f>R4*7.86+R9*8.33+(R10+R14)*35.31/6</f>
        <v/>
      </c>
      <c r="S17" s="10">
        <f>S4*7.86+S9*8.33+(S10+S14)*35.31/6</f>
        <v/>
      </c>
      <c r="T17" s="10">
        <f>T4*7.86+T9*8.33+(T10+T14)*35.31/6</f>
        <v/>
      </c>
      <c r="U17" s="10">
        <f>U4*7.86+U9*8.33+(U10+U14)*35.31/6</f>
        <v/>
      </c>
      <c r="V17" s="10">
        <f>V4*7.86+V9*8.33+(V10+V14)*35.31/6</f>
        <v/>
      </c>
      <c r="W17" s="10">
        <f>W4*7.86+W9*8.33+(W10+W14)*35.31/6</f>
        <v/>
      </c>
      <c r="X17" s="10">
        <f>X4*7.86+X9*8.33+(X10+X14)*35.31/6</f>
        <v/>
      </c>
      <c r="Y17" s="10">
        <f>Y4*7.86+Y9*8.33+(Y10+Y14)*35.31/6</f>
        <v/>
      </c>
      <c r="Z17" s="10">
        <f>Z4*7.86+Z9*8.33+(Z10+Z14)*35.31/6</f>
        <v/>
      </c>
      <c r="AA17" s="10">
        <f>AA4*7.86+AA9*8.33+(AA10+AA14)*35.31/6</f>
        <v/>
      </c>
      <c r="AB17" s="10">
        <f>AB4*7.86+AB9*8.33+(AB10+AB14)*35.31/6</f>
        <v/>
      </c>
      <c r="AC17" s="10">
        <f>AC4*7.86+AC9*8.33+(AC10+AC14)*35.31/6</f>
        <v/>
      </c>
      <c r="AD17" s="10">
        <f>AD4*7.86+AD9*8.33+(AD10+AD14)*35.31/6</f>
        <v/>
      </c>
      <c r="AE17" s="10">
        <f>AE4*7.86+AE9*8.33+(AE10+AE14)*35.31/6</f>
        <v/>
      </c>
      <c r="AF17" s="13">
        <f>SUM(B17:AE17)</f>
        <v/>
      </c>
    </row>
    <row r="18"/>
    <row r="19">
      <c r="B19" s="16" t="inlineStr">
        <is>
          <t>MPP &amp; OE</t>
        </is>
      </c>
      <c r="H19" s="16" t="inlineStr">
        <is>
          <t>Well stock</t>
        </is>
      </c>
      <c r="L19" s="16" t="inlineStr">
        <is>
          <t>Marketing</t>
        </is>
      </c>
      <c r="R19" s="16" t="inlineStr">
        <is>
          <t>Maintenance</t>
        </is>
      </c>
    </row>
    <row r="20">
      <c r="B20" s="17" t="inlineStr">
        <is>
          <t>Operational Efficiency</t>
        </is>
      </c>
      <c r="C20" s="3" t="n"/>
      <c r="D20" s="3" t="n"/>
      <c r="E20" s="17" t="inlineStr">
        <is>
          <t>98.1%</t>
        </is>
      </c>
      <c r="F20" s="17" t="inlineStr"/>
      <c r="H20" s="18" t="inlineStr">
        <is>
          <t>Wells availability</t>
        </is>
      </c>
      <c r="I20" s="3" t="n"/>
      <c r="J20" s="3" t="inlineStr">
        <is>
          <t>99.4%</t>
        </is>
      </c>
      <c r="L20" s="3" t="inlineStr">
        <is>
          <t>Gas export:</t>
        </is>
      </c>
      <c r="M20" s="3" t="n"/>
      <c r="N20" s="3" t="inlineStr">
        <is>
          <t>27.95</t>
        </is>
      </c>
      <c r="O20" s="7" t="inlineStr">
        <is>
          <t>Mscmd</t>
        </is>
      </c>
      <c r="R20" s="19" t="inlineStr">
        <is>
          <t>Unit</t>
        </is>
      </c>
      <c r="S20" s="19" t="inlineStr">
        <is>
          <t>Activity</t>
        </is>
      </c>
      <c r="T20" s="14" t="n"/>
      <c r="U20" s="14" t="n"/>
      <c r="V20" s="14" t="n"/>
      <c r="W20" s="14" t="n"/>
      <c r="X20" s="14" t="n"/>
      <c r="Y20" s="14" t="n"/>
      <c r="Z20" s="15" t="n"/>
      <c r="AA20" s="19" t="inlineStr">
        <is>
          <t>Dates</t>
        </is>
      </c>
      <c r="AB20" s="15" t="n"/>
    </row>
    <row r="21">
      <c r="B21" s="17" t="inlineStr">
        <is>
          <t>KPC oil processing</t>
        </is>
      </c>
      <c r="C21" s="3" t="n"/>
      <c r="D21" s="3" t="n"/>
      <c r="E21" s="17" t="n">
        <v>33.5</v>
      </c>
      <c r="F21" s="17" t="inlineStr">
        <is>
          <t>ktd</t>
        </is>
      </c>
      <c r="H21" s="18" t="inlineStr">
        <is>
          <t>Conversion factors:</t>
        </is>
      </c>
      <c r="I21" s="3" t="n"/>
      <c r="J21" s="3" t="inlineStr"/>
      <c r="L21" s="3" t="inlineStr">
        <is>
          <t>Condensate to MR</t>
        </is>
      </c>
      <c r="M21" s="3" t="n"/>
      <c r="N21" s="3" t="inlineStr">
        <is>
          <t>0</t>
        </is>
      </c>
      <c r="O21" s="7" t="inlineStr">
        <is>
          <t>ktd</t>
        </is>
      </c>
      <c r="R21" s="20" t="inlineStr">
        <is>
          <t>KPC</t>
        </is>
      </c>
      <c r="S21" s="20" t="inlineStr">
        <is>
          <t>Trains stabiliser/Splitter reboilers washing/inspection (12 hrs per train)</t>
        </is>
      </c>
      <c r="T21" s="20" t="n"/>
      <c r="U21" s="20" t="n"/>
      <c r="V21" s="20" t="n"/>
      <c r="W21" s="20" t="n"/>
      <c r="X21" s="20" t="n"/>
      <c r="Y21" s="20" t="n"/>
      <c r="Z21" s="20" t="n"/>
      <c r="AA21" s="17" t="inlineStr">
        <is>
          <t>tentative</t>
        </is>
      </c>
      <c r="AB21" s="17" t="inlineStr">
        <is>
          <t>tentative</t>
        </is>
      </c>
    </row>
    <row r="22">
      <c r="B22" s="17" t="inlineStr">
        <is>
          <t>KPC gas handling(outlet DRIZO)</t>
        </is>
      </c>
      <c r="C22" s="3" t="n"/>
      <c r="D22" s="3" t="n"/>
      <c r="E22" s="17" t="n">
        <v>35</v>
      </c>
      <c r="F22" s="17" t="inlineStr">
        <is>
          <t>Mscmd</t>
        </is>
      </c>
      <c r="H22" s="21" t="inlineStr">
        <is>
          <t>st ton/unst ton</t>
        </is>
      </c>
      <c r="I22" s="3" t="n"/>
      <c r="J22" s="3" t="inlineStr">
        <is>
          <t>0.9</t>
        </is>
      </c>
      <c r="L22" s="3" t="inlineStr">
        <is>
          <t>Oil to Samara</t>
        </is>
      </c>
      <c r="M22" s="3" t="n"/>
      <c r="N22" s="3" t="inlineStr">
        <is>
          <t>100.00</t>
        </is>
      </c>
      <c r="O22" s="7" t="inlineStr">
        <is>
          <t>kt</t>
        </is>
      </c>
      <c r="R22" s="20" t="inlineStr">
        <is>
          <t>Power</t>
        </is>
      </c>
      <c r="S22" s="20" t="inlineStr">
        <is>
          <t>GTG 2 - Major Inspection of turbine / generator</t>
        </is>
      </c>
      <c r="T22" s="20" t="n"/>
      <c r="U22" s="20" t="n"/>
      <c r="V22" s="20" t="n"/>
      <c r="W22" s="20" t="n"/>
      <c r="X22" s="20" t="n"/>
      <c r="Y22" s="20" t="n"/>
      <c r="Z22" s="20" t="n"/>
      <c r="AA22" s="17" t="inlineStr">
        <is>
          <t>01-Nov</t>
        </is>
      </c>
      <c r="AB22" s="17" t="inlineStr">
        <is>
          <t>13-Nov</t>
        </is>
      </c>
    </row>
    <row r="23">
      <c r="B23" s="17" t="inlineStr">
        <is>
          <t>KPC sweet gas production</t>
        </is>
      </c>
      <c r="C23" s="3" t="n"/>
      <c r="D23" s="3" t="n"/>
      <c r="E23" s="17" t="n">
        <v>3.3</v>
      </c>
      <c r="F23" s="17" t="inlineStr">
        <is>
          <t>Mscmd</t>
        </is>
      </c>
      <c r="L23" s="3" t="inlineStr">
        <is>
          <t>Oil to Kassymova</t>
        </is>
      </c>
      <c r="M23" s="3" t="n"/>
      <c r="N23" s="3" t="inlineStr">
        <is>
          <t>0.00</t>
        </is>
      </c>
      <c r="O23" s="7" t="inlineStr">
        <is>
          <t>kt</t>
        </is>
      </c>
      <c r="R23" s="20" t="inlineStr">
        <is>
          <t>Gath</t>
        </is>
      </c>
      <c r="S23" s="20" t="inlineStr">
        <is>
          <t>Injection wells ESD functional test</t>
        </is>
      </c>
      <c r="T23" s="20" t="n"/>
      <c r="U23" s="20" t="n"/>
      <c r="V23" s="20" t="n"/>
      <c r="W23" s="20" t="n"/>
      <c r="X23" s="20" t="n"/>
      <c r="Y23" s="20" t="n"/>
      <c r="Z23" s="20" t="n"/>
      <c r="AA23" s="17" t="inlineStr">
        <is>
          <t>during the month</t>
        </is>
      </c>
      <c r="AB23" s="17" t="inlineStr"/>
    </row>
    <row r="24">
      <c r="B24" s="17" t="inlineStr">
        <is>
          <t>KPC Gas to U3 C5+</t>
        </is>
      </c>
      <c r="C24" s="3" t="n"/>
      <c r="D24" s="3" t="n"/>
      <c r="E24" s="17" t="inlineStr">
        <is>
          <t>0.5%</t>
        </is>
      </c>
      <c r="F24" s="17" t="inlineStr">
        <is>
          <t>mol</t>
        </is>
      </c>
      <c r="H24" s="18" t="inlineStr">
        <is>
          <t>New and WO wells:</t>
        </is>
      </c>
      <c r="I24" s="3" t="n"/>
      <c r="J24" s="3" t="n"/>
      <c r="L24" s="3" t="inlineStr">
        <is>
          <t>Oil to CPC</t>
        </is>
      </c>
      <c r="M24" s="3" t="n"/>
      <c r="N24" s="3" t="inlineStr">
        <is>
          <t>877.8</t>
        </is>
      </c>
      <c r="O24" s="7" t="inlineStr">
        <is>
          <t>kt</t>
        </is>
      </c>
    </row>
    <row r="25">
      <c r="B25" s="17" t="inlineStr">
        <is>
          <t>KPC Gas to U3 H2S</t>
        </is>
      </c>
      <c r="C25" s="3" t="n"/>
      <c r="D25" s="3" t="n"/>
      <c r="E25" s="17" t="inlineStr">
        <is>
          <t>5.8%</t>
        </is>
      </c>
      <c r="F25" s="17" t="inlineStr">
        <is>
          <t>mol</t>
        </is>
      </c>
      <c r="H25" s="22" t="inlineStr">
        <is>
          <t>Well</t>
        </is>
      </c>
      <c r="I25" s="22" t="inlineStr">
        <is>
          <t>Date</t>
        </is>
      </c>
      <c r="J25" s="22" t="inlineStr">
        <is>
          <t>Unit</t>
        </is>
      </c>
    </row>
    <row r="26">
      <c r="B26" s="17" t="inlineStr">
        <is>
          <t>U3 gas handling</t>
        </is>
      </c>
      <c r="C26" s="3" t="n"/>
      <c r="D26" s="3" t="n"/>
      <c r="E26" s="17" t="n">
        <v>21.1</v>
      </c>
      <c r="F26" s="17" t="inlineStr">
        <is>
          <t>Mscmd</t>
        </is>
      </c>
      <c r="H26" s="3" t="n"/>
      <c r="I26" s="3" t="n"/>
      <c r="J26" s="3" t="n"/>
    </row>
    <row r="27">
      <c r="B27" s="17" t="inlineStr">
        <is>
          <t>Gas export</t>
        </is>
      </c>
      <c r="C27" s="3" t="n"/>
      <c r="D27" s="3" t="n"/>
      <c r="E27" s="17" t="n">
        <v>28.9</v>
      </c>
      <c r="F27" s="17" t="inlineStr">
        <is>
          <t>Mscmd</t>
        </is>
      </c>
    </row>
    <row r="28">
      <c r="B28" s="17" t="inlineStr">
        <is>
          <t>U3 Gas to OGP C5+</t>
        </is>
      </c>
      <c r="C28" s="3" t="n"/>
      <c r="D28" s="3" t="n"/>
      <c r="E28" s="17" t="inlineStr">
        <is>
          <t>0.5%</t>
        </is>
      </c>
      <c r="F28" s="17" t="inlineStr">
        <is>
          <t>mol</t>
        </is>
      </c>
    </row>
    <row r="29">
      <c r="B29" s="17" t="inlineStr">
        <is>
          <t>U3 Gas to OGP H2S</t>
        </is>
      </c>
      <c r="C29" s="3" t="n"/>
      <c r="D29" s="3" t="n"/>
      <c r="E29" s="17" t="inlineStr">
        <is>
          <t>3.7%</t>
        </is>
      </c>
      <c r="F29" s="17" t="inlineStr">
        <is>
          <t>mol</t>
        </is>
      </c>
      <c r="H29" s="18" t="inlineStr">
        <is>
          <t>Wells closed for HU wells:</t>
        </is>
      </c>
      <c r="I29" s="3" t="n"/>
      <c r="J29" s="3" t="n"/>
    </row>
    <row r="30">
      <c r="B30" s="17" t="inlineStr">
        <is>
          <t>U2 inj. Compr. availability</t>
        </is>
      </c>
      <c r="C30" s="3" t="n"/>
      <c r="D30" s="3" t="n"/>
      <c r="E30" s="17" t="inlineStr">
        <is>
          <t>96%</t>
        </is>
      </c>
      <c r="F30" s="17" t="inlineStr"/>
      <c r="H30" s="7" t="inlineStr">
        <is>
          <t>Well</t>
        </is>
      </c>
      <c r="I30" s="7" t="inlineStr">
        <is>
          <t>Date</t>
        </is>
      </c>
      <c r="J30" s="7" t="inlineStr"/>
    </row>
    <row r="31">
      <c r="B31" s="17" t="inlineStr">
        <is>
          <t>U2 gas dehydration</t>
        </is>
      </c>
      <c r="C31" s="3" t="n"/>
      <c r="D31" s="3" t="n"/>
      <c r="E31" s="17" t="n">
        <v>20.2</v>
      </c>
      <c r="F31" s="17" t="inlineStr">
        <is>
          <t>Mscmd</t>
        </is>
      </c>
    </row>
    <row r="32">
      <c r="B32" s="17" t="inlineStr">
        <is>
          <t>Gas Injection</t>
        </is>
      </c>
      <c r="C32" s="3" t="n"/>
      <c r="D32" s="3" t="n"/>
      <c r="E32" s="17" t="n">
        <v>51</v>
      </c>
      <c r="F32" s="17" t="inlineStr">
        <is>
          <t>Mscmd</t>
        </is>
      </c>
    </row>
    <row r="33"/>
    <row r="34">
      <c r="A34" s="23" t="inlineStr">
        <is>
          <t>Unit 2 liquid production, ktd stable</t>
        </is>
      </c>
      <c r="B34" s="24">
        <f>B62*$J$20</f>
        <v/>
      </c>
      <c r="C34" s="24">
        <f>C62*$J$20</f>
        <v/>
      </c>
      <c r="D34" s="24">
        <f>D62*$J$20</f>
        <v/>
      </c>
      <c r="E34" s="24">
        <f>E62*$J$20</f>
        <v/>
      </c>
      <c r="F34" s="24">
        <f>F62*$J$20</f>
        <v/>
      </c>
      <c r="G34" s="24">
        <f>G62*$J$20</f>
        <v/>
      </c>
      <c r="H34" s="24">
        <f>H62*$J$20</f>
        <v/>
      </c>
      <c r="I34" s="24">
        <f>I62*$J$20</f>
        <v/>
      </c>
      <c r="J34" s="24">
        <f>J62*$J$20</f>
        <v/>
      </c>
      <c r="K34" s="24">
        <f>K62*$J$20</f>
        <v/>
      </c>
      <c r="L34" s="24">
        <f>L62*$J$20</f>
        <v/>
      </c>
      <c r="M34" s="24">
        <f>M62*$J$20</f>
        <v/>
      </c>
      <c r="N34" s="24">
        <f>N62*$J$20</f>
        <v/>
      </c>
      <c r="O34" s="24">
        <f>O62*$J$20</f>
        <v/>
      </c>
      <c r="P34" s="24">
        <f>P62*$J$20</f>
        <v/>
      </c>
      <c r="Q34" s="24">
        <f>Q62*$J$20</f>
        <v/>
      </c>
      <c r="R34" s="24">
        <f>R62*$J$20</f>
        <v/>
      </c>
      <c r="S34" s="24">
        <f>S62*$J$20</f>
        <v/>
      </c>
      <c r="T34" s="24">
        <f>T62*$J$20</f>
        <v/>
      </c>
      <c r="U34" s="24">
        <f>U62*$J$20</f>
        <v/>
      </c>
      <c r="V34" s="24">
        <f>V62*$J$20</f>
        <v/>
      </c>
      <c r="W34" s="24">
        <f>W62*$J$20</f>
        <v/>
      </c>
      <c r="X34" s="24">
        <f>X62*$J$20</f>
        <v/>
      </c>
      <c r="Y34" s="24">
        <f>Y62*$J$20</f>
        <v/>
      </c>
      <c r="Z34" s="24">
        <f>Z62*$J$20</f>
        <v/>
      </c>
      <c r="AA34" s="24">
        <f>AA62*$J$20</f>
        <v/>
      </c>
      <c r="AB34" s="24">
        <f>AB62*$J$20</f>
        <v/>
      </c>
      <c r="AC34" s="24">
        <f>AC62*$J$20</f>
        <v/>
      </c>
      <c r="AD34" s="24">
        <f>AD62*$J$20</f>
        <v/>
      </c>
      <c r="AE34" s="24">
        <f>AE62*$J$20</f>
        <v/>
      </c>
      <c r="AF34" s="23" t="inlineStr">
        <is>
          <t>Unit 2 liquid production, ktd stable</t>
        </is>
      </c>
      <c r="AG34" s="25" t="n"/>
      <c r="AH34" s="25" t="n"/>
    </row>
    <row r="35">
      <c r="A35" s="26" t="inlineStr">
        <is>
          <t>Unit 2 gas dehydration, Mscmd</t>
        </is>
      </c>
      <c r="B35" s="24">
        <f>B34*B65/$J$20-B37-B38</f>
        <v/>
      </c>
      <c r="C35" s="24">
        <f>C34*C65/$J$20-C37-C38</f>
        <v/>
      </c>
      <c r="D35" s="24">
        <f>D34*D65/$J$20-D37-D38</f>
        <v/>
      </c>
      <c r="E35" s="24">
        <f>E34*E65/$J$20-E37-E38</f>
        <v/>
      </c>
      <c r="F35" s="24">
        <f>F34*F65/$J$20-F37-F38</f>
        <v/>
      </c>
      <c r="G35" s="24">
        <f>G34*G65/$J$20-G37-G38</f>
        <v/>
      </c>
      <c r="H35" s="24">
        <f>H34*H65/$J$20-H37-H38</f>
        <v/>
      </c>
      <c r="I35" s="24">
        <f>I34*I65/$J$20-I37-I38</f>
        <v/>
      </c>
      <c r="J35" s="24">
        <f>J34*J65/$J$20-J37-J38</f>
        <v/>
      </c>
      <c r="K35" s="24">
        <f>K34*K65/$J$20-K37-K38</f>
        <v/>
      </c>
      <c r="L35" s="24">
        <f>L34*L65/$J$20-L37-L38</f>
        <v/>
      </c>
      <c r="M35" s="24">
        <f>M34*M65/$J$20-M37-M38</f>
        <v/>
      </c>
      <c r="N35" s="24">
        <f>N34*N65/$J$20-N37-N38</f>
        <v/>
      </c>
      <c r="O35" s="24">
        <f>O34*O65/$J$20-O37-O38</f>
        <v/>
      </c>
      <c r="P35" s="24">
        <f>P34*P65/$J$20-P37-P38</f>
        <v/>
      </c>
      <c r="Q35" s="24">
        <f>Q34*Q65/$J$20-Q37-Q38</f>
        <v/>
      </c>
      <c r="R35" s="24">
        <f>R34*R65/$J$20-R37-R38</f>
        <v/>
      </c>
      <c r="S35" s="24">
        <f>S34*S65/$J$20-S37-S38</f>
        <v/>
      </c>
      <c r="T35" s="24">
        <f>T34*T65/$J$20-T37-T38</f>
        <v/>
      </c>
      <c r="U35" s="24">
        <f>U34*U65/$J$20-U37-U38</f>
        <v/>
      </c>
      <c r="V35" s="24">
        <f>V34*V65/$J$20-V37-V38</f>
        <v/>
      </c>
      <c r="W35" s="24">
        <f>W34*W65/$J$20-W37-W38</f>
        <v/>
      </c>
      <c r="X35" s="24">
        <f>X34*X65/$J$20-X37-X38</f>
        <v/>
      </c>
      <c r="Y35" s="24">
        <f>Y34*Y65/$J$20-Y37-Y38</f>
        <v/>
      </c>
      <c r="Z35" s="24">
        <f>Z34*Z65/$J$20-Z37-Z38</f>
        <v/>
      </c>
      <c r="AA35" s="24">
        <f>AA34*AA65/$J$20-AA37-AA38</f>
        <v/>
      </c>
      <c r="AB35" s="24">
        <f>AB34*AB65/$J$20-AB37-AB38</f>
        <v/>
      </c>
      <c r="AC35" s="24">
        <f>AC34*AC65/$J$20-AC37-AC38</f>
        <v/>
      </c>
      <c r="AD35" s="24">
        <f>AD34*AD65/$J$20-AD37-AD38</f>
        <v/>
      </c>
      <c r="AE35" s="24">
        <f>AE34*AE65/$J$20-AE37-AE38</f>
        <v/>
      </c>
      <c r="AF35" s="26" t="inlineStr">
        <is>
          <t>Unit 2 gas dehydration, Mscmd</t>
        </is>
      </c>
      <c r="AG35" s="25" t="n"/>
      <c r="AH35" s="25" t="n"/>
    </row>
    <row r="36">
      <c r="A36" s="26" t="inlineStr">
        <is>
          <t>Condensate from U2 to U3 degassers, ktd unstable</t>
        </is>
      </c>
      <c r="B36" s="24">
        <f>B119*B99*B100/$J$22</f>
        <v/>
      </c>
      <c r="C36" s="24">
        <f>C119*C99*C100/$J$22</f>
        <v/>
      </c>
      <c r="D36" s="24">
        <f>D119*D99*D100/$J$22</f>
        <v/>
      </c>
      <c r="E36" s="24">
        <f>E119*E99*E100/$J$22</f>
        <v/>
      </c>
      <c r="F36" s="24">
        <f>F119*F99*F100/$J$22</f>
        <v/>
      </c>
      <c r="G36" s="24">
        <f>G119*G99*G100/$J$22</f>
        <v/>
      </c>
      <c r="H36" s="24">
        <f>H119*H99*H100/$J$22</f>
        <v/>
      </c>
      <c r="I36" s="24">
        <f>I119*I99*I100/$J$22</f>
        <v/>
      </c>
      <c r="J36" s="24">
        <f>J119*J99*J100/$J$22</f>
        <v/>
      </c>
      <c r="K36" s="24">
        <f>K119*K99*K100/$J$22</f>
        <v/>
      </c>
      <c r="L36" s="24">
        <f>L119*L99*L100/$J$22</f>
        <v/>
      </c>
      <c r="M36" s="24">
        <f>M119*M99*M100/$J$22</f>
        <v/>
      </c>
      <c r="N36" s="24">
        <f>N119*N99*N100/$J$22</f>
        <v/>
      </c>
      <c r="O36" s="24">
        <f>O119*O99*O100/$J$22</f>
        <v/>
      </c>
      <c r="P36" s="24">
        <f>P119*P99*P100/$J$22</f>
        <v/>
      </c>
      <c r="Q36" s="24">
        <f>Q119*Q99*Q100/$J$22</f>
        <v/>
      </c>
      <c r="R36" s="24">
        <f>R119*R99*R100/$J$22</f>
        <v/>
      </c>
      <c r="S36" s="24">
        <f>S119*S99*S100/$J$22</f>
        <v/>
      </c>
      <c r="T36" s="24">
        <f>T119*T99*T100/$J$22</f>
        <v/>
      </c>
      <c r="U36" s="24">
        <f>U119*U99*U100/$J$22</f>
        <v/>
      </c>
      <c r="V36" s="24">
        <f>V119*V99*V100/$J$22</f>
        <v/>
      </c>
      <c r="W36" s="24">
        <f>W119*W99*W100/$J$22</f>
        <v/>
      </c>
      <c r="X36" s="24">
        <f>X119*X99*X100/$J$22</f>
        <v/>
      </c>
      <c r="Y36" s="24">
        <f>Y119*Y99*Y100/$J$22</f>
        <v/>
      </c>
      <c r="Z36" s="24">
        <f>Z119*Z99*Z100/$J$22</f>
        <v/>
      </c>
      <c r="AA36" s="24">
        <f>AA119*AA99*AA100/$J$22</f>
        <v/>
      </c>
      <c r="AB36" s="24">
        <f>AB119*AB99*AB100/$J$22</f>
        <v/>
      </c>
      <c r="AC36" s="24">
        <f>AC119*AC99*AC100/$J$22</f>
        <v/>
      </c>
      <c r="AD36" s="24">
        <f>AD119*AD99*AD100/$J$22</f>
        <v/>
      </c>
      <c r="AE36" s="24">
        <f>AE119*AE99*AE100/$J$22</f>
        <v/>
      </c>
      <c r="AF36" s="26" t="inlineStr">
        <is>
          <t>Condensate from U2 to U3 degassers, ktd unstable</t>
        </is>
      </c>
      <c r="AG36" s="25" t="n"/>
      <c r="AH36" s="25" t="n"/>
    </row>
    <row r="37">
      <c r="A37" s="26" t="inlineStr">
        <is>
          <t>Gas in KPC from U2 condensate, Mscmd</t>
        </is>
      </c>
      <c r="B37" s="24">
        <f>(B34/$J$20-B36*$J$22)*B68</f>
        <v/>
      </c>
      <c r="C37" s="24">
        <f>(C34/$J$20-C36*$J$22)*C68</f>
        <v/>
      </c>
      <c r="D37" s="24">
        <f>(D34/$J$20-D36*$J$22)*D68</f>
        <v/>
      </c>
      <c r="E37" s="24">
        <f>(E34/$J$20-E36*$J$22)*E68</f>
        <v/>
      </c>
      <c r="F37" s="24">
        <f>(F34/$J$20-F36*$J$22)*F68</f>
        <v/>
      </c>
      <c r="G37" s="24">
        <f>(G34/$J$20-G36*$J$22)*G68</f>
        <v/>
      </c>
      <c r="H37" s="24">
        <f>(H34/$J$20-H36*$J$22)*H68</f>
        <v/>
      </c>
      <c r="I37" s="24">
        <f>(I34/$J$20-I36*$J$22)*I68</f>
        <v/>
      </c>
      <c r="J37" s="24">
        <f>(J34/$J$20-J36*$J$22)*J68</f>
        <v/>
      </c>
      <c r="K37" s="24">
        <f>(K34/$J$20-K36*$J$22)*K68</f>
        <v/>
      </c>
      <c r="L37" s="24">
        <f>(L34/$J$20-L36*$J$22)*L68</f>
        <v/>
      </c>
      <c r="M37" s="24">
        <f>(M34/$J$20-M36*$J$22)*M68</f>
        <v/>
      </c>
      <c r="N37" s="24">
        <f>(N34/$J$20-N36*$J$22)*N68</f>
        <v/>
      </c>
      <c r="O37" s="24">
        <f>(O34/$J$20-O36*$J$22)*O68</f>
        <v/>
      </c>
      <c r="P37" s="24">
        <f>(P34/$J$20-P36*$J$22)*P68</f>
        <v/>
      </c>
      <c r="Q37" s="24">
        <f>(Q34/$J$20-Q36*$J$22)*Q68</f>
        <v/>
      </c>
      <c r="R37" s="24">
        <f>(R34/$J$20-R36*$J$22)*R68</f>
        <v/>
      </c>
      <c r="S37" s="24">
        <f>(S34/$J$20-S36*$J$22)*S68</f>
        <v/>
      </c>
      <c r="T37" s="24">
        <f>(T34/$J$20-T36*$J$22)*T68</f>
        <v/>
      </c>
      <c r="U37" s="24">
        <f>(U34/$J$20-U36*$J$22)*U68</f>
        <v/>
      </c>
      <c r="V37" s="24">
        <f>(V34/$J$20-V36*$J$22)*V68</f>
        <v/>
      </c>
      <c r="W37" s="24">
        <f>(W34/$J$20-W36*$J$22)*W68</f>
        <v/>
      </c>
      <c r="X37" s="24">
        <f>(X34/$J$20-X36*$J$22)*X68</f>
        <v/>
      </c>
      <c r="Y37" s="24">
        <f>(Y34/$J$20-Y36*$J$22)*Y68</f>
        <v/>
      </c>
      <c r="Z37" s="24">
        <f>(Z34/$J$20-Z36*$J$22)*Z68</f>
        <v/>
      </c>
      <c r="AA37" s="24">
        <f>(AA34/$J$20-AA36*$J$22)*AA68</f>
        <v/>
      </c>
      <c r="AB37" s="24">
        <f>(AB34/$J$20-AB36*$J$22)*AB68</f>
        <v/>
      </c>
      <c r="AC37" s="24">
        <f>(AC34/$J$20-AC36*$J$22)*AC68</f>
        <v/>
      </c>
      <c r="AD37" s="24">
        <f>(AD34/$J$20-AD36*$J$22)*AD68</f>
        <v/>
      </c>
      <c r="AE37" s="24">
        <f>(AE34/$J$20-AE36*$J$22)*AE68</f>
        <v/>
      </c>
      <c r="AF37" s="26" t="inlineStr">
        <is>
          <t>Gas in KPC from U2 condensate, Mscmd</t>
        </is>
      </c>
      <c r="AG37" s="25" t="n"/>
      <c r="AH37" s="25" t="n"/>
    </row>
    <row r="38">
      <c r="A38" s="26" t="inlineStr">
        <is>
          <t>Gas in U3 from U2 condensate, Mscmd</t>
        </is>
      </c>
      <c r="B38" s="24">
        <f>B36*$J$22*B67</f>
        <v/>
      </c>
      <c r="C38" s="24">
        <f>C36*$J$22*C67</f>
        <v/>
      </c>
      <c r="D38" s="24">
        <f>D36*$J$22*D67</f>
        <v/>
      </c>
      <c r="E38" s="24">
        <f>E36*$J$22*E67</f>
        <v/>
      </c>
      <c r="F38" s="24">
        <f>F36*$J$22*F67</f>
        <v/>
      </c>
      <c r="G38" s="24">
        <f>G36*$J$22*G67</f>
        <v/>
      </c>
      <c r="H38" s="24">
        <f>H36*$J$22*H67</f>
        <v/>
      </c>
      <c r="I38" s="24">
        <f>I36*$J$22*I67</f>
        <v/>
      </c>
      <c r="J38" s="24">
        <f>J36*$J$22*J67</f>
        <v/>
      </c>
      <c r="K38" s="24">
        <f>K36*$J$22*K67</f>
        <v/>
      </c>
      <c r="L38" s="24">
        <f>L36*$J$22*L67</f>
        <v/>
      </c>
      <c r="M38" s="24">
        <f>M36*$J$22*M67</f>
        <v/>
      </c>
      <c r="N38" s="24">
        <f>N36*$J$22*N67</f>
        <v/>
      </c>
      <c r="O38" s="24">
        <f>O36*$J$22*O67</f>
        <v/>
      </c>
      <c r="P38" s="24">
        <f>P36*$J$22*P67</f>
        <v/>
      </c>
      <c r="Q38" s="24">
        <f>Q36*$J$22*Q67</f>
        <v/>
      </c>
      <c r="R38" s="24">
        <f>R36*$J$22*R67</f>
        <v/>
      </c>
      <c r="S38" s="24">
        <f>S36*$J$22*S67</f>
        <v/>
      </c>
      <c r="T38" s="24">
        <f>T36*$J$22*T67</f>
        <v/>
      </c>
      <c r="U38" s="24">
        <f>U36*$J$22*U67</f>
        <v/>
      </c>
      <c r="V38" s="24">
        <f>V36*$J$22*V67</f>
        <v/>
      </c>
      <c r="W38" s="24">
        <f>W36*$J$22*W67</f>
        <v/>
      </c>
      <c r="X38" s="24">
        <f>X36*$J$22*X67</f>
        <v/>
      </c>
      <c r="Y38" s="24">
        <f>Y36*$J$22*Y67</f>
        <v/>
      </c>
      <c r="Z38" s="24">
        <f>Z36*$J$22*Z67</f>
        <v/>
      </c>
      <c r="AA38" s="24">
        <f>AA36*$J$22*AA67</f>
        <v/>
      </c>
      <c r="AB38" s="24">
        <f>AB36*$J$22*AB67</f>
        <v/>
      </c>
      <c r="AC38" s="24">
        <f>AC36*$J$22*AC67</f>
        <v/>
      </c>
      <c r="AD38" s="24">
        <f>AD36*$J$22*AD67</f>
        <v/>
      </c>
      <c r="AE38" s="24">
        <f>AE36*$J$22*AE67</f>
        <v/>
      </c>
      <c r="AF38" s="26" t="inlineStr">
        <is>
          <t>Gas in U3 from U2 condensate, Mscmd</t>
        </is>
      </c>
      <c r="AG38" s="25" t="n"/>
      <c r="AH38" s="25" t="n"/>
    </row>
    <row r="39">
      <c r="A39" s="23" t="inlineStr">
        <is>
          <t>KPC liquid production, ktd stable</t>
        </is>
      </c>
      <c r="B39" s="24">
        <f>B61*$J$20</f>
        <v/>
      </c>
      <c r="C39" s="24">
        <f>C61*$J$20</f>
        <v/>
      </c>
      <c r="D39" s="24">
        <f>D61*$J$20</f>
        <v/>
      </c>
      <c r="E39" s="24">
        <f>E61*$J$20</f>
        <v/>
      </c>
      <c r="F39" s="24">
        <f>F61*$J$20</f>
        <v/>
      </c>
      <c r="G39" s="24">
        <f>G61*$J$20</f>
        <v/>
      </c>
      <c r="H39" s="24">
        <f>H61*$J$20</f>
        <v/>
      </c>
      <c r="I39" s="24">
        <f>I61*$J$20</f>
        <v/>
      </c>
      <c r="J39" s="24">
        <f>J61*$J$20</f>
        <v/>
      </c>
      <c r="K39" s="24">
        <f>K61*$J$20</f>
        <v/>
      </c>
      <c r="L39" s="24">
        <f>L61*$J$20</f>
        <v/>
      </c>
      <c r="M39" s="24">
        <f>M61*$J$20</f>
        <v/>
      </c>
      <c r="N39" s="24">
        <f>N61*$J$20</f>
        <v/>
      </c>
      <c r="O39" s="24">
        <f>O61*$J$20</f>
        <v/>
      </c>
      <c r="P39" s="24">
        <f>P61*$J$20</f>
        <v/>
      </c>
      <c r="Q39" s="24">
        <f>Q61*$J$20</f>
        <v/>
      </c>
      <c r="R39" s="24">
        <f>R61*$J$20</f>
        <v/>
      </c>
      <c r="S39" s="24">
        <f>S61*$J$20</f>
        <v/>
      </c>
      <c r="T39" s="24">
        <f>T61*$J$20</f>
        <v/>
      </c>
      <c r="U39" s="24">
        <f>U61*$J$20</f>
        <v/>
      </c>
      <c r="V39" s="24">
        <f>V61*$J$20</f>
        <v/>
      </c>
      <c r="W39" s="24">
        <f>W61*$J$20</f>
        <v/>
      </c>
      <c r="X39" s="24">
        <f>X61*$J$20</f>
        <v/>
      </c>
      <c r="Y39" s="24">
        <f>Y61*$J$20</f>
        <v/>
      </c>
      <c r="Z39" s="24">
        <f>Z61*$J$20</f>
        <v/>
      </c>
      <c r="AA39" s="24">
        <f>AA61*$J$20</f>
        <v/>
      </c>
      <c r="AB39" s="24">
        <f>AB61*$J$20</f>
        <v/>
      </c>
      <c r="AC39" s="24">
        <f>AC61*$J$20</f>
        <v/>
      </c>
      <c r="AD39" s="24">
        <f>AD61*$J$20</f>
        <v/>
      </c>
      <c r="AE39" s="24">
        <f>AE61*$J$20</f>
        <v/>
      </c>
      <c r="AF39" s="23" t="inlineStr">
        <is>
          <t>KPC liquid production, ktd stable</t>
        </is>
      </c>
      <c r="AG39" s="25" t="n"/>
      <c r="AH39" s="25" t="n"/>
    </row>
    <row r="40">
      <c r="A40" s="26" t="inlineStr">
        <is>
          <t>KPC gas production (MP gas from own wells), Mscmd</t>
        </is>
      </c>
      <c r="B40" s="24">
        <f>B39*B64/$J$20-B49</f>
        <v/>
      </c>
      <c r="C40" s="24">
        <f>C39*C64/$J$20-C49</f>
        <v/>
      </c>
      <c r="D40" s="24">
        <f>D39*D64/$J$20-D49</f>
        <v/>
      </c>
      <c r="E40" s="24">
        <f>E39*E64/$J$20-E49</f>
        <v/>
      </c>
      <c r="F40" s="24">
        <f>F39*F64/$J$20-F49</f>
        <v/>
      </c>
      <c r="G40" s="24">
        <f>G39*G64/$J$20-G49</f>
        <v/>
      </c>
      <c r="H40" s="24">
        <f>H39*H64/$J$20-H49</f>
        <v/>
      </c>
      <c r="I40" s="24">
        <f>I39*I64/$J$20-I49</f>
        <v/>
      </c>
      <c r="J40" s="24">
        <f>J39*J64/$J$20-J49</f>
        <v/>
      </c>
      <c r="K40" s="24">
        <f>K39*K64/$J$20-K49</f>
        <v/>
      </c>
      <c r="L40" s="24">
        <f>L39*L64/$J$20-L49</f>
        <v/>
      </c>
      <c r="M40" s="24">
        <f>M39*M64/$J$20-M49</f>
        <v/>
      </c>
      <c r="N40" s="24">
        <f>N39*N64/$J$20-N49</f>
        <v/>
      </c>
      <c r="O40" s="24">
        <f>O39*O64/$J$20-O49</f>
        <v/>
      </c>
      <c r="P40" s="24">
        <f>P39*P64/$J$20-P49</f>
        <v/>
      </c>
      <c r="Q40" s="24">
        <f>Q39*Q64/$J$20-Q49</f>
        <v/>
      </c>
      <c r="R40" s="24">
        <f>R39*R64/$J$20-R49</f>
        <v/>
      </c>
      <c r="S40" s="24">
        <f>S39*S64/$J$20-S49</f>
        <v/>
      </c>
      <c r="T40" s="24">
        <f>T39*T64/$J$20-T49</f>
        <v/>
      </c>
      <c r="U40" s="24">
        <f>U39*U64/$J$20-U49</f>
        <v/>
      </c>
      <c r="V40" s="24">
        <f>V39*V64/$J$20-V49</f>
        <v/>
      </c>
      <c r="W40" s="24">
        <f>W39*W64/$J$20-W49</f>
        <v/>
      </c>
      <c r="X40" s="24">
        <f>X39*X64/$J$20-X49</f>
        <v/>
      </c>
      <c r="Y40" s="24">
        <f>Y39*Y64/$J$20-Y49</f>
        <v/>
      </c>
      <c r="Z40" s="24">
        <f>Z39*Z64/$J$20-Z49</f>
        <v/>
      </c>
      <c r="AA40" s="24">
        <f>AA39*AA64/$J$20-AA49</f>
        <v/>
      </c>
      <c r="AB40" s="24">
        <f>AB39*AB64/$J$20-AB49</f>
        <v/>
      </c>
      <c r="AC40" s="24">
        <f>AC39*AC64/$J$20-AC49</f>
        <v/>
      </c>
      <c r="AD40" s="24">
        <f>AD39*AD64/$J$20-AD49</f>
        <v/>
      </c>
      <c r="AE40" s="24">
        <f>AE39*AE64/$J$20-AE49</f>
        <v/>
      </c>
      <c r="AF40" s="26" t="inlineStr">
        <is>
          <t>KPC gas production (MP gas from own wells), Mscmd</t>
        </is>
      </c>
      <c r="AG40" s="25" t="n"/>
      <c r="AH40" s="25" t="n"/>
    </row>
    <row r="41">
      <c r="A41" s="23" t="inlineStr">
        <is>
          <t>Unit 3 liquid production, ktd stable</t>
        </is>
      </c>
      <c r="B41" s="24">
        <f>B63*$J$20</f>
        <v/>
      </c>
      <c r="C41" s="24">
        <f>C63*$J$20</f>
        <v/>
      </c>
      <c r="D41" s="24">
        <f>D63*$J$20</f>
        <v/>
      </c>
      <c r="E41" s="24">
        <f>E63*$J$20</f>
        <v/>
      </c>
      <c r="F41" s="24">
        <f>F63*$J$20</f>
        <v/>
      </c>
      <c r="G41" s="24">
        <f>G63*$J$20</f>
        <v/>
      </c>
      <c r="H41" s="24">
        <f>H63*$J$20</f>
        <v/>
      </c>
      <c r="I41" s="24">
        <f>I63*$J$20</f>
        <v/>
      </c>
      <c r="J41" s="24">
        <f>J63*$J$20</f>
        <v/>
      </c>
      <c r="K41" s="24">
        <f>K63*$J$20</f>
        <v/>
      </c>
      <c r="L41" s="24">
        <f>L63*$J$20</f>
        <v/>
      </c>
      <c r="M41" s="24">
        <f>M63*$J$20</f>
        <v/>
      </c>
      <c r="N41" s="24">
        <f>N63*$J$20</f>
        <v/>
      </c>
      <c r="O41" s="24">
        <f>O63*$J$20</f>
        <v/>
      </c>
      <c r="P41" s="24">
        <f>P63*$J$20</f>
        <v/>
      </c>
      <c r="Q41" s="24">
        <f>Q63*$J$20</f>
        <v/>
      </c>
      <c r="R41" s="24">
        <f>R63*$J$20</f>
        <v/>
      </c>
      <c r="S41" s="24">
        <f>S63*$J$20</f>
        <v/>
      </c>
      <c r="T41" s="24">
        <f>T63*$J$20</f>
        <v/>
      </c>
      <c r="U41" s="24">
        <f>U63*$J$20</f>
        <v/>
      </c>
      <c r="V41" s="24">
        <f>V63*$J$20</f>
        <v/>
      </c>
      <c r="W41" s="24">
        <f>W63*$J$20</f>
        <v/>
      </c>
      <c r="X41" s="24">
        <f>X63*$J$20</f>
        <v/>
      </c>
      <c r="Y41" s="24">
        <f>Y63*$J$20</f>
        <v/>
      </c>
      <c r="Z41" s="24">
        <f>Z63*$J$20</f>
        <v/>
      </c>
      <c r="AA41" s="24">
        <f>AA63*$J$20</f>
        <v/>
      </c>
      <c r="AB41" s="24">
        <f>AB63*$J$20</f>
        <v/>
      </c>
      <c r="AC41" s="24">
        <f>AC63*$J$20</f>
        <v/>
      </c>
      <c r="AD41" s="24">
        <f>AD63*$J$20</f>
        <v/>
      </c>
      <c r="AE41" s="24">
        <f>AE63*$J$20</f>
        <v/>
      </c>
      <c r="AF41" s="23" t="inlineStr">
        <is>
          <t>Unit 3 liquid production, ktd stable</t>
        </is>
      </c>
      <c r="AG41" s="25" t="n"/>
      <c r="AH41" s="25" t="n"/>
    </row>
    <row r="42">
      <c r="A42" s="26" t="inlineStr">
        <is>
          <t>U3 gas production (gas from own wells), Mscmd</t>
        </is>
      </c>
      <c r="B42" s="24">
        <f>B41*B66/$J$20</f>
        <v/>
      </c>
      <c r="C42" s="24">
        <f>C41*C66/$J$20</f>
        <v/>
      </c>
      <c r="D42" s="24">
        <f>D41*D66/$J$20</f>
        <v/>
      </c>
      <c r="E42" s="24">
        <f>E41*E66/$J$20</f>
        <v/>
      </c>
      <c r="F42" s="24">
        <f>F41*F66/$J$20</f>
        <v/>
      </c>
      <c r="G42" s="24">
        <f>G41*G66/$J$20</f>
        <v/>
      </c>
      <c r="H42" s="24">
        <f>H41*H66/$J$20</f>
        <v/>
      </c>
      <c r="I42" s="24">
        <f>I41*I66/$J$20</f>
        <v/>
      </c>
      <c r="J42" s="24">
        <f>J41*J66/$J$20</f>
        <v/>
      </c>
      <c r="K42" s="24">
        <f>K41*K66/$J$20</f>
        <v/>
      </c>
      <c r="L42" s="24">
        <f>L41*L66/$J$20</f>
        <v/>
      </c>
      <c r="M42" s="24">
        <f>M41*M66/$J$20</f>
        <v/>
      </c>
      <c r="N42" s="24">
        <f>N41*N66/$J$20</f>
        <v/>
      </c>
      <c r="O42" s="24">
        <f>O41*O66/$J$20</f>
        <v/>
      </c>
      <c r="P42" s="24">
        <f>P41*P66/$J$20</f>
        <v/>
      </c>
      <c r="Q42" s="24">
        <f>Q41*Q66/$J$20</f>
        <v/>
      </c>
      <c r="R42" s="24">
        <f>R41*R66/$J$20</f>
        <v/>
      </c>
      <c r="S42" s="24">
        <f>S41*S66/$J$20</f>
        <v/>
      </c>
      <c r="T42" s="24">
        <f>T41*T66/$J$20</f>
        <v/>
      </c>
      <c r="U42" s="24">
        <f>U41*U66/$J$20</f>
        <v/>
      </c>
      <c r="V42" s="24">
        <f>V41*V66/$J$20</f>
        <v/>
      </c>
      <c r="W42" s="24">
        <f>W41*W66/$J$20</f>
        <v/>
      </c>
      <c r="X42" s="24">
        <f>X41*X66/$J$20</f>
        <v/>
      </c>
      <c r="Y42" s="24">
        <f>Y41*Y66/$J$20</f>
        <v/>
      </c>
      <c r="Z42" s="24">
        <f>Z41*Z66/$J$20</f>
        <v/>
      </c>
      <c r="AA42" s="24">
        <f>AA41*AA66/$J$20</f>
        <v/>
      </c>
      <c r="AB42" s="24">
        <f>AB41*AB66/$J$20</f>
        <v/>
      </c>
      <c r="AC42" s="24">
        <f>AC41*AC66/$J$20</f>
        <v/>
      </c>
      <c r="AD42" s="24">
        <f>AD41*AD66/$J$20</f>
        <v/>
      </c>
      <c r="AE42" s="24">
        <f>AE41*AE66/$J$20</f>
        <v/>
      </c>
      <c r="AF42" s="26" t="inlineStr">
        <is>
          <t>U3 gas production (gas from own wells), Mscmd</t>
        </is>
      </c>
      <c r="AG42" s="25" t="n"/>
      <c r="AH42" s="25" t="n"/>
    </row>
    <row r="43">
      <c r="A43" s="26" t="inlineStr">
        <is>
          <t>Total condensate ex U3 to KPC ktd unstable</t>
        </is>
      </c>
      <c r="B43" s="24">
        <f>(B36+B41/($J$20*$J$22))-B9</f>
        <v/>
      </c>
      <c r="C43" s="24">
        <f>(C36+C41/($J$20*$J$22))-C9</f>
        <v/>
      </c>
      <c r="D43" s="24">
        <f>(D36+D41/($J$20*$J$22))-D9</f>
        <v/>
      </c>
      <c r="E43" s="24">
        <f>(E36+E41/($J$20*$J$22))-E9</f>
        <v/>
      </c>
      <c r="F43" s="24">
        <f>(F36+F41/($J$20*$J$22))-F9</f>
        <v/>
      </c>
      <c r="G43" s="24">
        <f>(G36+G41/($J$20*$J$22))-G9</f>
        <v/>
      </c>
      <c r="H43" s="24">
        <f>(H36+H41/($J$20*$J$22))-H9</f>
        <v/>
      </c>
      <c r="I43" s="24">
        <f>(I36+I41/($J$20*$J$22))-I9</f>
        <v/>
      </c>
      <c r="J43" s="24">
        <f>(J36+J41/($J$20*$J$22))-J9</f>
        <v/>
      </c>
      <c r="K43" s="24">
        <f>(K36+K41/($J$20*$J$22))-K9</f>
        <v/>
      </c>
      <c r="L43" s="24">
        <f>(L36+L41/($J$20*$J$22))-L9</f>
        <v/>
      </c>
      <c r="M43" s="24">
        <f>(M36+M41/($J$20*$J$22))-M9</f>
        <v/>
      </c>
      <c r="N43" s="24">
        <f>(N36+N41/($J$20*$J$22))-N9</f>
        <v/>
      </c>
      <c r="O43" s="24">
        <f>(O36+O41/($J$20*$J$22))-O9</f>
        <v/>
      </c>
      <c r="P43" s="24">
        <f>(P36+P41/($J$20*$J$22))-P9</f>
        <v/>
      </c>
      <c r="Q43" s="24">
        <f>(Q36+Q41/($J$20*$J$22))-Q9</f>
        <v/>
      </c>
      <c r="R43" s="24">
        <f>(R36+R41/($J$20*$J$22))-R9</f>
        <v/>
      </c>
      <c r="S43" s="24">
        <f>(S36+S41/($J$20*$J$22))-S9</f>
        <v/>
      </c>
      <c r="T43" s="24">
        <f>(T36+T41/($J$20*$J$22))-T9</f>
        <v/>
      </c>
      <c r="U43" s="24">
        <f>(U36+U41/($J$20*$J$22))-U9</f>
        <v/>
      </c>
      <c r="V43" s="24">
        <f>(V36+V41/($J$20*$J$22))-V9</f>
        <v/>
      </c>
      <c r="W43" s="24">
        <f>(W36+W41/($J$20*$J$22))-W9</f>
        <v/>
      </c>
      <c r="X43" s="24">
        <f>(X36+X41/($J$20*$J$22))-X9</f>
        <v/>
      </c>
      <c r="Y43" s="24">
        <f>(Y36+Y41/($J$20*$J$22))-Y9</f>
        <v/>
      </c>
      <c r="Z43" s="24">
        <f>(Z36+Z41/($J$20*$J$22))-Z9</f>
        <v/>
      </c>
      <c r="AA43" s="24">
        <f>(AA36+AA41/($J$20*$J$22))-AA9</f>
        <v/>
      </c>
      <c r="AB43" s="24">
        <f>(AB36+AB41/($J$20*$J$22))-AB9</f>
        <v/>
      </c>
      <c r="AC43" s="24">
        <f>(AC36+AC41/($J$20*$J$22))-AC9</f>
        <v/>
      </c>
      <c r="AD43" s="24">
        <f>(AD36+AD41/($J$20*$J$22))-AD9</f>
        <v/>
      </c>
      <c r="AE43" s="24">
        <f>(AE36+AE41/($J$20*$J$22))-AE9</f>
        <v/>
      </c>
      <c r="AF43" s="26" t="inlineStr">
        <is>
          <t>Total condensate ex U3 to KPC ktd unstable</t>
        </is>
      </c>
      <c r="AG43" s="25" t="n"/>
      <c r="AH43" s="25" t="n"/>
    </row>
    <row r="44">
      <c r="A44" s="26" t="inlineStr">
        <is>
          <t>Gas Generated in KPC from Cond. ex U3, Mscmd</t>
        </is>
      </c>
      <c r="B44" s="24">
        <f>B43*B69*$J$22</f>
        <v/>
      </c>
      <c r="C44" s="24">
        <f>C43*C69*$J$22</f>
        <v/>
      </c>
      <c r="D44" s="24">
        <f>D43*D69*$J$22</f>
        <v/>
      </c>
      <c r="E44" s="24">
        <f>E43*E69*$J$22</f>
        <v/>
      </c>
      <c r="F44" s="24">
        <f>F43*F69*$J$22</f>
        <v/>
      </c>
      <c r="G44" s="24">
        <f>G43*G69*$J$22</f>
        <v/>
      </c>
      <c r="H44" s="24">
        <f>H43*H69*$J$22</f>
        <v/>
      </c>
      <c r="I44" s="24">
        <f>I43*I69*$J$22</f>
        <v/>
      </c>
      <c r="J44" s="24">
        <f>J43*J69*$J$22</f>
        <v/>
      </c>
      <c r="K44" s="24">
        <f>K43*K69*$J$22</f>
        <v/>
      </c>
      <c r="L44" s="24">
        <f>L43*L69*$J$22</f>
        <v/>
      </c>
      <c r="M44" s="24">
        <f>M43*M69*$J$22</f>
        <v/>
      </c>
      <c r="N44" s="24">
        <f>N43*N69*$J$22</f>
        <v/>
      </c>
      <c r="O44" s="24">
        <f>O43*O69*$J$22</f>
        <v/>
      </c>
      <c r="P44" s="24">
        <f>P43*P69*$J$22</f>
        <v/>
      </c>
      <c r="Q44" s="24">
        <f>Q43*Q69*$J$22</f>
        <v/>
      </c>
      <c r="R44" s="24">
        <f>R43*R69*$J$22</f>
        <v/>
      </c>
      <c r="S44" s="24">
        <f>S43*S69*$J$22</f>
        <v/>
      </c>
      <c r="T44" s="24">
        <f>T43*T69*$J$22</f>
        <v/>
      </c>
      <c r="U44" s="24">
        <f>U43*U69*$J$22</f>
        <v/>
      </c>
      <c r="V44" s="24">
        <f>V43*V69*$J$22</f>
        <v/>
      </c>
      <c r="W44" s="24">
        <f>W43*W69*$J$22</f>
        <v/>
      </c>
      <c r="X44" s="24">
        <f>X43*X69*$J$22</f>
        <v/>
      </c>
      <c r="Y44" s="24">
        <f>Y43*Y69*$J$22</f>
        <v/>
      </c>
      <c r="Z44" s="24">
        <f>Z43*Z69*$J$22</f>
        <v/>
      </c>
      <c r="AA44" s="24">
        <f>AA43*AA69*$J$22</f>
        <v/>
      </c>
      <c r="AB44" s="24">
        <f>AB43*AB69*$J$22</f>
        <v/>
      </c>
      <c r="AC44" s="24">
        <f>AC43*AC69*$J$22</f>
        <v/>
      </c>
      <c r="AD44" s="24">
        <f>AD43*AD69*$J$22</f>
        <v/>
      </c>
      <c r="AE44" s="24">
        <f>AE43*AE69*$J$22</f>
        <v/>
      </c>
      <c r="AF44" s="26" t="inlineStr">
        <is>
          <t>Gas Generated in KPC from Cond. ex U3, Mscmd</t>
        </is>
      </c>
      <c r="AG44" s="25" t="n"/>
      <c r="AH44" s="25" t="n"/>
    </row>
    <row r="45">
      <c r="A45" s="26" t="inlineStr">
        <is>
          <t>Total Raw Gas Produced Mscmd</t>
        </is>
      </c>
      <c r="B45" s="24">
        <f>B35+B37+B38+B40+B42+B49</f>
        <v/>
      </c>
      <c r="C45" s="24">
        <f>C35+C37+C38+C40+C42+C49</f>
        <v/>
      </c>
      <c r="D45" s="24">
        <f>D35+D37+D38+D40+D42+D49</f>
        <v/>
      </c>
      <c r="E45" s="24">
        <f>E35+E37+E38+E40+E42+E49</f>
        <v/>
      </c>
      <c r="F45" s="24">
        <f>F35+F37+F38+F40+F42+F49</f>
        <v/>
      </c>
      <c r="G45" s="24">
        <f>G35+G37+G38+G40+G42+G49</f>
        <v/>
      </c>
      <c r="H45" s="24">
        <f>H35+H37+H38+H40+H42+H49</f>
        <v/>
      </c>
      <c r="I45" s="24">
        <f>I35+I37+I38+I40+I42+I49</f>
        <v/>
      </c>
      <c r="J45" s="24">
        <f>J35+J37+J38+J40+J42+J49</f>
        <v/>
      </c>
      <c r="K45" s="24">
        <f>K35+K37+K38+K40+K42+K49</f>
        <v/>
      </c>
      <c r="L45" s="24">
        <f>L35+L37+L38+L40+L42+L49</f>
        <v/>
      </c>
      <c r="M45" s="24">
        <f>M35+M37+M38+M40+M42+M49</f>
        <v/>
      </c>
      <c r="N45" s="24">
        <f>N35+N37+N38+N40+N42+N49</f>
        <v/>
      </c>
      <c r="O45" s="24">
        <f>O35+O37+O38+O40+O42+O49</f>
        <v/>
      </c>
      <c r="P45" s="24">
        <f>P35+P37+P38+P40+P42+P49</f>
        <v/>
      </c>
      <c r="Q45" s="24">
        <f>Q35+Q37+Q38+Q40+Q42+Q49</f>
        <v/>
      </c>
      <c r="R45" s="24">
        <f>R35+R37+R38+R40+R42+R49</f>
        <v/>
      </c>
      <c r="S45" s="24">
        <f>S35+S37+S38+S40+S42+S49</f>
        <v/>
      </c>
      <c r="T45" s="24">
        <f>T35+T37+T38+T40+T42+T49</f>
        <v/>
      </c>
      <c r="U45" s="24">
        <f>U35+U37+U38+U40+U42+U49</f>
        <v/>
      </c>
      <c r="V45" s="24">
        <f>V35+V37+V38+V40+V42+V49</f>
        <v/>
      </c>
      <c r="W45" s="24">
        <f>W35+W37+W38+W40+W42+W49</f>
        <v/>
      </c>
      <c r="X45" s="24">
        <f>X35+X37+X38+X40+X42+X49</f>
        <v/>
      </c>
      <c r="Y45" s="24">
        <f>Y35+Y37+Y38+Y40+Y42+Y49</f>
        <v/>
      </c>
      <c r="Z45" s="24">
        <f>Z35+Z37+Z38+Z40+Z42+Z49</f>
        <v/>
      </c>
      <c r="AA45" s="24">
        <f>AA35+AA37+AA38+AA40+AA42+AA49</f>
        <v/>
      </c>
      <c r="AB45" s="24">
        <f>AB35+AB37+AB38+AB40+AB42+AB49</f>
        <v/>
      </c>
      <c r="AC45" s="24">
        <f>AC35+AC37+AC38+AC40+AC42+AC49</f>
        <v/>
      </c>
      <c r="AD45" s="24">
        <f>AD35+AD37+AD38+AD40+AD42+AD49</f>
        <v/>
      </c>
      <c r="AE45" s="24">
        <f>AE35+AE37+AE38+AE40+AE42+AE49</f>
        <v/>
      </c>
      <c r="AF45" s="26" t="inlineStr">
        <is>
          <t>Total Raw Gas Produced Mscmd</t>
        </is>
      </c>
      <c r="AG45" s="25" t="n"/>
      <c r="AH45" s="25" t="n"/>
    </row>
    <row r="46">
      <c r="A46" s="26" t="inlineStr">
        <is>
          <t>Injection required=40% of Total Gas, Mscmd</t>
        </is>
      </c>
      <c r="B46" s="24">
        <f>B45*0.4</f>
        <v/>
      </c>
      <c r="C46" s="24">
        <f>C45*0.4</f>
        <v/>
      </c>
      <c r="D46" s="24">
        <f>D45*0.4</f>
        <v/>
      </c>
      <c r="E46" s="24">
        <f>E45*0.4</f>
        <v/>
      </c>
      <c r="F46" s="24">
        <f>F45*0.4</f>
        <v/>
      </c>
      <c r="G46" s="24">
        <f>G45*0.4</f>
        <v/>
      </c>
      <c r="H46" s="24">
        <f>H45*0.4</f>
        <v/>
      </c>
      <c r="I46" s="24">
        <f>I45*0.4</f>
        <v/>
      </c>
      <c r="J46" s="24">
        <f>J45*0.4</f>
        <v/>
      </c>
      <c r="K46" s="24">
        <f>K45*0.4</f>
        <v/>
      </c>
      <c r="L46" s="24">
        <f>L45*0.4</f>
        <v/>
      </c>
      <c r="M46" s="24">
        <f>M45*0.4</f>
        <v/>
      </c>
      <c r="N46" s="24">
        <f>N45*0.4</f>
        <v/>
      </c>
      <c r="O46" s="24">
        <f>O45*0.4</f>
        <v/>
      </c>
      <c r="P46" s="24">
        <f>P45*0.4</f>
        <v/>
      </c>
      <c r="Q46" s="24">
        <f>Q45*0.4</f>
        <v/>
      </c>
      <c r="R46" s="24">
        <f>R45*0.4</f>
        <v/>
      </c>
      <c r="S46" s="24">
        <f>S45*0.4</f>
        <v/>
      </c>
      <c r="T46" s="24">
        <f>T45*0.4</f>
        <v/>
      </c>
      <c r="U46" s="24">
        <f>U45*0.4</f>
        <v/>
      </c>
      <c r="V46" s="24">
        <f>V45*0.4</f>
        <v/>
      </c>
      <c r="W46" s="24">
        <f>W45*0.4</f>
        <v/>
      </c>
      <c r="X46" s="24">
        <f>X45*0.4</f>
        <v/>
      </c>
      <c r="Y46" s="24">
        <f>Y45*0.4</f>
        <v/>
      </c>
      <c r="Z46" s="24">
        <f>Z45*0.4</f>
        <v/>
      </c>
      <c r="AA46" s="24">
        <f>AA45*0.4</f>
        <v/>
      </c>
      <c r="AB46" s="24">
        <f>AB45*0.4</f>
        <v/>
      </c>
      <c r="AC46" s="24">
        <f>AC45*0.4</f>
        <v/>
      </c>
      <c r="AD46" s="24">
        <f>AD45*0.4</f>
        <v/>
      </c>
      <c r="AE46" s="24">
        <f>AE45*0.4</f>
        <v/>
      </c>
      <c r="AF46" s="26" t="inlineStr">
        <is>
          <t>Injection required=40% of Total Gas, Mscmd</t>
        </is>
      </c>
      <c r="AG46" s="25" t="n"/>
      <c r="AH46" s="25" t="n"/>
    </row>
    <row r="47">
      <c r="A47" s="26" t="inlineStr">
        <is>
          <t>Gas from KPC to injection, Mscmd</t>
        </is>
      </c>
      <c r="B47" s="24" t="n">
        <v>0</v>
      </c>
      <c r="C47" s="24" t="n">
        <v>0</v>
      </c>
      <c r="D47" s="24" t="n">
        <v>0</v>
      </c>
      <c r="E47" s="24" t="n">
        <v>0</v>
      </c>
      <c r="F47" s="24" t="n">
        <v>0</v>
      </c>
      <c r="G47" s="24" t="n">
        <v>0</v>
      </c>
      <c r="H47" s="24" t="n">
        <v>0</v>
      </c>
      <c r="I47" s="24" t="n">
        <v>0</v>
      </c>
      <c r="J47" s="24" t="n">
        <v>0</v>
      </c>
      <c r="K47" s="24" t="n">
        <v>0</v>
      </c>
      <c r="L47" s="24" t="n">
        <v>0</v>
      </c>
      <c r="M47" s="24" t="n">
        <v>0</v>
      </c>
      <c r="N47" s="24" t="n">
        <v>0</v>
      </c>
      <c r="O47" s="24" t="n">
        <v>0</v>
      </c>
      <c r="P47" s="24" t="n">
        <v>0</v>
      </c>
      <c r="Q47" s="24" t="n">
        <v>0</v>
      </c>
      <c r="R47" s="24" t="n">
        <v>0</v>
      </c>
      <c r="S47" s="24" t="n">
        <v>0</v>
      </c>
      <c r="T47" s="24" t="n">
        <v>0</v>
      </c>
      <c r="U47" s="24" t="n">
        <v>0</v>
      </c>
      <c r="V47" s="24" t="n">
        <v>0</v>
      </c>
      <c r="W47" s="24" t="n">
        <v>0</v>
      </c>
      <c r="X47" s="24" t="n">
        <v>0</v>
      </c>
      <c r="Y47" s="24" t="n">
        <v>14.04</v>
      </c>
      <c r="Z47" s="24" t="n">
        <v>14.04</v>
      </c>
      <c r="AA47" s="24" t="n">
        <v>14.04</v>
      </c>
      <c r="AB47" s="24" t="n">
        <v>14.04</v>
      </c>
      <c r="AC47" s="24" t="n">
        <v>14.04</v>
      </c>
      <c r="AD47" s="24" t="n">
        <v>14.04</v>
      </c>
      <c r="AE47" s="24" t="n">
        <v>14.04</v>
      </c>
      <c r="AF47" s="26" t="inlineStr">
        <is>
          <t>Gas from KPC to injection, Mscmd</t>
        </is>
      </c>
      <c r="AG47" s="25" t="n"/>
      <c r="AH47" s="25" t="n"/>
    </row>
    <row r="48">
      <c r="A48" s="26" t="inlineStr">
        <is>
          <t>Gas from KPC to export, Mscmd</t>
        </is>
      </c>
      <c r="B48" s="24" t="n">
        <v>0</v>
      </c>
      <c r="C48" s="24" t="n">
        <v>0</v>
      </c>
      <c r="D48" s="24" t="n">
        <v>0</v>
      </c>
      <c r="E48" s="24" t="n">
        <v>0</v>
      </c>
      <c r="F48" s="24" t="n">
        <v>0</v>
      </c>
      <c r="G48" s="24" t="n">
        <v>0</v>
      </c>
      <c r="H48" s="24" t="n">
        <v>0</v>
      </c>
      <c r="I48" s="24" t="n">
        <v>0</v>
      </c>
      <c r="J48" s="24" t="n">
        <v>0</v>
      </c>
      <c r="K48" s="24" t="n">
        <v>0</v>
      </c>
      <c r="L48" s="24" t="n">
        <v>0</v>
      </c>
      <c r="M48" s="24" t="n">
        <v>0</v>
      </c>
      <c r="N48" s="24" t="n">
        <v>0</v>
      </c>
      <c r="O48" s="24" t="n">
        <v>0</v>
      </c>
      <c r="P48" s="24" t="n">
        <v>0</v>
      </c>
      <c r="Q48" s="24" t="n">
        <v>0</v>
      </c>
      <c r="R48" s="24" t="n">
        <v>0</v>
      </c>
      <c r="S48" s="24" t="n">
        <v>0</v>
      </c>
      <c r="T48" s="24" t="n">
        <v>0</v>
      </c>
      <c r="U48" s="24" t="n">
        <v>0</v>
      </c>
      <c r="V48" s="24" t="n">
        <v>0</v>
      </c>
      <c r="W48" s="24" t="n">
        <v>0</v>
      </c>
      <c r="X48" s="24" t="n">
        <v>0</v>
      </c>
      <c r="Y48" s="24" t="n">
        <v>0.73</v>
      </c>
      <c r="Z48" s="24" t="n">
        <v>0.73</v>
      </c>
      <c r="AA48" s="24" t="n">
        <v>0.73</v>
      </c>
      <c r="AB48" s="24" t="n">
        <v>0.73</v>
      </c>
      <c r="AC48" s="24" t="n">
        <v>0.73</v>
      </c>
      <c r="AD48" s="24" t="n">
        <v>0.73</v>
      </c>
      <c r="AE48" s="24" t="n">
        <v>0.73</v>
      </c>
      <c r="AF48" s="26" t="inlineStr">
        <is>
          <t>Gas from KPC to export, Mscmd</t>
        </is>
      </c>
      <c r="AG48" s="25" t="n"/>
      <c r="AH48" s="25" t="n"/>
    </row>
    <row r="49">
      <c r="A49" s="26" t="inlineStr">
        <is>
          <t>Gas from KPC to 5IC, Mscmd</t>
        </is>
      </c>
      <c r="B49" s="24" t="n">
        <v>0</v>
      </c>
      <c r="C49" s="24" t="n">
        <v>0</v>
      </c>
      <c r="D49" s="24" t="n">
        <v>0</v>
      </c>
      <c r="E49" s="24" t="n">
        <v>0</v>
      </c>
      <c r="F49" s="24" t="n">
        <v>0</v>
      </c>
      <c r="G49" s="24" t="n">
        <v>0</v>
      </c>
      <c r="H49" s="24" t="n">
        <v>0</v>
      </c>
      <c r="I49" s="24" t="n">
        <v>0</v>
      </c>
      <c r="J49" s="24" t="n">
        <v>0</v>
      </c>
      <c r="K49" s="24" t="n">
        <v>0</v>
      </c>
      <c r="L49" s="24" t="n">
        <v>0</v>
      </c>
      <c r="M49" s="24" t="n">
        <v>0</v>
      </c>
      <c r="N49" s="24" t="n">
        <v>0</v>
      </c>
      <c r="O49" s="24" t="n">
        <v>0</v>
      </c>
      <c r="P49" s="24" t="n">
        <v>0</v>
      </c>
      <c r="Q49" s="24" t="n">
        <v>0</v>
      </c>
      <c r="R49" s="24" t="n">
        <v>0</v>
      </c>
      <c r="S49" s="24" t="n">
        <v>0</v>
      </c>
      <c r="T49" s="24" t="n">
        <v>0</v>
      </c>
      <c r="U49" s="24" t="n">
        <v>0</v>
      </c>
      <c r="V49" s="24" t="n">
        <v>0</v>
      </c>
      <c r="W49" s="24" t="n">
        <v>0</v>
      </c>
      <c r="X49" s="24" t="n">
        <v>0</v>
      </c>
      <c r="Y49" s="24" t="n">
        <v>10.74</v>
      </c>
      <c r="Z49" s="24" t="n">
        <v>10.74</v>
      </c>
      <c r="AA49" s="24" t="n">
        <v>10.74</v>
      </c>
      <c r="AB49" s="24" t="n">
        <v>10.74</v>
      </c>
      <c r="AC49" s="24" t="n">
        <v>10.74</v>
      </c>
      <c r="AD49" s="24" t="n">
        <v>10.74</v>
      </c>
      <c r="AE49" s="24" t="n">
        <v>10.74</v>
      </c>
      <c r="AF49" s="26" t="inlineStr">
        <is>
          <t>Gas from KPC to 5IC, Mscmd</t>
        </is>
      </c>
      <c r="AG49" s="25" t="n"/>
      <c r="AH49" s="25" t="n"/>
    </row>
    <row r="50">
      <c r="A50" s="26" t="inlineStr">
        <is>
          <t>Total gas from KPC (outlet DRIZO), Mscmd</t>
        </is>
      </c>
      <c r="B50" s="24">
        <f>B47+B48+B49</f>
        <v/>
      </c>
      <c r="C50" s="24">
        <f>C47+C48+C49</f>
        <v/>
      </c>
      <c r="D50" s="24">
        <f>D47+D48+D49</f>
        <v/>
      </c>
      <c r="E50" s="24">
        <f>E47+E48+E49</f>
        <v/>
      </c>
      <c r="F50" s="24">
        <f>F47+F48+F49</f>
        <v/>
      </c>
      <c r="G50" s="24">
        <f>G47+G48+G49</f>
        <v/>
      </c>
      <c r="H50" s="24">
        <f>H47+H48+H49</f>
        <v/>
      </c>
      <c r="I50" s="24">
        <f>I47+I48+I49</f>
        <v/>
      </c>
      <c r="J50" s="24">
        <f>J47+J48+J49</f>
        <v/>
      </c>
      <c r="K50" s="24">
        <f>K47+K48+K49</f>
        <v/>
      </c>
      <c r="L50" s="24">
        <f>L47+L48+L49</f>
        <v/>
      </c>
      <c r="M50" s="24">
        <f>M47+M48+M49</f>
        <v/>
      </c>
      <c r="N50" s="24">
        <f>N47+N48+N49</f>
        <v/>
      </c>
      <c r="O50" s="24">
        <f>O47+O48+O49</f>
        <v/>
      </c>
      <c r="P50" s="24">
        <f>P47+P48+P49</f>
        <v/>
      </c>
      <c r="Q50" s="24">
        <f>Q47+Q48+Q49</f>
        <v/>
      </c>
      <c r="R50" s="24">
        <f>R47+R48+R49</f>
        <v/>
      </c>
      <c r="S50" s="24">
        <f>S47+S48+S49</f>
        <v/>
      </c>
      <c r="T50" s="24">
        <f>T47+T48+T49</f>
        <v/>
      </c>
      <c r="U50" s="24">
        <f>U47+U48+U49</f>
        <v/>
      </c>
      <c r="V50" s="24">
        <f>V47+V48+V49</f>
        <v/>
      </c>
      <c r="W50" s="24">
        <f>W47+W48+W49</f>
        <v/>
      </c>
      <c r="X50" s="24">
        <f>X47+X48+X49</f>
        <v/>
      </c>
      <c r="Y50" s="24">
        <f>Y47+Y48+Y49</f>
        <v/>
      </c>
      <c r="Z50" s="24">
        <f>Z47+Z48+Z49</f>
        <v/>
      </c>
      <c r="AA50" s="24">
        <f>AA47+AA48+AA49</f>
        <v/>
      </c>
      <c r="AB50" s="24">
        <f>AB47+AB48+AB49</f>
        <v/>
      </c>
      <c r="AC50" s="24">
        <f>AC47+AC48+AC49</f>
        <v/>
      </c>
      <c r="AD50" s="24">
        <f>AD47+AD48+AD49</f>
        <v/>
      </c>
      <c r="AE50" s="24">
        <f>AE47+AE48+AE49</f>
        <v/>
      </c>
      <c r="AF50" s="26" t="inlineStr">
        <is>
          <t>Total gas from KPC (outlet DRIZO), Mscmd</t>
        </is>
      </c>
      <c r="AG50" s="25" t="n"/>
      <c r="AH50" s="25" t="n"/>
    </row>
    <row r="51">
      <c r="A51" s="26" t="inlineStr">
        <is>
          <t>H2S in total gas to export, % vol</t>
        </is>
      </c>
      <c r="B51" s="24">
        <f>(B48*$E$25+(B14-B48)*$E$29)/B14*100</f>
        <v/>
      </c>
      <c r="C51" s="24">
        <f>(C48*$E$25+(C14-C48)*$E$29)/C14*100</f>
        <v/>
      </c>
      <c r="D51" s="24">
        <f>(D48*$E$25+(D14-D48)*$E$29)/D14*100</f>
        <v/>
      </c>
      <c r="E51" s="24">
        <f>(E48*$E$25+(E14-E48)*$E$29)/E14*100</f>
        <v/>
      </c>
      <c r="F51" s="24">
        <f>(F48*$E$25+(F14-F48)*$E$29)/F14*100</f>
        <v/>
      </c>
      <c r="G51" s="24">
        <f>(G48*$E$25+(G14-G48)*$E$29)/G14*100</f>
        <v/>
      </c>
      <c r="H51" s="24">
        <f>(H48*$E$25+(H14-H48)*$E$29)/H14*100</f>
        <v/>
      </c>
      <c r="I51" s="24">
        <f>(I48*$E$25+(I14-I48)*$E$29)/I14*100</f>
        <v/>
      </c>
      <c r="J51" s="24">
        <f>(J48*$E$25+(J14-J48)*$E$29)/J14*100</f>
        <v/>
      </c>
      <c r="K51" s="24">
        <f>(K48*$E$25+(K14-K48)*$E$29)/K14*100</f>
        <v/>
      </c>
      <c r="L51" s="24">
        <f>(L48*$E$25+(L14-L48)*$E$29)/L14*100</f>
        <v/>
      </c>
      <c r="M51" s="24">
        <f>(M48*$E$25+(M14-M48)*$E$29)/M14*100</f>
        <v/>
      </c>
      <c r="N51" s="24">
        <f>(N48*$E$25+(N14-N48)*$E$29)/N14*100</f>
        <v/>
      </c>
      <c r="O51" s="24">
        <f>(O48*$E$25+(O14-O48)*$E$29)/O14*100</f>
        <v/>
      </c>
      <c r="P51" s="24">
        <f>(P48*$E$25+(P14-P48)*$E$29)/P14*100</f>
        <v/>
      </c>
      <c r="Q51" s="24">
        <f>(Q48*$E$25+(Q14-Q48)*$E$29)/Q14*100</f>
        <v/>
      </c>
      <c r="R51" s="24">
        <f>(R48*$E$25+(R14-R48)*$E$29)/R14*100</f>
        <v/>
      </c>
      <c r="S51" s="24">
        <f>(S48*$E$25+(S14-S48)*$E$29)/S14*100</f>
        <v/>
      </c>
      <c r="T51" s="24">
        <f>(T48*$E$25+(T14-T48)*$E$29)/T14*100</f>
        <v/>
      </c>
      <c r="U51" s="24">
        <f>(U48*$E$25+(U14-U48)*$E$29)/U14*100</f>
        <v/>
      </c>
      <c r="V51" s="24">
        <f>(V48*$E$25+(V14-V48)*$E$29)/V14*100</f>
        <v/>
      </c>
      <c r="W51" s="24">
        <f>(W48*$E$25+(W14-W48)*$E$29)/W14*100</f>
        <v/>
      </c>
      <c r="X51" s="24">
        <f>(X48*$E$25+(X14-X48)*$E$29)/X14*100</f>
        <v/>
      </c>
      <c r="Y51" s="24">
        <f>(Y48*$E$25+(Y14-Y48)*$E$29)/Y14*100</f>
        <v/>
      </c>
      <c r="Z51" s="24">
        <f>(Z48*$E$25+(Z14-Z48)*$E$29)/Z14*100</f>
        <v/>
      </c>
      <c r="AA51" s="24">
        <f>(AA48*$E$25+(AA14-AA48)*$E$29)/AA14*100</f>
        <v/>
      </c>
      <c r="AB51" s="24">
        <f>(AB48*$E$25+(AB14-AB48)*$E$29)/AB14*100</f>
        <v/>
      </c>
      <c r="AC51" s="24">
        <f>(AC48*$E$25+(AC14-AC48)*$E$29)/AC14*100</f>
        <v/>
      </c>
      <c r="AD51" s="24">
        <f>(AD48*$E$25+(AD14-AD48)*$E$29)/AD14*100</f>
        <v/>
      </c>
      <c r="AE51" s="24">
        <f>(AE48*$E$25+(AE14-AE48)*$E$29)/AE14*100</f>
        <v/>
      </c>
      <c r="AF51" s="26" t="inlineStr">
        <is>
          <t>H2S in total gas to export, % vol</t>
        </is>
      </c>
      <c r="AG51" s="25" t="n"/>
      <c r="AH51" s="25" t="n"/>
    </row>
    <row r="52"/>
    <row r="53">
      <c r="B53" s="27" t="inlineStr">
        <is>
          <t>PRODUCTS OUTPUT</t>
        </is>
      </c>
    </row>
    <row r="54">
      <c r="A54" s="26" t="inlineStr">
        <is>
          <t>Date</t>
        </is>
      </c>
      <c r="B54" s="28" t="n">
        <v>1</v>
      </c>
      <c r="C54" s="28" t="n">
        <v>2</v>
      </c>
      <c r="D54" s="28" t="n">
        <v>3</v>
      </c>
      <c r="E54" s="28" t="n">
        <v>4</v>
      </c>
      <c r="F54" s="28" t="n">
        <v>5</v>
      </c>
      <c r="G54" s="28" t="n">
        <v>6</v>
      </c>
      <c r="H54" s="28" t="n">
        <v>7</v>
      </c>
      <c r="I54" s="28" t="n">
        <v>8</v>
      </c>
      <c r="J54" s="28" t="n">
        <v>9</v>
      </c>
      <c r="K54" s="28" t="n">
        <v>10</v>
      </c>
      <c r="L54" s="28" t="n">
        <v>11</v>
      </c>
      <c r="M54" s="28" t="n">
        <v>12</v>
      </c>
      <c r="N54" s="28" t="n">
        <v>13</v>
      </c>
      <c r="O54" s="28" t="n">
        <v>14</v>
      </c>
      <c r="P54" s="28" t="n">
        <v>15</v>
      </c>
      <c r="Q54" s="28" t="n">
        <v>16</v>
      </c>
      <c r="R54" s="28" t="n">
        <v>17</v>
      </c>
      <c r="S54" s="28" t="n">
        <v>18</v>
      </c>
      <c r="T54" s="28" t="n">
        <v>19</v>
      </c>
      <c r="U54" s="28" t="n">
        <v>20</v>
      </c>
      <c r="V54" s="28" t="n">
        <v>21</v>
      </c>
      <c r="W54" s="28" t="n">
        <v>22</v>
      </c>
      <c r="X54" s="28" t="n">
        <v>23</v>
      </c>
      <c r="Y54" s="28" t="n">
        <v>24</v>
      </c>
      <c r="Z54" s="28" t="n">
        <v>25</v>
      </c>
      <c r="AA54" s="28" t="n">
        <v>26</v>
      </c>
      <c r="AB54" s="28" t="n">
        <v>27</v>
      </c>
      <c r="AC54" s="28" t="n">
        <v>28</v>
      </c>
      <c r="AD54" s="28" t="n">
        <v>29</v>
      </c>
      <c r="AE54" s="28" t="n">
        <v>30</v>
      </c>
      <c r="AF54" s="28" t="inlineStr">
        <is>
          <t>SUMS</t>
        </is>
      </c>
    </row>
    <row r="55">
      <c r="A55" s="26" t="inlineStr">
        <is>
          <t>Total Equivalent Stable Liquid, ktd</t>
        </is>
      </c>
      <c r="B55" s="24">
        <f>(B4+$J$22*(B9))</f>
        <v/>
      </c>
      <c r="C55" s="24">
        <f>(C4+$J$22*(C9))</f>
        <v/>
      </c>
      <c r="D55" s="24">
        <f>(D4+$J$22*(D9))</f>
        <v/>
      </c>
      <c r="E55" s="24">
        <f>(E4+$J$22*(E9))</f>
        <v/>
      </c>
      <c r="F55" s="24">
        <f>(F4+$J$22*(F9))</f>
        <v/>
      </c>
      <c r="G55" s="24">
        <f>(G4+$J$22*(G9))</f>
        <v/>
      </c>
      <c r="H55" s="24">
        <f>(H4+$J$22*(H9))</f>
        <v/>
      </c>
      <c r="I55" s="24">
        <f>(I4+$J$22*(I9))</f>
        <v/>
      </c>
      <c r="J55" s="24">
        <f>(J4+$J$22*(J9))</f>
        <v/>
      </c>
      <c r="K55" s="24">
        <f>(K4+$J$22*(K9))</f>
        <v/>
      </c>
      <c r="L55" s="24">
        <f>(L4+$J$22*(L9))</f>
        <v/>
      </c>
      <c r="M55" s="24">
        <f>(M4+$J$22*(M9))</f>
        <v/>
      </c>
      <c r="N55" s="24">
        <f>(N4+$J$22*(N9))</f>
        <v/>
      </c>
      <c r="O55" s="24">
        <f>(O4+$J$22*(O9))</f>
        <v/>
      </c>
      <c r="P55" s="24">
        <f>(P4+$J$22*(P9))</f>
        <v/>
      </c>
      <c r="Q55" s="24">
        <f>(Q4+$J$22*(Q9))</f>
        <v/>
      </c>
      <c r="R55" s="24">
        <f>(R4+$J$22*(R9))</f>
        <v/>
      </c>
      <c r="S55" s="24">
        <f>(S4+$J$22*(S9))</f>
        <v/>
      </c>
      <c r="T55" s="24">
        <f>(T4+$J$22*(T9))</f>
        <v/>
      </c>
      <c r="U55" s="24">
        <f>(U4+$J$22*(U9))</f>
        <v/>
      </c>
      <c r="V55" s="24">
        <f>(V4+$J$22*(V9))</f>
        <v/>
      </c>
      <c r="W55" s="24">
        <f>(W4+$J$22*(W9))</f>
        <v/>
      </c>
      <c r="X55" s="24">
        <f>(X4+$J$22*(X9))</f>
        <v/>
      </c>
      <c r="Y55" s="24">
        <f>(Y4+$J$22*(Y9))</f>
        <v/>
      </c>
      <c r="Z55" s="24">
        <f>(Z4+$J$22*(Z9))</f>
        <v/>
      </c>
      <c r="AA55" s="24">
        <f>(AA4+$J$22*(AA9))</f>
        <v/>
      </c>
      <c r="AB55" s="24">
        <f>(AB4+$J$22*(AB9))</f>
        <v/>
      </c>
      <c r="AC55" s="24">
        <f>(AC4+$J$22*(AC9))</f>
        <v/>
      </c>
      <c r="AD55" s="24">
        <f>(AD4+$J$22*(AD9))</f>
        <v/>
      </c>
      <c r="AE55" s="24">
        <f>(AE4+$J$22*(AE9))</f>
        <v/>
      </c>
      <c r="AF55" s="25">
        <f>SUM(B55:AE55)</f>
        <v/>
      </c>
    </row>
    <row r="56">
      <c r="A56" s="26" t="inlineStr">
        <is>
          <t>Total Gas, Mscmd</t>
        </is>
      </c>
      <c r="B56" s="24">
        <f>B15+B14+B10</f>
        <v/>
      </c>
      <c r="C56" s="24">
        <f>C15+C14+C10</f>
        <v/>
      </c>
      <c r="D56" s="24">
        <f>D15+D14+D10</f>
        <v/>
      </c>
      <c r="E56" s="24">
        <f>E15+E14+E10</f>
        <v/>
      </c>
      <c r="F56" s="24">
        <f>F15+F14+F10</f>
        <v/>
      </c>
      <c r="G56" s="24">
        <f>G15+G14+G10</f>
        <v/>
      </c>
      <c r="H56" s="24">
        <f>H15+H14+H10</f>
        <v/>
      </c>
      <c r="I56" s="24">
        <f>I15+I14+I10</f>
        <v/>
      </c>
      <c r="J56" s="24">
        <f>J15+J14+J10</f>
        <v/>
      </c>
      <c r="K56" s="24">
        <f>K15+K14+K10</f>
        <v/>
      </c>
      <c r="L56" s="24">
        <f>L15+L14+L10</f>
        <v/>
      </c>
      <c r="M56" s="24">
        <f>M15+M14+M10</f>
        <v/>
      </c>
      <c r="N56" s="24">
        <f>N15+N14+N10</f>
        <v/>
      </c>
      <c r="O56" s="24">
        <f>O15+O14+O10</f>
        <v/>
      </c>
      <c r="P56" s="24">
        <f>P15+P14+P10</f>
        <v/>
      </c>
      <c r="Q56" s="24">
        <f>Q15+Q14+Q10</f>
        <v/>
      </c>
      <c r="R56" s="24">
        <f>R15+R14+R10</f>
        <v/>
      </c>
      <c r="S56" s="24">
        <f>S15+S14+S10</f>
        <v/>
      </c>
      <c r="T56" s="24">
        <f>T15+T14+T10</f>
        <v/>
      </c>
      <c r="U56" s="24">
        <f>U15+U14+U10</f>
        <v/>
      </c>
      <c r="V56" s="24">
        <f>V15+V14+V10</f>
        <v/>
      </c>
      <c r="W56" s="24">
        <f>W15+W14+W10</f>
        <v/>
      </c>
      <c r="X56" s="24">
        <f>X15+X14+X10</f>
        <v/>
      </c>
      <c r="Y56" s="24">
        <f>Y15+Y14+Y10</f>
        <v/>
      </c>
      <c r="Z56" s="24">
        <f>Z15+Z14+Z10</f>
        <v/>
      </c>
      <c r="AA56" s="24">
        <f>AA15+AA14+AA10</f>
        <v/>
      </c>
      <c r="AB56" s="24">
        <f>AB15+AB14+AB10</f>
        <v/>
      </c>
      <c r="AC56" s="24">
        <f>AC15+AC14+AC10</f>
        <v/>
      </c>
      <c r="AD56" s="24">
        <f>AD15+AD14+AD10</f>
        <v/>
      </c>
      <c r="AE56" s="24">
        <f>AE15+AE14+AE10</f>
        <v/>
      </c>
      <c r="AF56" s="25">
        <f>SUM(B56:AE56)</f>
        <v/>
      </c>
    </row>
    <row r="57">
      <c r="A57" s="26" t="inlineStr">
        <is>
          <t>Field GOR</t>
        </is>
      </c>
      <c r="B57" s="24">
        <f>B56/B55</f>
        <v/>
      </c>
      <c r="C57" s="24">
        <f>C56/C55</f>
        <v/>
      </c>
      <c r="D57" s="24">
        <f>D56/D55</f>
        <v/>
      </c>
      <c r="E57" s="24">
        <f>E56/E55</f>
        <v/>
      </c>
      <c r="F57" s="24">
        <f>F56/F55</f>
        <v/>
      </c>
      <c r="G57" s="24">
        <f>G56/G55</f>
        <v/>
      </c>
      <c r="H57" s="24">
        <f>H56/H55</f>
        <v/>
      </c>
      <c r="I57" s="24">
        <f>I56/I55</f>
        <v/>
      </c>
      <c r="J57" s="24">
        <f>J56/J55</f>
        <v/>
      </c>
      <c r="K57" s="24">
        <f>K56/K55</f>
        <v/>
      </c>
      <c r="L57" s="24">
        <f>L56/L55</f>
        <v/>
      </c>
      <c r="M57" s="24">
        <f>M56/M55</f>
        <v/>
      </c>
      <c r="N57" s="24">
        <f>N56/N55</f>
        <v/>
      </c>
      <c r="O57" s="24">
        <f>O56/O55</f>
        <v/>
      </c>
      <c r="P57" s="24">
        <f>P56/P55</f>
        <v/>
      </c>
      <c r="Q57" s="24">
        <f>Q56/Q55</f>
        <v/>
      </c>
      <c r="R57" s="24">
        <f>R56/R55</f>
        <v/>
      </c>
      <c r="S57" s="24">
        <f>S56/S55</f>
        <v/>
      </c>
      <c r="T57" s="24">
        <f>T56/T55</f>
        <v/>
      </c>
      <c r="U57" s="24">
        <f>U56/U55</f>
        <v/>
      </c>
      <c r="V57" s="24">
        <f>V56/V55</f>
        <v/>
      </c>
      <c r="W57" s="24">
        <f>W56/W55</f>
        <v/>
      </c>
      <c r="X57" s="24">
        <f>X56/X55</f>
        <v/>
      </c>
      <c r="Y57" s="24">
        <f>Y56/Y55</f>
        <v/>
      </c>
      <c r="Z57" s="24">
        <f>Z56/Z55</f>
        <v/>
      </c>
      <c r="AA57" s="24">
        <f>AA56/AA55</f>
        <v/>
      </c>
      <c r="AB57" s="24">
        <f>AB56/AB55</f>
        <v/>
      </c>
      <c r="AC57" s="24">
        <f>AC56/AC55</f>
        <v/>
      </c>
      <c r="AD57" s="24">
        <f>AD56/AD55</f>
        <v/>
      </c>
      <c r="AE57" s="24">
        <f>AE56/AE55</f>
        <v/>
      </c>
      <c r="AF57" s="25">
        <f>(AE56/AE55)</f>
        <v/>
      </c>
    </row>
    <row r="58"/>
    <row r="59"/>
    <row r="60">
      <c r="B60" s="27" t="inlineStr">
        <is>
          <t>WELL STOCK</t>
        </is>
      </c>
    </row>
    <row r="61">
      <c r="A61" s="26" t="inlineStr">
        <is>
          <t>KPC WS, kt stable</t>
        </is>
      </c>
      <c r="B61" s="24">
        <f>B106</f>
        <v/>
      </c>
      <c r="C61" s="24">
        <f>C106</f>
        <v/>
      </c>
      <c r="D61" s="24">
        <f>D106</f>
        <v/>
      </c>
      <c r="E61" s="24">
        <f>E106</f>
        <v/>
      </c>
      <c r="F61" s="24">
        <f>F106</f>
        <v/>
      </c>
      <c r="G61" s="24">
        <f>G106</f>
        <v/>
      </c>
      <c r="H61" s="24">
        <f>H106</f>
        <v/>
      </c>
      <c r="I61" s="24">
        <f>I106</f>
        <v/>
      </c>
      <c r="J61" s="24">
        <f>J106</f>
        <v/>
      </c>
      <c r="K61" s="24">
        <f>K106</f>
        <v/>
      </c>
      <c r="L61" s="24">
        <f>L106</f>
        <v/>
      </c>
      <c r="M61" s="24">
        <f>M106</f>
        <v/>
      </c>
      <c r="N61" s="24">
        <f>N106</f>
        <v/>
      </c>
      <c r="O61" s="24">
        <f>O106</f>
        <v/>
      </c>
      <c r="P61" s="24">
        <f>P106</f>
        <v/>
      </c>
      <c r="Q61" s="24">
        <f>Q106</f>
        <v/>
      </c>
      <c r="R61" s="24">
        <f>R106</f>
        <v/>
      </c>
      <c r="S61" s="24">
        <f>S106</f>
        <v/>
      </c>
      <c r="T61" s="24">
        <f>T106</f>
        <v/>
      </c>
      <c r="U61" s="24">
        <f>U106</f>
        <v/>
      </c>
      <c r="V61" s="24">
        <f>V106</f>
        <v/>
      </c>
      <c r="W61" s="24">
        <f>W106</f>
        <v/>
      </c>
      <c r="X61" s="24">
        <f>X106</f>
        <v/>
      </c>
      <c r="Y61" s="24">
        <f>Y106</f>
        <v/>
      </c>
      <c r="Z61" s="24">
        <f>Z106</f>
        <v/>
      </c>
      <c r="AA61" s="24">
        <f>AA106</f>
        <v/>
      </c>
      <c r="AB61" s="24">
        <f>AB106</f>
        <v/>
      </c>
      <c r="AC61" s="24">
        <f>AC106</f>
        <v/>
      </c>
      <c r="AD61" s="24">
        <f>AD106</f>
        <v/>
      </c>
      <c r="AE61" s="24">
        <f>AE106</f>
        <v/>
      </c>
    </row>
    <row r="62">
      <c r="A62" s="26" t="inlineStr">
        <is>
          <t>Unit 2 WS, kt stable</t>
        </is>
      </c>
      <c r="B62" s="24">
        <f>B107</f>
        <v/>
      </c>
      <c r="C62" s="24">
        <f>C107</f>
        <v/>
      </c>
      <c r="D62" s="24">
        <f>D107</f>
        <v/>
      </c>
      <c r="E62" s="24">
        <f>E107</f>
        <v/>
      </c>
      <c r="F62" s="24">
        <f>F107</f>
        <v/>
      </c>
      <c r="G62" s="24">
        <f>G107</f>
        <v/>
      </c>
      <c r="H62" s="24">
        <f>H107</f>
        <v/>
      </c>
      <c r="I62" s="24">
        <f>I107</f>
        <v/>
      </c>
      <c r="J62" s="24">
        <f>J107</f>
        <v/>
      </c>
      <c r="K62" s="24">
        <f>K107</f>
        <v/>
      </c>
      <c r="L62" s="24">
        <f>L107</f>
        <v/>
      </c>
      <c r="M62" s="24">
        <f>M107</f>
        <v/>
      </c>
      <c r="N62" s="24">
        <f>N107</f>
        <v/>
      </c>
      <c r="O62" s="24">
        <f>O107</f>
        <v/>
      </c>
      <c r="P62" s="24">
        <f>P107</f>
        <v/>
      </c>
      <c r="Q62" s="24">
        <f>Q107</f>
        <v/>
      </c>
      <c r="R62" s="24">
        <f>R107</f>
        <v/>
      </c>
      <c r="S62" s="24">
        <f>S107</f>
        <v/>
      </c>
      <c r="T62" s="24">
        <f>T107</f>
        <v/>
      </c>
      <c r="U62" s="24">
        <f>U107</f>
        <v/>
      </c>
      <c r="V62" s="24">
        <f>V107</f>
        <v/>
      </c>
      <c r="W62" s="24">
        <f>W107</f>
        <v/>
      </c>
      <c r="X62" s="24">
        <f>X107</f>
        <v/>
      </c>
      <c r="Y62" s="24">
        <f>Y107</f>
        <v/>
      </c>
      <c r="Z62" s="24">
        <f>Z107</f>
        <v/>
      </c>
      <c r="AA62" s="24">
        <f>AA107</f>
        <v/>
      </c>
      <c r="AB62" s="24">
        <f>AB107</f>
        <v/>
      </c>
      <c r="AC62" s="24">
        <f>AC107</f>
        <v/>
      </c>
      <c r="AD62" s="24">
        <f>AD107</f>
        <v/>
      </c>
      <c r="AE62" s="24">
        <f>AE107</f>
        <v/>
      </c>
    </row>
    <row r="63">
      <c r="A63" s="26" t="inlineStr">
        <is>
          <t>Unit 3 WS, kt stable</t>
        </is>
      </c>
      <c r="B63" s="24">
        <f>B108</f>
        <v/>
      </c>
      <c r="C63" s="24">
        <f>C108</f>
        <v/>
      </c>
      <c r="D63" s="24">
        <f>D108</f>
        <v/>
      </c>
      <c r="E63" s="24">
        <f>E108</f>
        <v/>
      </c>
      <c r="F63" s="24">
        <f>F108</f>
        <v/>
      </c>
      <c r="G63" s="24">
        <f>G108</f>
        <v/>
      </c>
      <c r="H63" s="24">
        <f>H108</f>
        <v/>
      </c>
      <c r="I63" s="24">
        <f>I108</f>
        <v/>
      </c>
      <c r="J63" s="24">
        <f>J108</f>
        <v/>
      </c>
      <c r="K63" s="24">
        <f>K108</f>
        <v/>
      </c>
      <c r="L63" s="24">
        <f>L108</f>
        <v/>
      </c>
      <c r="M63" s="24">
        <f>M108</f>
        <v/>
      </c>
      <c r="N63" s="24">
        <f>N108</f>
        <v/>
      </c>
      <c r="O63" s="24">
        <f>O108</f>
        <v/>
      </c>
      <c r="P63" s="24">
        <f>P108</f>
        <v/>
      </c>
      <c r="Q63" s="24">
        <f>Q108</f>
        <v/>
      </c>
      <c r="R63" s="24">
        <f>R108</f>
        <v/>
      </c>
      <c r="S63" s="24">
        <f>S108</f>
        <v/>
      </c>
      <c r="T63" s="24">
        <f>T108</f>
        <v/>
      </c>
      <c r="U63" s="24">
        <f>U108</f>
        <v/>
      </c>
      <c r="V63" s="24">
        <f>V108</f>
        <v/>
      </c>
      <c r="W63" s="24">
        <f>W108</f>
        <v/>
      </c>
      <c r="X63" s="24">
        <f>X108</f>
        <v/>
      </c>
      <c r="Y63" s="24">
        <f>Y108</f>
        <v/>
      </c>
      <c r="Z63" s="24">
        <f>Z108</f>
        <v/>
      </c>
      <c r="AA63" s="24">
        <f>AA108</f>
        <v/>
      </c>
      <c r="AB63" s="24">
        <f>AB108</f>
        <v/>
      </c>
      <c r="AC63" s="24">
        <f>AC108</f>
        <v/>
      </c>
      <c r="AD63" s="24">
        <f>AD108</f>
        <v/>
      </c>
      <c r="AE63" s="24">
        <f>AE108</f>
        <v/>
      </c>
    </row>
    <row r="64">
      <c r="A64" s="26" t="inlineStr">
        <is>
          <t>KPC WS GOR Mscm/kt stable</t>
        </is>
      </c>
      <c r="B64" s="24">
        <f>B116</f>
        <v/>
      </c>
      <c r="C64" s="24">
        <f>C116</f>
        <v/>
      </c>
      <c r="D64" s="24">
        <f>D116</f>
        <v/>
      </c>
      <c r="E64" s="24">
        <f>E116</f>
        <v/>
      </c>
      <c r="F64" s="24">
        <f>F116</f>
        <v/>
      </c>
      <c r="G64" s="24">
        <f>G116</f>
        <v/>
      </c>
      <c r="H64" s="24">
        <f>H116</f>
        <v/>
      </c>
      <c r="I64" s="24">
        <f>I116</f>
        <v/>
      </c>
      <c r="J64" s="24">
        <f>J116</f>
        <v/>
      </c>
      <c r="K64" s="24">
        <f>K116</f>
        <v/>
      </c>
      <c r="L64" s="24">
        <f>L116</f>
        <v/>
      </c>
      <c r="M64" s="24">
        <f>M116</f>
        <v/>
      </c>
      <c r="N64" s="24">
        <f>N116</f>
        <v/>
      </c>
      <c r="O64" s="24">
        <f>O116</f>
        <v/>
      </c>
      <c r="P64" s="24">
        <f>P116</f>
        <v/>
      </c>
      <c r="Q64" s="24">
        <f>Q116</f>
        <v/>
      </c>
      <c r="R64" s="24">
        <f>R116</f>
        <v/>
      </c>
      <c r="S64" s="24">
        <f>S116</f>
        <v/>
      </c>
      <c r="T64" s="24">
        <f>T116</f>
        <v/>
      </c>
      <c r="U64" s="24">
        <f>U116</f>
        <v/>
      </c>
      <c r="V64" s="24">
        <f>V116</f>
        <v/>
      </c>
      <c r="W64" s="24">
        <f>W116</f>
        <v/>
      </c>
      <c r="X64" s="24">
        <f>X116</f>
        <v/>
      </c>
      <c r="Y64" s="24">
        <f>Y116</f>
        <v/>
      </c>
      <c r="Z64" s="24">
        <f>Z116</f>
        <v/>
      </c>
      <c r="AA64" s="24">
        <f>AA116</f>
        <v/>
      </c>
      <c r="AB64" s="24">
        <f>AB116</f>
        <v/>
      </c>
      <c r="AC64" s="24">
        <f>AC116</f>
        <v/>
      </c>
      <c r="AD64" s="24">
        <f>AD116</f>
        <v/>
      </c>
      <c r="AE64" s="24">
        <f>AE116</f>
        <v/>
      </c>
    </row>
    <row r="65">
      <c r="A65" s="26" t="inlineStr">
        <is>
          <t>Unit 2 WS GOR Mscm/kt stable</t>
        </is>
      </c>
      <c r="B65" s="24">
        <f>B117</f>
        <v/>
      </c>
      <c r="C65" s="24">
        <f>C117</f>
        <v/>
      </c>
      <c r="D65" s="24">
        <f>D117</f>
        <v/>
      </c>
      <c r="E65" s="24">
        <f>E117</f>
        <v/>
      </c>
      <c r="F65" s="24">
        <f>F117</f>
        <v/>
      </c>
      <c r="G65" s="24">
        <f>G117</f>
        <v/>
      </c>
      <c r="H65" s="24">
        <f>H117</f>
        <v/>
      </c>
      <c r="I65" s="24">
        <f>I117</f>
        <v/>
      </c>
      <c r="J65" s="24">
        <f>J117</f>
        <v/>
      </c>
      <c r="K65" s="24">
        <f>K117</f>
        <v/>
      </c>
      <c r="L65" s="24">
        <f>L117</f>
        <v/>
      </c>
      <c r="M65" s="24">
        <f>M117</f>
        <v/>
      </c>
      <c r="N65" s="24">
        <f>N117</f>
        <v/>
      </c>
      <c r="O65" s="24">
        <f>O117</f>
        <v/>
      </c>
      <c r="P65" s="24">
        <f>P117</f>
        <v/>
      </c>
      <c r="Q65" s="24">
        <f>Q117</f>
        <v/>
      </c>
      <c r="R65" s="24">
        <f>R117</f>
        <v/>
      </c>
      <c r="S65" s="24">
        <f>S117</f>
        <v/>
      </c>
      <c r="T65" s="24">
        <f>T117</f>
        <v/>
      </c>
      <c r="U65" s="24">
        <f>U117</f>
        <v/>
      </c>
      <c r="V65" s="24">
        <f>V117</f>
        <v/>
      </c>
      <c r="W65" s="24">
        <f>W117</f>
        <v/>
      </c>
      <c r="X65" s="24">
        <f>X117</f>
        <v/>
      </c>
      <c r="Y65" s="24">
        <f>Y117</f>
        <v/>
      </c>
      <c r="Z65" s="24">
        <f>Z117</f>
        <v/>
      </c>
      <c r="AA65" s="24">
        <f>AA117</f>
        <v/>
      </c>
      <c r="AB65" s="24">
        <f>AB117</f>
        <v/>
      </c>
      <c r="AC65" s="24">
        <f>AC117</f>
        <v/>
      </c>
      <c r="AD65" s="24">
        <f>AD117</f>
        <v/>
      </c>
      <c r="AE65" s="24">
        <f>AE117</f>
        <v/>
      </c>
    </row>
    <row r="66">
      <c r="A66" s="26" t="inlineStr">
        <is>
          <t>Unit 3 WS GOR Mscm/kt stable</t>
        </is>
      </c>
      <c r="B66" s="24">
        <f>B118</f>
        <v/>
      </c>
      <c r="C66" s="24">
        <f>C118</f>
        <v/>
      </c>
      <c r="D66" s="24">
        <f>D118</f>
        <v/>
      </c>
      <c r="E66" s="24">
        <f>E118</f>
        <v/>
      </c>
      <c r="F66" s="24">
        <f>F118</f>
        <v/>
      </c>
      <c r="G66" s="24">
        <f>G118</f>
        <v/>
      </c>
      <c r="H66" s="24">
        <f>H118</f>
        <v/>
      </c>
      <c r="I66" s="24">
        <f>I118</f>
        <v/>
      </c>
      <c r="J66" s="24">
        <f>J118</f>
        <v/>
      </c>
      <c r="K66" s="24">
        <f>K118</f>
        <v/>
      </c>
      <c r="L66" s="24">
        <f>L118</f>
        <v/>
      </c>
      <c r="M66" s="24">
        <f>M118</f>
        <v/>
      </c>
      <c r="N66" s="24">
        <f>N118</f>
        <v/>
      </c>
      <c r="O66" s="24">
        <f>O118</f>
        <v/>
      </c>
      <c r="P66" s="24">
        <f>P118</f>
        <v/>
      </c>
      <c r="Q66" s="24">
        <f>Q118</f>
        <v/>
      </c>
      <c r="R66" s="24">
        <f>R118</f>
        <v/>
      </c>
      <c r="S66" s="24">
        <f>S118</f>
        <v/>
      </c>
      <c r="T66" s="24">
        <f>T118</f>
        <v/>
      </c>
      <c r="U66" s="24">
        <f>U118</f>
        <v/>
      </c>
      <c r="V66" s="24">
        <f>V118</f>
        <v/>
      </c>
      <c r="W66" s="24">
        <f>W118</f>
        <v/>
      </c>
      <c r="X66" s="24">
        <f>X118</f>
        <v/>
      </c>
      <c r="Y66" s="24">
        <f>Y118</f>
        <v/>
      </c>
      <c r="Z66" s="24">
        <f>Z118</f>
        <v/>
      </c>
      <c r="AA66" s="24">
        <f>AA118</f>
        <v/>
      </c>
      <c r="AB66" s="24">
        <f>AB118</f>
        <v/>
      </c>
      <c r="AC66" s="24">
        <f>AC118</f>
        <v/>
      </c>
      <c r="AD66" s="24">
        <f>AD118</f>
        <v/>
      </c>
      <c r="AE66" s="24">
        <f>AE118</f>
        <v/>
      </c>
    </row>
    <row r="67">
      <c r="A67" s="26" t="inlineStr">
        <is>
          <t>GOR U2 cond. in U3 Mscm/kt unstable</t>
        </is>
      </c>
      <c r="B67" s="24">
        <f>B120/(B119*B100*B99)</f>
        <v/>
      </c>
      <c r="C67" s="24">
        <f>C120/(C119*C100*C99)</f>
        <v/>
      </c>
      <c r="D67" s="24">
        <f>D120/(D119*D100*D99)</f>
        <v/>
      </c>
      <c r="E67" s="24">
        <f>E120/(E119*E100*E99)</f>
        <v/>
      </c>
      <c r="F67" s="24">
        <f>F120/(F119*F100*F99)</f>
        <v/>
      </c>
      <c r="G67" s="24">
        <f>G120/(G119*G100*G99)</f>
        <v/>
      </c>
      <c r="H67" s="24">
        <f>H120/(H119*H100*H99)</f>
        <v/>
      </c>
      <c r="I67" s="24">
        <f>I120/(I119*I100*I99)</f>
        <v/>
      </c>
      <c r="J67" s="24">
        <f>J120/(J119*J100*J99)</f>
        <v/>
      </c>
      <c r="K67" s="24">
        <f>K120/(K119*K100*K99)</f>
        <v/>
      </c>
      <c r="L67" s="24">
        <f>L120/(L119*L100*L99)</f>
        <v/>
      </c>
      <c r="M67" s="24">
        <f>M120/(M119*M100*M99)</f>
        <v/>
      </c>
      <c r="N67" s="24">
        <f>N120/(N119*N100*N99)</f>
        <v/>
      </c>
      <c r="O67" s="24">
        <f>O120/(O119*O100*O99)</f>
        <v/>
      </c>
      <c r="P67" s="24">
        <f>P120/(P119*P100*P99)</f>
        <v/>
      </c>
      <c r="Q67" s="24">
        <f>Q120/(Q119*Q100*Q99)</f>
        <v/>
      </c>
      <c r="R67" s="24">
        <f>R120/(R119*R100*R99)</f>
        <v/>
      </c>
      <c r="S67" s="24">
        <f>S120/(S119*S100*S99)</f>
        <v/>
      </c>
      <c r="T67" s="24">
        <f>T120/(T119*T100*T99)</f>
        <v/>
      </c>
      <c r="U67" s="24">
        <f>U120/(U119*U100*U99)</f>
        <v/>
      </c>
      <c r="V67" s="24">
        <f>V120/(V119*V100*V99)</f>
        <v/>
      </c>
      <c r="W67" s="24">
        <f>W120/(W119*W100*W99)</f>
        <v/>
      </c>
      <c r="X67" s="24">
        <f>X120/(X119*X100*X99)</f>
        <v/>
      </c>
      <c r="Y67" s="24">
        <f>Y120/(Y119*Y100*Y99)</f>
        <v/>
      </c>
      <c r="Z67" s="24">
        <f>Z120/(Z119*Z100*Z99)</f>
        <v/>
      </c>
      <c r="AA67" s="24">
        <f>AA120/(AA119*AA100*AA99)</f>
        <v/>
      </c>
      <c r="AB67" s="24">
        <f>AB120/(AB119*AB100*AB99)</f>
        <v/>
      </c>
      <c r="AC67" s="24">
        <f>AC120/(AC119*AC100*AC99)</f>
        <v/>
      </c>
      <c r="AD67" s="24">
        <f>AD120/(AD119*AD100*AD99)</f>
        <v/>
      </c>
      <c r="AE67" s="24">
        <f>AE120/(AE119*AE100*AE99)</f>
        <v/>
      </c>
    </row>
    <row r="68">
      <c r="A68" s="26" t="inlineStr">
        <is>
          <t>GOR U2 cond. in KPC Mscm/kt unstable</t>
        </is>
      </c>
      <c r="B68" s="24">
        <f>B122/(B121*B100*B99)</f>
        <v/>
      </c>
      <c r="C68" s="24">
        <f>C122/(C121*C100*C99)</f>
        <v/>
      </c>
      <c r="D68" s="24">
        <f>D122/(D121*D100*D99)</f>
        <v/>
      </c>
      <c r="E68" s="24">
        <f>E122/(E121*E100*E99)</f>
        <v/>
      </c>
      <c r="F68" s="24">
        <f>F122/(F121*F100*F99)</f>
        <v/>
      </c>
      <c r="G68" s="24">
        <f>G122/(G121*G100*G99)</f>
        <v/>
      </c>
      <c r="H68" s="24">
        <f>H122/(H121*H100*H99)</f>
        <v/>
      </c>
      <c r="I68" s="24">
        <f>I122/(I121*I100*I99)</f>
        <v/>
      </c>
      <c r="J68" s="24">
        <f>J122/(J121*J100*J99)</f>
        <v/>
      </c>
      <c r="K68" s="24">
        <f>K122/(K121*K100*K99)</f>
        <v/>
      </c>
      <c r="L68" s="24">
        <f>L122/(L121*L100*L99)</f>
        <v/>
      </c>
      <c r="M68" s="24">
        <f>M122/(M121*M100*M99)</f>
        <v/>
      </c>
      <c r="N68" s="24">
        <f>N122/(N121*N100*N99)</f>
        <v/>
      </c>
      <c r="O68" s="24">
        <f>O122/(O121*O100*O99)</f>
        <v/>
      </c>
      <c r="P68" s="24">
        <f>P122/(P121*P100*P99)</f>
        <v/>
      </c>
      <c r="Q68" s="24">
        <f>Q122/(Q121*Q100*Q99)</f>
        <v/>
      </c>
      <c r="R68" s="24">
        <f>R122/(R121*R100*R99)</f>
        <v/>
      </c>
      <c r="S68" s="24">
        <f>S122/(S121*S100*S99)</f>
        <v/>
      </c>
      <c r="T68" s="24">
        <f>T122/(T121*T100*T99)</f>
        <v/>
      </c>
      <c r="U68" s="24">
        <f>U122/(U121*U100*U99)</f>
        <v/>
      </c>
      <c r="V68" s="24">
        <f>V122/(V121*V100*V99)</f>
        <v/>
      </c>
      <c r="W68" s="24">
        <f>W122/(W121*W100*W99)</f>
        <v/>
      </c>
      <c r="X68" s="24">
        <f>X122/(X121*X100*X99)</f>
        <v/>
      </c>
      <c r="Y68" s="24">
        <f>Y122/(Y121*Y100*Y99)</f>
        <v/>
      </c>
      <c r="Z68" s="24">
        <f>Z122/(Z121*Z100*Z99)</f>
        <v/>
      </c>
      <c r="AA68" s="24">
        <f>AA122/(AA121*AA100*AA99)</f>
        <v/>
      </c>
      <c r="AB68" s="24">
        <f>AB122/(AB121*AB100*AB99)</f>
        <v/>
      </c>
      <c r="AC68" s="24">
        <f>AC122/(AC121*AC100*AC99)</f>
        <v/>
      </c>
      <c r="AD68" s="24">
        <f>AD122/(AD121*AD100*AD99)</f>
        <v/>
      </c>
      <c r="AE68" s="24">
        <f>AE122/(AE121*AE100*AE99)</f>
        <v/>
      </c>
    </row>
    <row r="69">
      <c r="A69" s="26" t="inlineStr">
        <is>
          <t>GOR U3 cond. in KPC Mscm/kt unstable</t>
        </is>
      </c>
      <c r="B69" s="24">
        <f>B124/(B123*B100*B99)</f>
        <v/>
      </c>
      <c r="C69" s="24">
        <f>C124/(C123*C100*C99)</f>
        <v/>
      </c>
      <c r="D69" s="24">
        <f>D124/(D123*D100*D99)</f>
        <v/>
      </c>
      <c r="E69" s="24">
        <f>E124/(E123*E100*E99)</f>
        <v/>
      </c>
      <c r="F69" s="24">
        <f>F124/(F123*F100*F99)</f>
        <v/>
      </c>
      <c r="G69" s="24">
        <f>G124/(G123*G100*G99)</f>
        <v/>
      </c>
      <c r="H69" s="24">
        <f>H124/(H123*H100*H99)</f>
        <v/>
      </c>
      <c r="I69" s="24">
        <f>I124/(I123*I100*I99)</f>
        <v/>
      </c>
      <c r="J69" s="24">
        <f>J124/(J123*J100*J99)</f>
        <v/>
      </c>
      <c r="K69" s="24">
        <f>K124/(K123*K100*K99)</f>
        <v/>
      </c>
      <c r="L69" s="24">
        <f>L124/(L123*L100*L99)</f>
        <v/>
      </c>
      <c r="M69" s="24">
        <f>M124/(M123*M100*M99)</f>
        <v/>
      </c>
      <c r="N69" s="24">
        <f>N124/(N123*N100*N99)</f>
        <v/>
      </c>
      <c r="O69" s="24">
        <f>O124/(O123*O100*O99)</f>
        <v/>
      </c>
      <c r="P69" s="24">
        <f>P124/(P123*P100*P99)</f>
        <v/>
      </c>
      <c r="Q69" s="24">
        <f>Q124/(Q123*Q100*Q99)</f>
        <v/>
      </c>
      <c r="R69" s="24">
        <f>R124/(R123*R100*R99)</f>
        <v/>
      </c>
      <c r="S69" s="24">
        <f>S124/(S123*S100*S99)</f>
        <v/>
      </c>
      <c r="T69" s="24">
        <f>T124/(T123*T100*T99)</f>
        <v/>
      </c>
      <c r="U69" s="24">
        <f>U124/(U123*U100*U99)</f>
        <v/>
      </c>
      <c r="V69" s="24">
        <f>V124/(V123*V100*V99)</f>
        <v/>
      </c>
      <c r="W69" s="24">
        <f>W124/(W123*W100*W99)</f>
        <v/>
      </c>
      <c r="X69" s="24">
        <f>X124/(X123*X100*X99)</f>
        <v/>
      </c>
      <c r="Y69" s="24">
        <f>Y124/(Y123*Y100*Y99)</f>
        <v/>
      </c>
      <c r="Z69" s="24">
        <f>Z124/(Z123*Z100*Z99)</f>
        <v/>
      </c>
      <c r="AA69" s="24">
        <f>AA124/(AA123*AA100*AA99)</f>
        <v/>
      </c>
      <c r="AB69" s="24">
        <f>AB124/(AB123*AB100*AB99)</f>
        <v/>
      </c>
      <c r="AC69" s="24">
        <f>AC124/(AC123*AC100*AC99)</f>
        <v/>
      </c>
      <c r="AD69" s="24">
        <f>AD124/(AD123*AD100*AD99)</f>
        <v/>
      </c>
      <c r="AE69" s="24">
        <f>AE124/(AE123*AE100*AE99)</f>
        <v/>
      </c>
    </row>
    <row r="70"/>
    <row r="71"/>
    <row r="72"/>
    <row r="73">
      <c r="A73" s="26" t="inlineStr">
        <is>
          <t>WELLS TESTING (VIA TS)</t>
        </is>
      </c>
      <c r="B73" s="24">
        <f>0.10</f>
        <v/>
      </c>
      <c r="C73" s="24">
        <f>0.10</f>
        <v/>
      </c>
      <c r="D73" s="24">
        <f>0.10</f>
        <v/>
      </c>
      <c r="E73" s="24">
        <f>0.10</f>
        <v/>
      </c>
      <c r="F73" s="24">
        <f>0.10</f>
        <v/>
      </c>
      <c r="G73" s="24">
        <f>0.10</f>
        <v/>
      </c>
      <c r="H73" s="24">
        <f>0.10</f>
        <v/>
      </c>
      <c r="I73" s="24">
        <f>0.10</f>
        <v/>
      </c>
      <c r="J73" s="24">
        <f>0.10</f>
        <v/>
      </c>
      <c r="K73" s="24">
        <f>0.10</f>
        <v/>
      </c>
      <c r="L73" s="24">
        <f>0.10</f>
        <v/>
      </c>
      <c r="M73" s="24">
        <f>0.10</f>
        <v/>
      </c>
      <c r="N73" s="24">
        <f>0.10</f>
        <v/>
      </c>
      <c r="O73" s="24">
        <f>0.10</f>
        <v/>
      </c>
      <c r="P73" s="24">
        <f>0.10</f>
        <v/>
      </c>
      <c r="Q73" s="24">
        <f>0.10</f>
        <v/>
      </c>
      <c r="R73" s="24">
        <f>0.10</f>
        <v/>
      </c>
      <c r="S73" s="24">
        <f>0.10</f>
        <v/>
      </c>
      <c r="T73" s="24">
        <f>0.10</f>
        <v/>
      </c>
      <c r="U73" s="24">
        <f>0.10</f>
        <v/>
      </c>
      <c r="V73" s="24">
        <f>0.10</f>
        <v/>
      </c>
      <c r="W73" s="24">
        <f>0.10</f>
        <v/>
      </c>
      <c r="X73" s="24">
        <f>0.10</f>
        <v/>
      </c>
      <c r="Y73" s="24">
        <f>0.10</f>
        <v/>
      </c>
      <c r="Z73" s="24">
        <f>0.10</f>
        <v/>
      </c>
      <c r="AA73" s="24">
        <f>0.10</f>
        <v/>
      </c>
      <c r="AB73" s="24">
        <f>0.10</f>
        <v/>
      </c>
      <c r="AC73" s="24">
        <f>0.10</f>
        <v/>
      </c>
      <c r="AD73" s="24">
        <f>0.10</f>
        <v/>
      </c>
      <c r="AE73" s="24">
        <f>0.10</f>
        <v/>
      </c>
    </row>
    <row r="74">
      <c r="A74" s="26" t="inlineStr">
        <is>
          <t>WELLS TESTING AND GREASING (X-MAS TREE)</t>
        </is>
      </c>
      <c r="B74" s="24">
        <f>0.04</f>
        <v/>
      </c>
      <c r="C74" s="24">
        <f>0.04</f>
        <v/>
      </c>
      <c r="D74" s="24">
        <f>0.04</f>
        <v/>
      </c>
      <c r="E74" s="24">
        <f>0.04</f>
        <v/>
      </c>
      <c r="F74" s="24">
        <f>0.04</f>
        <v/>
      </c>
      <c r="G74" s="24">
        <f>0.04</f>
        <v/>
      </c>
      <c r="H74" s="24">
        <f>0.04</f>
        <v/>
      </c>
      <c r="I74" s="24">
        <f>0.04</f>
        <v/>
      </c>
      <c r="J74" s="24">
        <f>0.04</f>
        <v/>
      </c>
      <c r="K74" s="24">
        <f>0.04</f>
        <v/>
      </c>
      <c r="L74" s="24">
        <f>0.04</f>
        <v/>
      </c>
      <c r="M74" s="24">
        <f>0.04</f>
        <v/>
      </c>
      <c r="N74" s="24">
        <f>0.04</f>
        <v/>
      </c>
      <c r="O74" s="24">
        <f>0.04</f>
        <v/>
      </c>
      <c r="P74" s="24">
        <f>0.04</f>
        <v/>
      </c>
      <c r="Q74" s="24">
        <f>0.04</f>
        <v/>
      </c>
      <c r="R74" s="24">
        <f>0.04</f>
        <v/>
      </c>
      <c r="S74" s="24">
        <f>0.04</f>
        <v/>
      </c>
      <c r="T74" s="24">
        <f>0.04</f>
        <v/>
      </c>
      <c r="U74" s="24">
        <f>0.04</f>
        <v/>
      </c>
      <c r="V74" s="24">
        <f>0.04</f>
        <v/>
      </c>
      <c r="W74" s="24">
        <f>0.04</f>
        <v/>
      </c>
      <c r="X74" s="24">
        <f>0.04</f>
        <v/>
      </c>
      <c r="Y74" s="24">
        <f>0.04</f>
        <v/>
      </c>
      <c r="Z74" s="24">
        <f>0.04</f>
        <v/>
      </c>
      <c r="AA74" s="24">
        <f>0.04</f>
        <v/>
      </c>
      <c r="AB74" s="24">
        <f>0.04</f>
        <v/>
      </c>
      <c r="AC74" s="24">
        <f>0.04</f>
        <v/>
      </c>
      <c r="AD74" s="24">
        <f>0.04</f>
        <v/>
      </c>
      <c r="AE74" s="24">
        <f>0.04</f>
        <v/>
      </c>
    </row>
    <row r="75">
      <c r="A75" s="26" t="inlineStr">
        <is>
          <t>TELEMETRY INSTALLATION (LOSSES)</t>
        </is>
      </c>
      <c r="B75" s="25" t="n"/>
      <c r="C75" s="25" t="n"/>
      <c r="D75" s="25" t="n"/>
      <c r="E75" s="25" t="n"/>
      <c r="F75" s="25" t="n"/>
      <c r="G75" s="25" t="n"/>
      <c r="H75" s="25" t="n"/>
      <c r="I75" s="25" t="n"/>
      <c r="J75" s="25" t="n"/>
      <c r="K75" s="25" t="n"/>
      <c r="L75" s="25" t="n"/>
      <c r="M75" s="25" t="n"/>
      <c r="N75" s="25" t="n"/>
      <c r="O75" s="25" t="n"/>
      <c r="P75" s="25" t="n"/>
      <c r="Q75" s="25" t="n"/>
      <c r="R75" s="25" t="n"/>
      <c r="S75" s="25" t="n"/>
      <c r="T75" s="25" t="n"/>
      <c r="U75" s="25" t="n"/>
      <c r="V75" s="25" t="n"/>
      <c r="W75" s="25" t="n"/>
      <c r="X75" s="25" t="n"/>
      <c r="Y75" s="25" t="n"/>
      <c r="Z75" s="25" t="n"/>
      <c r="AA75" s="25" t="n"/>
      <c r="AB75" s="25" t="n"/>
      <c r="AC75" s="25" t="n"/>
      <c r="AD75" s="25" t="n"/>
      <c r="AE75" s="25" t="n"/>
    </row>
    <row r="76">
      <c r="A76" s="26" t="inlineStr">
        <is>
          <t>TELEMETRY INSTALLATION (WELLS)</t>
        </is>
      </c>
      <c r="B76" s="25" t="n"/>
      <c r="C76" s="25" t="n"/>
      <c r="D76" s="25" t="n"/>
      <c r="E76" s="25" t="n"/>
      <c r="F76" s="25" t="n"/>
      <c r="G76" s="25" t="n"/>
      <c r="H76" s="25" t="n"/>
      <c r="I76" s="25" t="n"/>
      <c r="J76" s="25" t="n"/>
      <c r="K76" s="25" t="n"/>
      <c r="L76" s="25" t="n"/>
      <c r="M76" s="25" t="n"/>
      <c r="N76" s="25" t="n"/>
      <c r="O76" s="25" t="n"/>
      <c r="P76" s="25" t="n"/>
      <c r="Q76" s="25" t="n"/>
      <c r="R76" s="25" t="n"/>
      <c r="S76" s="25" t="n"/>
      <c r="T76" s="25" t="n"/>
      <c r="U76" s="25" t="n"/>
      <c r="V76" s="25" t="n"/>
      <c r="W76" s="25" t="n"/>
      <c r="X76" s="25" t="n"/>
      <c r="Y76" s="25" t="n"/>
      <c r="Z76" s="25" t="n"/>
      <c r="AA76" s="25" t="n"/>
      <c r="AB76" s="25" t="n"/>
      <c r="AC76" s="25" t="n"/>
      <c r="AD76" s="25" t="n"/>
      <c r="AE76" s="25" t="n"/>
    </row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>
      <c r="A99" s="29" t="inlineStr">
        <is>
          <t>Correction factor</t>
        </is>
      </c>
      <c r="B99" s="30">
        <f>1.03</f>
        <v/>
      </c>
      <c r="C99" s="30">
        <f>1.03</f>
        <v/>
      </c>
      <c r="D99" s="30">
        <f>1.03</f>
        <v/>
      </c>
      <c r="E99" s="30">
        <f>1.03</f>
        <v/>
      </c>
      <c r="F99" s="30">
        <f>1.03</f>
        <v/>
      </c>
      <c r="G99" s="30">
        <f>1.03</f>
        <v/>
      </c>
      <c r="H99" s="30">
        <f>1.03</f>
        <v/>
      </c>
      <c r="I99" s="30">
        <f>1.03</f>
        <v/>
      </c>
      <c r="J99" s="30">
        <f>1.03</f>
        <v/>
      </c>
      <c r="K99" s="30">
        <f>1.03</f>
        <v/>
      </c>
      <c r="L99" s="30">
        <f>1.03</f>
        <v/>
      </c>
      <c r="M99" s="30">
        <f>1.03</f>
        <v/>
      </c>
      <c r="N99" s="30">
        <f>1.03</f>
        <v/>
      </c>
      <c r="O99" s="30">
        <f>1.03</f>
        <v/>
      </c>
      <c r="P99" s="30">
        <f>1.03</f>
        <v/>
      </c>
      <c r="Q99" s="30">
        <f>1.03</f>
        <v/>
      </c>
      <c r="R99" s="30">
        <f>1.03</f>
        <v/>
      </c>
      <c r="S99" s="30">
        <f>1.03</f>
        <v/>
      </c>
      <c r="T99" s="30">
        <f>1.03</f>
        <v/>
      </c>
      <c r="U99" s="30">
        <f>1.03</f>
        <v/>
      </c>
      <c r="V99" s="30">
        <f>1.03</f>
        <v/>
      </c>
      <c r="W99" s="30">
        <f>1.03</f>
        <v/>
      </c>
      <c r="X99" s="30">
        <f>1.03</f>
        <v/>
      </c>
      <c r="Y99" s="30">
        <f>1.03</f>
        <v/>
      </c>
      <c r="Z99" s="30">
        <f>1.03</f>
        <v/>
      </c>
      <c r="AA99" s="30">
        <f>1.03</f>
        <v/>
      </c>
      <c r="AB99" s="30">
        <f>1.03</f>
        <v/>
      </c>
      <c r="AC99" s="30">
        <f>1.03</f>
        <v/>
      </c>
      <c r="AD99" s="30">
        <f>1.03</f>
        <v/>
      </c>
      <c r="AE99" s="30">
        <f>1.03</f>
        <v/>
      </c>
    </row>
    <row r="100">
      <c r="A100" s="29" t="inlineStr">
        <is>
          <t>Density</t>
        </is>
      </c>
      <c r="B100" s="30">
        <f>0.778</f>
        <v/>
      </c>
      <c r="C100" s="30">
        <f>0.778</f>
        <v/>
      </c>
      <c r="D100" s="30">
        <f>0.778</f>
        <v/>
      </c>
      <c r="E100" s="30">
        <f>0.778</f>
        <v/>
      </c>
      <c r="F100" s="30">
        <f>0.778</f>
        <v/>
      </c>
      <c r="G100" s="30">
        <f>0.778</f>
        <v/>
      </c>
      <c r="H100" s="30">
        <f>0.778</f>
        <v/>
      </c>
      <c r="I100" s="30">
        <f>0.778</f>
        <v/>
      </c>
      <c r="J100" s="30">
        <f>0.778</f>
        <v/>
      </c>
      <c r="K100" s="30">
        <f>0.778</f>
        <v/>
      </c>
      <c r="L100" s="30">
        <f>0.778</f>
        <v/>
      </c>
      <c r="M100" s="30">
        <f>0.778</f>
        <v/>
      </c>
      <c r="N100" s="30">
        <f>0.778</f>
        <v/>
      </c>
      <c r="O100" s="30">
        <f>0.778</f>
        <v/>
      </c>
      <c r="P100" s="30">
        <f>0.778</f>
        <v/>
      </c>
      <c r="Q100" s="30">
        <f>0.778</f>
        <v/>
      </c>
      <c r="R100" s="30">
        <f>0.778</f>
        <v/>
      </c>
      <c r="S100" s="30">
        <f>0.778</f>
        <v/>
      </c>
      <c r="T100" s="30">
        <f>0.778</f>
        <v/>
      </c>
      <c r="U100" s="30">
        <f>0.778</f>
        <v/>
      </c>
      <c r="V100" s="30">
        <f>0.778</f>
        <v/>
      </c>
      <c r="W100" s="30">
        <f>0.778</f>
        <v/>
      </c>
      <c r="X100" s="30">
        <f>0.778</f>
        <v/>
      </c>
      <c r="Y100" s="30">
        <f>0.778</f>
        <v/>
      </c>
      <c r="Z100" s="30">
        <f>0.778</f>
        <v/>
      </c>
      <c r="AA100" s="30">
        <f>0.778</f>
        <v/>
      </c>
      <c r="AB100" s="30">
        <f>0.778</f>
        <v/>
      </c>
      <c r="AC100" s="30">
        <f>0.778</f>
        <v/>
      </c>
      <c r="AD100" s="30">
        <f>0.778</f>
        <v/>
      </c>
      <c r="AE100" s="30">
        <f>0.778</f>
        <v/>
      </c>
    </row>
    <row r="101">
      <c r="B101" s="27" t="inlineStr">
        <is>
          <t>INM Model Data</t>
        </is>
      </c>
    </row>
    <row r="102">
      <c r="A102" s="26" t="inlineStr">
        <is>
          <t>INM KPC WS MP, m3 stable</t>
        </is>
      </c>
      <c r="B102" s="24" t="n">
        <v>0</v>
      </c>
      <c r="C102" s="24" t="n">
        <v>0</v>
      </c>
      <c r="D102" s="24" t="n">
        <v>0</v>
      </c>
      <c r="E102" s="24" t="n">
        <v>0</v>
      </c>
      <c r="F102" s="24" t="n">
        <v>0</v>
      </c>
      <c r="G102" s="24" t="n">
        <v>0</v>
      </c>
      <c r="H102" s="24" t="n">
        <v>0</v>
      </c>
      <c r="I102" s="24" t="n">
        <v>0</v>
      </c>
      <c r="J102" s="24" t="n">
        <v>0</v>
      </c>
      <c r="K102" s="24" t="n">
        <v>0</v>
      </c>
      <c r="L102" s="24" t="n">
        <v>0</v>
      </c>
      <c r="M102" s="24" t="n">
        <v>0</v>
      </c>
      <c r="N102" s="24" t="n">
        <v>0</v>
      </c>
      <c r="O102" s="24" t="n">
        <v>0</v>
      </c>
      <c r="P102" s="24" t="n">
        <v>0</v>
      </c>
      <c r="Q102" s="24" t="n">
        <v>0</v>
      </c>
      <c r="R102" s="24" t="n">
        <v>0</v>
      </c>
      <c r="S102" s="24" t="n">
        <v>0</v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n">
        <v>0</v>
      </c>
      <c r="Y102" s="24" t="n">
        <v>15.08</v>
      </c>
      <c r="Z102" s="24" t="n">
        <v>15.08</v>
      </c>
      <c r="AA102" s="24" t="n">
        <v>15.08</v>
      </c>
      <c r="AB102" s="24" t="n">
        <v>15.08</v>
      </c>
      <c r="AC102" s="24" t="n">
        <v>15.08</v>
      </c>
      <c r="AD102" s="24" t="n">
        <v>15.08</v>
      </c>
      <c r="AE102" s="24" t="n">
        <v>15.08</v>
      </c>
    </row>
    <row r="103">
      <c r="A103" s="26" t="inlineStr">
        <is>
          <t>INM KPC WS LP, m3 stable</t>
        </is>
      </c>
      <c r="B103" s="24" t="n">
        <v>0</v>
      </c>
      <c r="C103" s="24" t="n">
        <v>0</v>
      </c>
      <c r="D103" s="24" t="n">
        <v>0</v>
      </c>
      <c r="E103" s="24" t="n">
        <v>0</v>
      </c>
      <c r="F103" s="24" t="n">
        <v>0</v>
      </c>
      <c r="G103" s="24" t="n">
        <v>0</v>
      </c>
      <c r="H103" s="24" t="n">
        <v>0</v>
      </c>
      <c r="I103" s="24" t="n">
        <v>0</v>
      </c>
      <c r="J103" s="24" t="n">
        <v>0</v>
      </c>
      <c r="K103" s="24" t="n">
        <v>0</v>
      </c>
      <c r="L103" s="24" t="n">
        <v>0</v>
      </c>
      <c r="M103" s="24" t="n">
        <v>0</v>
      </c>
      <c r="N103" s="24" t="n">
        <v>0</v>
      </c>
      <c r="O103" s="24" t="n">
        <v>0</v>
      </c>
      <c r="P103" s="24" t="n">
        <v>0</v>
      </c>
      <c r="Q103" s="24" t="n">
        <v>0</v>
      </c>
      <c r="R103" s="24" t="n">
        <v>0</v>
      </c>
      <c r="S103" s="24" t="n">
        <v>0</v>
      </c>
      <c r="T103" s="24" t="n">
        <v>0</v>
      </c>
      <c r="U103" s="24" t="n">
        <v>0</v>
      </c>
      <c r="V103" s="24" t="n">
        <v>0</v>
      </c>
      <c r="W103" s="24" t="n">
        <v>0</v>
      </c>
      <c r="X103" s="24" t="n">
        <v>0</v>
      </c>
      <c r="Y103" s="24" t="n">
        <v>3.08</v>
      </c>
      <c r="Z103" s="24" t="n">
        <v>3.08</v>
      </c>
      <c r="AA103" s="24" t="n">
        <v>3.08</v>
      </c>
      <c r="AB103" s="24" t="n">
        <v>3.08</v>
      </c>
      <c r="AC103" s="24" t="n">
        <v>3.08</v>
      </c>
      <c r="AD103" s="24" t="n">
        <v>3.08</v>
      </c>
      <c r="AE103" s="24" t="n">
        <v>3.08</v>
      </c>
    </row>
    <row r="104">
      <c r="A104" s="26" t="inlineStr">
        <is>
          <t>INM Unit 2 WS, m3 stable</t>
        </is>
      </c>
      <c r="B104" s="24" t="n">
        <v>0</v>
      </c>
      <c r="C104" s="24" t="n">
        <v>0</v>
      </c>
      <c r="D104" s="24" t="n">
        <v>0</v>
      </c>
      <c r="E104" s="24" t="n">
        <v>0</v>
      </c>
      <c r="F104" s="24" t="n">
        <v>0</v>
      </c>
      <c r="G104" s="24" t="n">
        <v>0</v>
      </c>
      <c r="H104" s="24" t="n">
        <v>0</v>
      </c>
      <c r="I104" s="24" t="n">
        <v>0</v>
      </c>
      <c r="J104" s="24" t="n">
        <v>0</v>
      </c>
      <c r="K104" s="24" t="n">
        <v>0</v>
      </c>
      <c r="L104" s="24" t="n">
        <v>0</v>
      </c>
      <c r="M104" s="24" t="n">
        <v>0</v>
      </c>
      <c r="N104" s="24" t="n">
        <v>0</v>
      </c>
      <c r="O104" s="24" t="n">
        <v>0</v>
      </c>
      <c r="P104" s="24" t="n">
        <v>0</v>
      </c>
      <c r="Q104" s="24" t="n">
        <v>0</v>
      </c>
      <c r="R104" s="24" t="n">
        <v>0</v>
      </c>
      <c r="S104" s="24" t="n">
        <v>0</v>
      </c>
      <c r="T104" s="24" t="n">
        <v>0</v>
      </c>
      <c r="U104" s="24" t="n">
        <v>0</v>
      </c>
      <c r="V104" s="24" t="n">
        <v>0</v>
      </c>
      <c r="W104" s="24" t="n">
        <v>0</v>
      </c>
      <c r="X104" s="24" t="n">
        <v>0</v>
      </c>
      <c r="Y104" s="24" t="n">
        <v>10.36</v>
      </c>
      <c r="Z104" s="24" t="n">
        <v>10.36</v>
      </c>
      <c r="AA104" s="24" t="n">
        <v>10.36</v>
      </c>
      <c r="AB104" s="24" t="n">
        <v>10.36</v>
      </c>
      <c r="AC104" s="24" t="n">
        <v>10.36</v>
      </c>
      <c r="AD104" s="24" t="n">
        <v>10.36</v>
      </c>
      <c r="AE104" s="24" t="n">
        <v>10.36</v>
      </c>
    </row>
    <row r="105">
      <c r="A105" s="26" t="inlineStr">
        <is>
          <t>INM Unit 3 WS, m3 stable</t>
        </is>
      </c>
      <c r="B105" s="24" t="n">
        <v>0</v>
      </c>
      <c r="C105" s="24" t="n">
        <v>0</v>
      </c>
      <c r="D105" s="24" t="n">
        <v>0</v>
      </c>
      <c r="E105" s="24" t="n">
        <v>0</v>
      </c>
      <c r="F105" s="24" t="n">
        <v>0</v>
      </c>
      <c r="G105" s="24" t="n">
        <v>0</v>
      </c>
      <c r="H105" s="24" t="n">
        <v>0</v>
      </c>
      <c r="I105" s="24" t="n">
        <v>0</v>
      </c>
      <c r="J105" s="24" t="n">
        <v>0</v>
      </c>
      <c r="K105" s="24" t="n">
        <v>0</v>
      </c>
      <c r="L105" s="24" t="n">
        <v>0</v>
      </c>
      <c r="M105" s="24" t="n">
        <v>0</v>
      </c>
      <c r="N105" s="24" t="n">
        <v>0</v>
      </c>
      <c r="O105" s="24" t="n">
        <v>0</v>
      </c>
      <c r="P105" s="24" t="n">
        <v>0</v>
      </c>
      <c r="Q105" s="24" t="n">
        <v>0</v>
      </c>
      <c r="R105" s="24" t="n">
        <v>0</v>
      </c>
      <c r="S105" s="24" t="n">
        <v>0</v>
      </c>
      <c r="T105" s="24" t="n">
        <v>0</v>
      </c>
      <c r="U105" s="24" t="n">
        <v>0</v>
      </c>
      <c r="V105" s="24" t="n">
        <v>0</v>
      </c>
      <c r="W105" s="24" t="n">
        <v>0</v>
      </c>
      <c r="X105" s="24" t="n">
        <v>0</v>
      </c>
      <c r="Y105" s="24" t="n">
        <v>9.550000000000001</v>
      </c>
      <c r="Z105" s="24" t="n">
        <v>9.550000000000001</v>
      </c>
      <c r="AA105" s="24" t="n">
        <v>9.550000000000001</v>
      </c>
      <c r="AB105" s="24" t="n">
        <v>9.550000000000001</v>
      </c>
      <c r="AC105" s="24" t="n">
        <v>9.550000000000001</v>
      </c>
      <c r="AD105" s="24" t="n">
        <v>9.550000000000001</v>
      </c>
      <c r="AE105" s="24" t="n">
        <v>9.550000000000001</v>
      </c>
    </row>
    <row r="106">
      <c r="A106" s="26" t="inlineStr">
        <is>
          <t>INM KPC WS, kt stable</t>
        </is>
      </c>
      <c r="B106" s="24">
        <f>(B102+B103)*B100*B99</f>
        <v/>
      </c>
      <c r="C106" s="24">
        <f>(C102+C103)*C100*C99</f>
        <v/>
      </c>
      <c r="D106" s="24">
        <f>(D102+D103)*D100*D99</f>
        <v/>
      </c>
      <c r="E106" s="24">
        <f>(E102+E103)*E100*E99</f>
        <v/>
      </c>
      <c r="F106" s="24">
        <f>(F102+F103)*F100*F99</f>
        <v/>
      </c>
      <c r="G106" s="24">
        <f>(G102+G103)*G100*G99</f>
        <v/>
      </c>
      <c r="H106" s="24">
        <f>(H102+H103)*H100*H99</f>
        <v/>
      </c>
      <c r="I106" s="24">
        <f>(I102+I103)*I100*I99</f>
        <v/>
      </c>
      <c r="J106" s="24">
        <f>(J102+J103)*J100*J99</f>
        <v/>
      </c>
      <c r="K106" s="24">
        <f>(K102+K103)*K100*K99</f>
        <v/>
      </c>
      <c r="L106" s="24">
        <f>(L102+L103)*L100*L99</f>
        <v/>
      </c>
      <c r="M106" s="24">
        <f>(M102+M103)*M100*M99</f>
        <v/>
      </c>
      <c r="N106" s="24">
        <f>(N102+N103)*N100*N99</f>
        <v/>
      </c>
      <c r="O106" s="24">
        <f>(O102+O103)*O100*O99</f>
        <v/>
      </c>
      <c r="P106" s="24">
        <f>(P102+P103)*P100*P99</f>
        <v/>
      </c>
      <c r="Q106" s="24">
        <f>(Q102+Q103)*Q100*Q99</f>
        <v/>
      </c>
      <c r="R106" s="24">
        <f>(R102+R103)*R100*R99</f>
        <v/>
      </c>
      <c r="S106" s="24">
        <f>(S102+S103)*S100*S99</f>
        <v/>
      </c>
      <c r="T106" s="24">
        <f>(T102+T103)*T100*T99</f>
        <v/>
      </c>
      <c r="U106" s="24">
        <f>(U102+U103)*U100*U99</f>
        <v/>
      </c>
      <c r="V106" s="24">
        <f>(V102+V103)*V100*V99</f>
        <v/>
      </c>
      <c r="W106" s="24">
        <f>(W102+W103)*W100*W99</f>
        <v/>
      </c>
      <c r="X106" s="24">
        <f>(X102+X103)*X100*X99</f>
        <v/>
      </c>
      <c r="Y106" s="24">
        <f>(Y102+Y103)*Y100*Y99</f>
        <v/>
      </c>
      <c r="Z106" s="24">
        <f>(Z102+Z103)*Z100*Z99</f>
        <v/>
      </c>
      <c r="AA106" s="24">
        <f>(AA102+AA103)*AA100*AA99</f>
        <v/>
      </c>
      <c r="AB106" s="24">
        <f>(AB102+AB103)*AB100*AB99</f>
        <v/>
      </c>
      <c r="AC106" s="24">
        <f>(AC102+AC103)*AC100*AC99</f>
        <v/>
      </c>
      <c r="AD106" s="24">
        <f>(AD102+AD103)*AD100*AD99</f>
        <v/>
      </c>
      <c r="AE106" s="24">
        <f>(AE102+AE103)*AE100*AE99</f>
        <v/>
      </c>
    </row>
    <row r="107">
      <c r="A107" s="26" t="inlineStr">
        <is>
          <t>INM Unit 2 WS, kt stable</t>
        </is>
      </c>
      <c r="B107" s="24">
        <f>B104*B100*B99</f>
        <v/>
      </c>
      <c r="C107" s="24">
        <f>C104*C100*C99</f>
        <v/>
      </c>
      <c r="D107" s="24">
        <f>D104*D100*D99</f>
        <v/>
      </c>
      <c r="E107" s="24">
        <f>E104*E100*E99</f>
        <v/>
      </c>
      <c r="F107" s="24">
        <f>F104*F100*F99</f>
        <v/>
      </c>
      <c r="G107" s="24">
        <f>G104*G100*G99</f>
        <v/>
      </c>
      <c r="H107" s="24">
        <f>H104*H100*H99</f>
        <v/>
      </c>
      <c r="I107" s="24">
        <f>I104*I100*I99</f>
        <v/>
      </c>
      <c r="J107" s="24">
        <f>J104*J100*J99</f>
        <v/>
      </c>
      <c r="K107" s="24">
        <f>K104*K100*K99</f>
        <v/>
      </c>
      <c r="L107" s="24">
        <f>L104*L100*L99</f>
        <v/>
      </c>
      <c r="M107" s="24">
        <f>M104*M100*M99</f>
        <v/>
      </c>
      <c r="N107" s="24">
        <f>N104*N100*N99</f>
        <v/>
      </c>
      <c r="O107" s="24">
        <f>O104*O100*O99</f>
        <v/>
      </c>
      <c r="P107" s="24">
        <f>P104*P100*P99</f>
        <v/>
      </c>
      <c r="Q107" s="24">
        <f>Q104*Q100*Q99</f>
        <v/>
      </c>
      <c r="R107" s="24">
        <f>R104*R100*R99</f>
        <v/>
      </c>
      <c r="S107" s="24">
        <f>S104*S100*S99</f>
        <v/>
      </c>
      <c r="T107" s="24">
        <f>T104*T100*T99</f>
        <v/>
      </c>
      <c r="U107" s="24">
        <f>U104*U100*U99</f>
        <v/>
      </c>
      <c r="V107" s="24">
        <f>V104*V100*V99</f>
        <v/>
      </c>
      <c r="W107" s="24">
        <f>W104*W100*W99</f>
        <v/>
      </c>
      <c r="X107" s="24">
        <f>X104*X100*X99</f>
        <v/>
      </c>
      <c r="Y107" s="24">
        <f>Y104*Y100*Y99</f>
        <v/>
      </c>
      <c r="Z107" s="24">
        <f>Z104*Z100*Z99</f>
        <v/>
      </c>
      <c r="AA107" s="24">
        <f>AA104*AA100*AA99</f>
        <v/>
      </c>
      <c r="AB107" s="24">
        <f>AB104*AB100*AB99</f>
        <v/>
      </c>
      <c r="AC107" s="24">
        <f>AC104*AC100*AC99</f>
        <v/>
      </c>
      <c r="AD107" s="24">
        <f>AD104*AD100*AD99</f>
        <v/>
      </c>
      <c r="AE107" s="24">
        <f>AE104*AE100*AE99</f>
        <v/>
      </c>
    </row>
    <row r="108">
      <c r="A108" s="26" t="inlineStr">
        <is>
          <t>INM Unit 3 WS, kt stable</t>
        </is>
      </c>
      <c r="B108" s="24">
        <f>B105*B100*B99</f>
        <v/>
      </c>
      <c r="C108" s="24">
        <f>C105*C100*C99</f>
        <v/>
      </c>
      <c r="D108" s="24">
        <f>D105*D100*D99</f>
        <v/>
      </c>
      <c r="E108" s="24">
        <f>E105*E100*E99</f>
        <v/>
      </c>
      <c r="F108" s="24">
        <f>F105*F100*F99</f>
        <v/>
      </c>
      <c r="G108" s="24">
        <f>G105*G100*G99</f>
        <v/>
      </c>
      <c r="H108" s="24">
        <f>H105*H100*H99</f>
        <v/>
      </c>
      <c r="I108" s="24">
        <f>I105*I100*I99</f>
        <v/>
      </c>
      <c r="J108" s="24">
        <f>J105*J100*J99</f>
        <v/>
      </c>
      <c r="K108" s="24">
        <f>K105*K100*K99</f>
        <v/>
      </c>
      <c r="L108" s="24">
        <f>L105*L100*L99</f>
        <v/>
      </c>
      <c r="M108" s="24">
        <f>M105*M100*M99</f>
        <v/>
      </c>
      <c r="N108" s="24">
        <f>N105*N100*N99</f>
        <v/>
      </c>
      <c r="O108" s="24">
        <f>O105*O100*O99</f>
        <v/>
      </c>
      <c r="P108" s="24">
        <f>P105*P100*P99</f>
        <v/>
      </c>
      <c r="Q108" s="24">
        <f>Q105*Q100*Q99</f>
        <v/>
      </c>
      <c r="R108" s="24">
        <f>R105*R100*R99</f>
        <v/>
      </c>
      <c r="S108" s="24">
        <f>S105*S100*S99</f>
        <v/>
      </c>
      <c r="T108" s="24">
        <f>T105*T100*T99</f>
        <v/>
      </c>
      <c r="U108" s="24">
        <f>U105*U100*U99</f>
        <v/>
      </c>
      <c r="V108" s="24">
        <f>V105*V100*V99</f>
        <v/>
      </c>
      <c r="W108" s="24">
        <f>W105*W100*W99</f>
        <v/>
      </c>
      <c r="X108" s="24">
        <f>X105*X100*X99</f>
        <v/>
      </c>
      <c r="Y108" s="24">
        <f>Y105*Y100*Y99</f>
        <v/>
      </c>
      <c r="Z108" s="24">
        <f>Z105*Z100*Z99</f>
        <v/>
      </c>
      <c r="AA108" s="24">
        <f>AA105*AA100*AA99</f>
        <v/>
      </c>
      <c r="AB108" s="24">
        <f>AB105*AB100*AB99</f>
        <v/>
      </c>
      <c r="AC108" s="24">
        <f>AC105*AC100*AC99</f>
        <v/>
      </c>
      <c r="AD108" s="24">
        <f>AD105*AD100*AD99</f>
        <v/>
      </c>
      <c r="AE108" s="24">
        <f>AE105*AE100*AE99</f>
        <v/>
      </c>
    </row>
    <row r="109">
      <c r="A109" s="26" t="inlineStr">
        <is>
          <t>Total Prodced Oil, kt stable</t>
        </is>
      </c>
      <c r="B109" s="24">
        <f>B106+B107+B108</f>
        <v/>
      </c>
      <c r="C109" s="24">
        <f>C106+C107+C108</f>
        <v/>
      </c>
      <c r="D109" s="24">
        <f>D106+D107+D108</f>
        <v/>
      </c>
      <c r="E109" s="24">
        <f>E106+E107+E108</f>
        <v/>
      </c>
      <c r="F109" s="24">
        <f>F106+F107+F108</f>
        <v/>
      </c>
      <c r="G109" s="24">
        <f>G106+G107+G108</f>
        <v/>
      </c>
      <c r="H109" s="24">
        <f>H106+H107+H108</f>
        <v/>
      </c>
      <c r="I109" s="24">
        <f>I106+I107+I108</f>
        <v/>
      </c>
      <c r="J109" s="24">
        <f>J106+J107+J108</f>
        <v/>
      </c>
      <c r="K109" s="24">
        <f>K106+K107+K108</f>
        <v/>
      </c>
      <c r="L109" s="24">
        <f>L106+L107+L108</f>
        <v/>
      </c>
      <c r="M109" s="24">
        <f>M106+M107+M108</f>
        <v/>
      </c>
      <c r="N109" s="24">
        <f>N106+N107+N108</f>
        <v/>
      </c>
      <c r="O109" s="24">
        <f>O106+O107+O108</f>
        <v/>
      </c>
      <c r="P109" s="24">
        <f>P106+P107+P108</f>
        <v/>
      </c>
      <c r="Q109" s="24">
        <f>Q106+Q107+Q108</f>
        <v/>
      </c>
      <c r="R109" s="24">
        <f>R106+R107+R108</f>
        <v/>
      </c>
      <c r="S109" s="24">
        <f>S106+S107+S108</f>
        <v/>
      </c>
      <c r="T109" s="24">
        <f>T106+T107+T108</f>
        <v/>
      </c>
      <c r="U109" s="24">
        <f>U106+U107+U108</f>
        <v/>
      </c>
      <c r="V109" s="24">
        <f>V106+V107+V108</f>
        <v/>
      </c>
      <c r="W109" s="24">
        <f>W106+W107+W108</f>
        <v/>
      </c>
      <c r="X109" s="24">
        <f>X106+X107+X108</f>
        <v/>
      </c>
      <c r="Y109" s="24">
        <f>Y106+Y107+Y108</f>
        <v/>
      </c>
      <c r="Z109" s="24">
        <f>Z106+Z107+Z108</f>
        <v/>
      </c>
      <c r="AA109" s="24">
        <f>AA106+AA107+AA108</f>
        <v/>
      </c>
      <c r="AB109" s="24">
        <f>AB106+AB107+AB108</f>
        <v/>
      </c>
      <c r="AC109" s="24">
        <f>AC106+AC107+AC108</f>
        <v/>
      </c>
      <c r="AD109" s="24">
        <f>AD106+AD107+AD108</f>
        <v/>
      </c>
      <c r="AE109" s="24">
        <f>AE106+AE107+AE108</f>
        <v/>
      </c>
    </row>
    <row r="110">
      <c r="A110" s="26" t="inlineStr">
        <is>
          <t>INM KPC LP WS  Gas Mscm stable</t>
        </is>
      </c>
      <c r="B110" s="24" t="n">
        <v>0</v>
      </c>
      <c r="C110" s="24" t="n">
        <v>0</v>
      </c>
      <c r="D110" s="24" t="n">
        <v>0</v>
      </c>
      <c r="E110" s="24" t="n">
        <v>0</v>
      </c>
      <c r="F110" s="24" t="n">
        <v>0</v>
      </c>
      <c r="G110" s="24" t="n">
        <v>0</v>
      </c>
      <c r="H110" s="24" t="n">
        <v>0</v>
      </c>
      <c r="I110" s="24" t="n">
        <v>0</v>
      </c>
      <c r="J110" s="24" t="n">
        <v>0</v>
      </c>
      <c r="K110" s="24" t="n">
        <v>0</v>
      </c>
      <c r="L110" s="24" t="n">
        <v>0</v>
      </c>
      <c r="M110" s="24" t="n">
        <v>0</v>
      </c>
      <c r="N110" s="24" t="n">
        <v>0</v>
      </c>
      <c r="O110" s="24" t="n">
        <v>0</v>
      </c>
      <c r="P110" s="24" t="n">
        <v>0</v>
      </c>
      <c r="Q110" s="24" t="n">
        <v>0</v>
      </c>
      <c r="R110" s="24" t="n">
        <v>0</v>
      </c>
      <c r="S110" s="24" t="n">
        <v>0</v>
      </c>
      <c r="T110" s="24" t="n">
        <v>0</v>
      </c>
      <c r="U110" s="24" t="n">
        <v>0</v>
      </c>
      <c r="V110" s="24" t="n">
        <v>0</v>
      </c>
      <c r="W110" s="24" t="n">
        <v>0</v>
      </c>
      <c r="X110" s="24" t="n">
        <v>0</v>
      </c>
      <c r="Y110" s="24" t="n">
        <v>2.65</v>
      </c>
      <c r="Z110" s="24" t="n">
        <v>2.65</v>
      </c>
      <c r="AA110" s="24" t="n">
        <v>2.65</v>
      </c>
      <c r="AB110" s="24" t="n">
        <v>2.65</v>
      </c>
      <c r="AC110" s="24" t="n">
        <v>2.65</v>
      </c>
      <c r="AD110" s="24" t="n">
        <v>2.65</v>
      </c>
      <c r="AE110" s="24" t="n">
        <v>2.65</v>
      </c>
    </row>
    <row r="111">
      <c r="A111" s="26" t="inlineStr">
        <is>
          <t>INM KPC MP WS  Gas Mscm stable</t>
        </is>
      </c>
      <c r="B111" s="24" t="n">
        <v>0</v>
      </c>
      <c r="C111" s="24" t="n">
        <v>0</v>
      </c>
      <c r="D111" s="24" t="n">
        <v>0</v>
      </c>
      <c r="E111" s="24" t="n">
        <v>0</v>
      </c>
      <c r="F111" s="24" t="n">
        <v>0</v>
      </c>
      <c r="G111" s="24" t="n">
        <v>0</v>
      </c>
      <c r="H111" s="24" t="n">
        <v>0</v>
      </c>
      <c r="I111" s="24" t="n">
        <v>0</v>
      </c>
      <c r="J111" s="24" t="n">
        <v>0</v>
      </c>
      <c r="K111" s="24" t="n">
        <v>0</v>
      </c>
      <c r="L111" s="24" t="n">
        <v>0</v>
      </c>
      <c r="M111" s="24" t="n">
        <v>0</v>
      </c>
      <c r="N111" s="24" t="n">
        <v>0</v>
      </c>
      <c r="O111" s="24" t="n">
        <v>0</v>
      </c>
      <c r="P111" s="24" t="n">
        <v>0</v>
      </c>
      <c r="Q111" s="24" t="n">
        <v>0</v>
      </c>
      <c r="R111" s="24" t="n">
        <v>0</v>
      </c>
      <c r="S111" s="24" t="n">
        <v>0</v>
      </c>
      <c r="T111" s="24" t="n">
        <v>0</v>
      </c>
      <c r="U111" s="24" t="n">
        <v>0</v>
      </c>
      <c r="V111" s="24" t="n">
        <v>0</v>
      </c>
      <c r="W111" s="24" t="n">
        <v>0</v>
      </c>
      <c r="X111" s="24" t="n">
        <v>0</v>
      </c>
      <c r="Y111" s="24" t="n">
        <v>23.97</v>
      </c>
      <c r="Z111" s="24" t="n">
        <v>23.97</v>
      </c>
      <c r="AA111" s="24" t="n">
        <v>23.97</v>
      </c>
      <c r="AB111" s="24" t="n">
        <v>23.97</v>
      </c>
      <c r="AC111" s="24" t="n">
        <v>23.97</v>
      </c>
      <c r="AD111" s="24" t="n">
        <v>23.97</v>
      </c>
      <c r="AE111" s="24" t="n">
        <v>23.97</v>
      </c>
    </row>
    <row r="112">
      <c r="A112" s="26" t="inlineStr">
        <is>
          <t>INM KPC WS Gas Mscm stable</t>
        </is>
      </c>
      <c r="B112" s="24">
        <f>B110+B111</f>
        <v/>
      </c>
      <c r="C112" s="24">
        <f>C110+C111</f>
        <v/>
      </c>
      <c r="D112" s="24">
        <f>D110+D111</f>
        <v/>
      </c>
      <c r="E112" s="24">
        <f>E110+E111</f>
        <v/>
      </c>
      <c r="F112" s="24">
        <f>F110+F111</f>
        <v/>
      </c>
      <c r="G112" s="24">
        <f>G110+G111</f>
        <v/>
      </c>
      <c r="H112" s="24">
        <f>H110+H111</f>
        <v/>
      </c>
      <c r="I112" s="24">
        <f>I110+I111</f>
        <v/>
      </c>
      <c r="J112" s="24">
        <f>J110+J111</f>
        <v/>
      </c>
      <c r="K112" s="24">
        <f>K110+K111</f>
        <v/>
      </c>
      <c r="L112" s="24">
        <f>L110+L111</f>
        <v/>
      </c>
      <c r="M112" s="24">
        <f>M110+M111</f>
        <v/>
      </c>
      <c r="N112" s="24">
        <f>N110+N111</f>
        <v/>
      </c>
      <c r="O112" s="24">
        <f>O110+O111</f>
        <v/>
      </c>
      <c r="P112" s="24">
        <f>P110+P111</f>
        <v/>
      </c>
      <c r="Q112" s="24">
        <f>Q110+Q111</f>
        <v/>
      </c>
      <c r="R112" s="24">
        <f>R110+R111</f>
        <v/>
      </c>
      <c r="S112" s="24">
        <f>S110+S111</f>
        <v/>
      </c>
      <c r="T112" s="24">
        <f>T110+T111</f>
        <v/>
      </c>
      <c r="U112" s="24">
        <f>U110+U111</f>
        <v/>
      </c>
      <c r="V112" s="24">
        <f>V110+V111</f>
        <v/>
      </c>
      <c r="W112" s="24">
        <f>W110+W111</f>
        <v/>
      </c>
      <c r="X112" s="24">
        <f>X110+X111</f>
        <v/>
      </c>
      <c r="Y112" s="24">
        <f>Y110+Y111</f>
        <v/>
      </c>
      <c r="Z112" s="24">
        <f>Z110+Z111</f>
        <v/>
      </c>
      <c r="AA112" s="24">
        <f>AA110+AA111</f>
        <v/>
      </c>
      <c r="AB112" s="24">
        <f>AB110+AB111</f>
        <v/>
      </c>
      <c r="AC112" s="24">
        <f>AC110+AC111</f>
        <v/>
      </c>
      <c r="AD112" s="24">
        <f>AD110+AD111</f>
        <v/>
      </c>
      <c r="AE112" s="24">
        <f>AE110+AE111</f>
        <v/>
      </c>
    </row>
    <row r="113">
      <c r="A113" s="26" t="inlineStr">
        <is>
          <t>INM Unit 2 WS  Gas Mscm stable</t>
        </is>
      </c>
      <c r="B113" s="24" t="n">
        <v>0</v>
      </c>
      <c r="C113" s="24" t="n">
        <v>0</v>
      </c>
      <c r="D113" s="24" t="n">
        <v>0</v>
      </c>
      <c r="E113" s="24" t="n">
        <v>0</v>
      </c>
      <c r="F113" s="24" t="n">
        <v>0</v>
      </c>
      <c r="G113" s="24" t="n">
        <v>0</v>
      </c>
      <c r="H113" s="24" t="n">
        <v>0</v>
      </c>
      <c r="I113" s="24" t="n">
        <v>0</v>
      </c>
      <c r="J113" s="24" t="n">
        <v>0</v>
      </c>
      <c r="K113" s="24" t="n">
        <v>0</v>
      </c>
      <c r="L113" s="24" t="n">
        <v>0</v>
      </c>
      <c r="M113" s="24" t="n">
        <v>0</v>
      </c>
      <c r="N113" s="24" t="n">
        <v>0</v>
      </c>
      <c r="O113" s="24" t="n">
        <v>0</v>
      </c>
      <c r="P113" s="24" t="n">
        <v>0</v>
      </c>
      <c r="Q113" s="24" t="n">
        <v>0</v>
      </c>
      <c r="R113" s="24" t="n">
        <v>0</v>
      </c>
      <c r="S113" s="24" t="n">
        <v>0</v>
      </c>
      <c r="T113" s="24" t="n">
        <v>0</v>
      </c>
      <c r="U113" s="24" t="n">
        <v>0</v>
      </c>
      <c r="V113" s="24" t="n">
        <v>0</v>
      </c>
      <c r="W113" s="24" t="n">
        <v>0</v>
      </c>
      <c r="X113" s="24" t="n">
        <v>0</v>
      </c>
      <c r="Y113" s="24" t="n">
        <v>21.01</v>
      </c>
      <c r="Z113" s="24" t="n">
        <v>21.01</v>
      </c>
      <c r="AA113" s="24" t="n">
        <v>21.01</v>
      </c>
      <c r="AB113" s="24" t="n">
        <v>21.01</v>
      </c>
      <c r="AC113" s="24" t="n">
        <v>21.01</v>
      </c>
      <c r="AD113" s="24" t="n">
        <v>21.01</v>
      </c>
      <c r="AE113" s="24" t="n">
        <v>21.01</v>
      </c>
    </row>
    <row r="114">
      <c r="A114" s="26" t="inlineStr">
        <is>
          <t>INM Unit 3 WS Gas Mscm stable</t>
        </is>
      </c>
      <c r="B114" s="24" t="n">
        <v>0</v>
      </c>
      <c r="C114" s="24" t="n">
        <v>0</v>
      </c>
      <c r="D114" s="24" t="n">
        <v>0</v>
      </c>
      <c r="E114" s="24" t="n">
        <v>0</v>
      </c>
      <c r="F114" s="24" t="n">
        <v>0</v>
      </c>
      <c r="G114" s="24" t="n">
        <v>0</v>
      </c>
      <c r="H114" s="24" t="n">
        <v>0</v>
      </c>
      <c r="I114" s="24" t="n">
        <v>0</v>
      </c>
      <c r="J114" s="24" t="n">
        <v>0</v>
      </c>
      <c r="K114" s="24" t="n">
        <v>0</v>
      </c>
      <c r="L114" s="24" t="n">
        <v>0</v>
      </c>
      <c r="M114" s="24" t="n">
        <v>0</v>
      </c>
      <c r="N114" s="24" t="n">
        <v>0</v>
      </c>
      <c r="O114" s="24" t="n">
        <v>0</v>
      </c>
      <c r="P114" s="24" t="n">
        <v>0</v>
      </c>
      <c r="Q114" s="24" t="n">
        <v>0</v>
      </c>
      <c r="R114" s="24" t="n">
        <v>0</v>
      </c>
      <c r="S114" s="24" t="n">
        <v>0</v>
      </c>
      <c r="T114" s="24" t="n">
        <v>0</v>
      </c>
      <c r="U114" s="24" t="n">
        <v>0</v>
      </c>
      <c r="V114" s="24" t="n">
        <v>0</v>
      </c>
      <c r="W114" s="24" t="n">
        <v>0</v>
      </c>
      <c r="X114" s="24" t="n">
        <v>0</v>
      </c>
      <c r="Y114" s="24" t="n">
        <v>21.6</v>
      </c>
      <c r="Z114" s="24" t="n">
        <v>21.6</v>
      </c>
      <c r="AA114" s="24" t="n">
        <v>21.6</v>
      </c>
      <c r="AB114" s="24" t="n">
        <v>21.6</v>
      </c>
      <c r="AC114" s="24" t="n">
        <v>21.6</v>
      </c>
      <c r="AD114" s="24" t="n">
        <v>21.6</v>
      </c>
      <c r="AE114" s="24" t="n">
        <v>21.6</v>
      </c>
    </row>
    <row r="115">
      <c r="A115" s="26" t="inlineStr">
        <is>
          <t>Total Prodced Gas, Mscm stable</t>
        </is>
      </c>
      <c r="B115" s="24">
        <f>B112+B113+B114</f>
        <v/>
      </c>
      <c r="C115" s="24">
        <f>C112+C113+C114</f>
        <v/>
      </c>
      <c r="D115" s="24">
        <f>D112+D113+D114</f>
        <v/>
      </c>
      <c r="E115" s="24">
        <f>E112+E113+E114</f>
        <v/>
      </c>
      <c r="F115" s="24">
        <f>F112+F113+F114</f>
        <v/>
      </c>
      <c r="G115" s="24">
        <f>G112+G113+G114</f>
        <v/>
      </c>
      <c r="H115" s="24">
        <f>H112+H113+H114</f>
        <v/>
      </c>
      <c r="I115" s="24">
        <f>I112+I113+I114</f>
        <v/>
      </c>
      <c r="J115" s="24">
        <f>J112+J113+J114</f>
        <v/>
      </c>
      <c r="K115" s="24">
        <f>K112+K113+K114</f>
        <v/>
      </c>
      <c r="L115" s="24">
        <f>L112+L113+L114</f>
        <v/>
      </c>
      <c r="M115" s="24">
        <f>M112+M113+M114</f>
        <v/>
      </c>
      <c r="N115" s="24">
        <f>N112+N113+N114</f>
        <v/>
      </c>
      <c r="O115" s="24">
        <f>O112+O113+O114</f>
        <v/>
      </c>
      <c r="P115" s="24">
        <f>P112+P113+P114</f>
        <v/>
      </c>
      <c r="Q115" s="24">
        <f>Q112+Q113+Q114</f>
        <v/>
      </c>
      <c r="R115" s="24">
        <f>R112+R113+R114</f>
        <v/>
      </c>
      <c r="S115" s="24">
        <f>S112+S113+S114</f>
        <v/>
      </c>
      <c r="T115" s="24">
        <f>T112+T113+T114</f>
        <v/>
      </c>
      <c r="U115" s="24">
        <f>U112+U113+U114</f>
        <v/>
      </c>
      <c r="V115" s="24">
        <f>V112+V113+V114</f>
        <v/>
      </c>
      <c r="W115" s="24">
        <f>W112+W113+W114</f>
        <v/>
      </c>
      <c r="X115" s="24">
        <f>X112+X113+X114</f>
        <v/>
      </c>
      <c r="Y115" s="24">
        <f>Y112+Y113+Y114</f>
        <v/>
      </c>
      <c r="Z115" s="24">
        <f>Z112+Z113+Z114</f>
        <v/>
      </c>
      <c r="AA115" s="24">
        <f>AA112+AA113+AA114</f>
        <v/>
      </c>
      <c r="AB115" s="24">
        <f>AB112+AB113+AB114</f>
        <v/>
      </c>
      <c r="AC115" s="24">
        <f>AC112+AC113+AC114</f>
        <v/>
      </c>
      <c r="AD115" s="24">
        <f>AD112+AD113+AD114</f>
        <v/>
      </c>
      <c r="AE115" s="24">
        <f>AE112+AE113+AE114</f>
        <v/>
      </c>
    </row>
    <row r="116">
      <c r="A116" s="26" t="inlineStr">
        <is>
          <t>INM KPC WS GOR Mscm/kt stable</t>
        </is>
      </c>
      <c r="B116" s="24">
        <f>B112/B106</f>
        <v/>
      </c>
      <c r="C116" s="24">
        <f>C112/C106</f>
        <v/>
      </c>
      <c r="D116" s="24">
        <f>D112/D106</f>
        <v/>
      </c>
      <c r="E116" s="24">
        <f>E112/E106</f>
        <v/>
      </c>
      <c r="F116" s="24">
        <f>F112/F106</f>
        <v/>
      </c>
      <c r="G116" s="24">
        <f>G112/G106</f>
        <v/>
      </c>
      <c r="H116" s="24">
        <f>H112/H106</f>
        <v/>
      </c>
      <c r="I116" s="24">
        <f>I112/I106</f>
        <v/>
      </c>
      <c r="J116" s="24">
        <f>J112/J106</f>
        <v/>
      </c>
      <c r="K116" s="24">
        <f>K112/K106</f>
        <v/>
      </c>
      <c r="L116" s="24">
        <f>L112/L106</f>
        <v/>
      </c>
      <c r="M116" s="24">
        <f>M112/M106</f>
        <v/>
      </c>
      <c r="N116" s="24">
        <f>N112/N106</f>
        <v/>
      </c>
      <c r="O116" s="24">
        <f>O112/O106</f>
        <v/>
      </c>
      <c r="P116" s="24">
        <f>P112/P106</f>
        <v/>
      </c>
      <c r="Q116" s="24">
        <f>Q112/Q106</f>
        <v/>
      </c>
      <c r="R116" s="24">
        <f>R112/R106</f>
        <v/>
      </c>
      <c r="S116" s="24">
        <f>S112/S106</f>
        <v/>
      </c>
      <c r="T116" s="24">
        <f>T112/T106</f>
        <v/>
      </c>
      <c r="U116" s="24">
        <f>U112/U106</f>
        <v/>
      </c>
      <c r="V116" s="24">
        <f>V112/V106</f>
        <v/>
      </c>
      <c r="W116" s="24">
        <f>W112/W106</f>
        <v/>
      </c>
      <c r="X116" s="24">
        <f>X112/X106</f>
        <v/>
      </c>
      <c r="Y116" s="24">
        <f>Y112/Y106</f>
        <v/>
      </c>
      <c r="Z116" s="24">
        <f>Z112/Z106</f>
        <v/>
      </c>
      <c r="AA116" s="24">
        <f>AA112/AA106</f>
        <v/>
      </c>
      <c r="AB116" s="24">
        <f>AB112/AB106</f>
        <v/>
      </c>
      <c r="AC116" s="24">
        <f>AC112/AC106</f>
        <v/>
      </c>
      <c r="AD116" s="24">
        <f>AD112/AD106</f>
        <v/>
      </c>
      <c r="AE116" s="24">
        <f>AE112/AE106</f>
        <v/>
      </c>
    </row>
    <row r="117">
      <c r="A117" s="26" t="inlineStr">
        <is>
          <t>INM Unit 2 WS GOR Mscm/kt stable</t>
        </is>
      </c>
      <c r="B117" s="24">
        <f>B113/B107</f>
        <v/>
      </c>
      <c r="C117" s="24">
        <f>C113/C107</f>
        <v/>
      </c>
      <c r="D117" s="24">
        <f>D113/D107</f>
        <v/>
      </c>
      <c r="E117" s="24">
        <f>E113/E107</f>
        <v/>
      </c>
      <c r="F117" s="24">
        <f>F113/F107</f>
        <v/>
      </c>
      <c r="G117" s="24">
        <f>G113/G107</f>
        <v/>
      </c>
      <c r="H117" s="24">
        <f>H113/H107</f>
        <v/>
      </c>
      <c r="I117" s="24">
        <f>I113/I107</f>
        <v/>
      </c>
      <c r="J117" s="24">
        <f>J113/J107</f>
        <v/>
      </c>
      <c r="K117" s="24">
        <f>K113/K107</f>
        <v/>
      </c>
      <c r="L117" s="24">
        <f>L113/L107</f>
        <v/>
      </c>
      <c r="M117" s="24">
        <f>M113/M107</f>
        <v/>
      </c>
      <c r="N117" s="24">
        <f>N113/N107</f>
        <v/>
      </c>
      <c r="O117" s="24">
        <f>O113/O107</f>
        <v/>
      </c>
      <c r="P117" s="24">
        <f>P113/P107</f>
        <v/>
      </c>
      <c r="Q117" s="24">
        <f>Q113/Q107</f>
        <v/>
      </c>
      <c r="R117" s="24">
        <f>R113/R107</f>
        <v/>
      </c>
      <c r="S117" s="24">
        <f>S113/S107</f>
        <v/>
      </c>
      <c r="T117" s="24">
        <f>T113/T107</f>
        <v/>
      </c>
      <c r="U117" s="24">
        <f>U113/U107</f>
        <v/>
      </c>
      <c r="V117" s="24">
        <f>V113/V107</f>
        <v/>
      </c>
      <c r="W117" s="24">
        <f>W113/W107</f>
        <v/>
      </c>
      <c r="X117" s="24">
        <f>X113/X107</f>
        <v/>
      </c>
      <c r="Y117" s="24">
        <f>Y113/Y107</f>
        <v/>
      </c>
      <c r="Z117" s="24">
        <f>Z113/Z107</f>
        <v/>
      </c>
      <c r="AA117" s="24">
        <f>AA113/AA107</f>
        <v/>
      </c>
      <c r="AB117" s="24">
        <f>AB113/AB107</f>
        <v/>
      </c>
      <c r="AC117" s="24">
        <f>AC113/AC107</f>
        <v/>
      </c>
      <c r="AD117" s="24">
        <f>AD113/AD107</f>
        <v/>
      </c>
      <c r="AE117" s="24">
        <f>AE113/AE107</f>
        <v/>
      </c>
    </row>
    <row r="118">
      <c r="A118" s="26" t="inlineStr">
        <is>
          <t>INM Unit 3 WS GOR Mscm/kt stable</t>
        </is>
      </c>
      <c r="B118" s="24">
        <f>B114/B108</f>
        <v/>
      </c>
      <c r="C118" s="24">
        <f>C114/C108</f>
        <v/>
      </c>
      <c r="D118" s="24">
        <f>D114/D108</f>
        <v/>
      </c>
      <c r="E118" s="24">
        <f>E114/E108</f>
        <v/>
      </c>
      <c r="F118" s="24">
        <f>F114/F108</f>
        <v/>
      </c>
      <c r="G118" s="24">
        <f>G114/G108</f>
        <v/>
      </c>
      <c r="H118" s="24">
        <f>H114/H108</f>
        <v/>
      </c>
      <c r="I118" s="24">
        <f>I114/I108</f>
        <v/>
      </c>
      <c r="J118" s="24">
        <f>J114/J108</f>
        <v/>
      </c>
      <c r="K118" s="24">
        <f>K114/K108</f>
        <v/>
      </c>
      <c r="L118" s="24">
        <f>L114/L108</f>
        <v/>
      </c>
      <c r="M118" s="24">
        <f>M114/M108</f>
        <v/>
      </c>
      <c r="N118" s="24">
        <f>N114/N108</f>
        <v/>
      </c>
      <c r="O118" s="24">
        <f>O114/O108</f>
        <v/>
      </c>
      <c r="P118" s="24">
        <f>P114/P108</f>
        <v/>
      </c>
      <c r="Q118" s="24">
        <f>Q114/Q108</f>
        <v/>
      </c>
      <c r="R118" s="24">
        <f>R114/R108</f>
        <v/>
      </c>
      <c r="S118" s="24">
        <f>S114/S108</f>
        <v/>
      </c>
      <c r="T118" s="24">
        <f>T114/T108</f>
        <v/>
      </c>
      <c r="U118" s="24">
        <f>U114/U108</f>
        <v/>
      </c>
      <c r="V118" s="24">
        <f>V114/V108</f>
        <v/>
      </c>
      <c r="W118" s="24">
        <f>W114/W108</f>
        <v/>
      </c>
      <c r="X118" s="24">
        <f>X114/X108</f>
        <v/>
      </c>
      <c r="Y118" s="24">
        <f>Y114/Y108</f>
        <v/>
      </c>
      <c r="Z118" s="24">
        <f>Z114/Z108</f>
        <v/>
      </c>
      <c r="AA118" s="24">
        <f>AA114/AA108</f>
        <v/>
      </c>
      <c r="AB118" s="24">
        <f>AB114/AB108</f>
        <v/>
      </c>
      <c r="AC118" s="24">
        <f>AC114/AC108</f>
        <v/>
      </c>
      <c r="AD118" s="24">
        <f>AD114/AD108</f>
        <v/>
      </c>
      <c r="AE118" s="24">
        <f>AE114/AE108</f>
        <v/>
      </c>
    </row>
    <row r="119">
      <c r="A119" s="26" t="inlineStr">
        <is>
          <t>Condensate from U2 to U3 degassers, m3</t>
        </is>
      </c>
      <c r="B119" s="24" t="n">
        <v>0</v>
      </c>
      <c r="C119" s="24" t="n">
        <v>0</v>
      </c>
      <c r="D119" s="24" t="n">
        <v>0</v>
      </c>
      <c r="E119" s="24" t="n">
        <v>0</v>
      </c>
      <c r="F119" s="24" t="n">
        <v>0</v>
      </c>
      <c r="G119" s="24" t="n">
        <v>0</v>
      </c>
      <c r="H119" s="24" t="n">
        <v>0</v>
      </c>
      <c r="I119" s="24" t="n">
        <v>0</v>
      </c>
      <c r="J119" s="24" t="n">
        <v>0</v>
      </c>
      <c r="K119" s="24" t="n">
        <v>0</v>
      </c>
      <c r="L119" s="24" t="n">
        <v>0</v>
      </c>
      <c r="M119" s="24" t="n">
        <v>0</v>
      </c>
      <c r="N119" s="24" t="n">
        <v>0</v>
      </c>
      <c r="O119" s="24" t="n">
        <v>0</v>
      </c>
      <c r="P119" s="24" t="n">
        <v>0</v>
      </c>
      <c r="Q119" s="24" t="n">
        <v>0</v>
      </c>
      <c r="R119" s="24" t="n">
        <v>0</v>
      </c>
      <c r="S119" s="24" t="n">
        <v>0</v>
      </c>
      <c r="T119" s="24" t="n">
        <v>0</v>
      </c>
      <c r="U119" s="24" t="n">
        <v>0</v>
      </c>
      <c r="V119" s="24" t="n">
        <v>0</v>
      </c>
      <c r="W119" s="24" t="n">
        <v>0</v>
      </c>
      <c r="X119" s="24" t="n">
        <v>0</v>
      </c>
      <c r="Y119" s="24" t="n">
        <v>4.14</v>
      </c>
      <c r="Z119" s="24" t="n">
        <v>4.14</v>
      </c>
      <c r="AA119" s="24" t="n">
        <v>4.14</v>
      </c>
      <c r="AB119" s="24" t="n">
        <v>4.14</v>
      </c>
      <c r="AC119" s="24" t="n">
        <v>4.14</v>
      </c>
      <c r="AD119" s="24" t="n">
        <v>4.14</v>
      </c>
      <c r="AE119" s="24" t="n">
        <v>4.14</v>
      </c>
    </row>
    <row r="120">
      <c r="A120" s="26" t="inlineStr">
        <is>
          <t>Gas from U2 to U3 degassers, m3</t>
        </is>
      </c>
      <c r="B120" s="24" t="n">
        <v>0</v>
      </c>
      <c r="C120" s="24" t="n">
        <v>0</v>
      </c>
      <c r="D120" s="24" t="n">
        <v>0</v>
      </c>
      <c r="E120" s="24" t="n">
        <v>0</v>
      </c>
      <c r="F120" s="24" t="n">
        <v>0</v>
      </c>
      <c r="G120" s="24" t="n">
        <v>0</v>
      </c>
      <c r="H120" s="24" t="n">
        <v>0</v>
      </c>
      <c r="I120" s="24" t="n">
        <v>0</v>
      </c>
      <c r="J120" s="24" t="n">
        <v>0</v>
      </c>
      <c r="K120" s="24" t="n">
        <v>0</v>
      </c>
      <c r="L120" s="24" t="n">
        <v>0</v>
      </c>
      <c r="M120" s="24" t="n">
        <v>0</v>
      </c>
      <c r="N120" s="24" t="n">
        <v>0</v>
      </c>
      <c r="O120" s="24" t="n">
        <v>0</v>
      </c>
      <c r="P120" s="24" t="n">
        <v>0</v>
      </c>
      <c r="Q120" s="24" t="n">
        <v>0</v>
      </c>
      <c r="R120" s="24" t="n">
        <v>0</v>
      </c>
      <c r="S120" s="24" t="n">
        <v>0</v>
      </c>
      <c r="T120" s="24" t="n">
        <v>0</v>
      </c>
      <c r="U120" s="24" t="n">
        <v>0</v>
      </c>
      <c r="V120" s="24" t="n">
        <v>0</v>
      </c>
      <c r="W120" s="24" t="n">
        <v>0</v>
      </c>
      <c r="X120" s="24" t="n">
        <v>0</v>
      </c>
      <c r="Y120" s="24" t="n">
        <v>0.34</v>
      </c>
      <c r="Z120" s="24" t="n">
        <v>0.34</v>
      </c>
      <c r="AA120" s="24" t="n">
        <v>0.34</v>
      </c>
      <c r="AB120" s="24" t="n">
        <v>0.34</v>
      </c>
      <c r="AC120" s="24" t="n">
        <v>0.34</v>
      </c>
      <c r="AD120" s="24" t="n">
        <v>0.34</v>
      </c>
      <c r="AE120" s="24" t="n">
        <v>0.34</v>
      </c>
    </row>
    <row r="121">
      <c r="A121" s="26" t="inlineStr">
        <is>
          <t>Condensate from U2 to KPC degassers, m3</t>
        </is>
      </c>
      <c r="B121" s="24" t="n">
        <v>0</v>
      </c>
      <c r="C121" s="24" t="n">
        <v>0</v>
      </c>
      <c r="D121" s="24" t="n">
        <v>0</v>
      </c>
      <c r="E121" s="24" t="n">
        <v>0</v>
      </c>
      <c r="F121" s="24" t="n">
        <v>0</v>
      </c>
      <c r="G121" s="24" t="n">
        <v>0</v>
      </c>
      <c r="H121" s="24" t="n">
        <v>0</v>
      </c>
      <c r="I121" s="24" t="n">
        <v>0</v>
      </c>
      <c r="J121" s="24" t="n">
        <v>0</v>
      </c>
      <c r="K121" s="24" t="n">
        <v>0</v>
      </c>
      <c r="L121" s="24" t="n">
        <v>0</v>
      </c>
      <c r="M121" s="24" t="n">
        <v>0</v>
      </c>
      <c r="N121" s="24" t="n">
        <v>0</v>
      </c>
      <c r="O121" s="24" t="n">
        <v>0</v>
      </c>
      <c r="P121" s="24" t="n">
        <v>0</v>
      </c>
      <c r="Q121" s="24" t="n">
        <v>0</v>
      </c>
      <c r="R121" s="24" t="n">
        <v>0</v>
      </c>
      <c r="S121" s="24" t="n">
        <v>0</v>
      </c>
      <c r="T121" s="24" t="n">
        <v>0</v>
      </c>
      <c r="U121" s="24" t="n">
        <v>0</v>
      </c>
      <c r="V121" s="24" t="n">
        <v>0</v>
      </c>
      <c r="W121" s="24" t="n">
        <v>0</v>
      </c>
      <c r="X121" s="24" t="n">
        <v>0</v>
      </c>
      <c r="Y121" s="24" t="n">
        <v>6.21</v>
      </c>
      <c r="Z121" s="24" t="n">
        <v>6.21</v>
      </c>
      <c r="AA121" s="24" t="n">
        <v>6.21</v>
      </c>
      <c r="AB121" s="24" t="n">
        <v>6.21</v>
      </c>
      <c r="AC121" s="24" t="n">
        <v>6.21</v>
      </c>
      <c r="AD121" s="24" t="n">
        <v>6.21</v>
      </c>
      <c r="AE121" s="24" t="n">
        <v>6.21</v>
      </c>
    </row>
    <row r="122">
      <c r="A122" s="26" t="inlineStr">
        <is>
          <t>Gas from U2 to KPC degassers, m3</t>
        </is>
      </c>
      <c r="B122" s="24" t="n">
        <v>0</v>
      </c>
      <c r="C122" s="24" t="n">
        <v>0</v>
      </c>
      <c r="D122" s="24" t="n">
        <v>0</v>
      </c>
      <c r="E122" s="24" t="n">
        <v>0</v>
      </c>
      <c r="F122" s="24" t="n">
        <v>0</v>
      </c>
      <c r="G122" s="24" t="n">
        <v>0</v>
      </c>
      <c r="H122" s="24" t="n">
        <v>0</v>
      </c>
      <c r="I122" s="24" t="n">
        <v>0</v>
      </c>
      <c r="J122" s="24" t="n">
        <v>0</v>
      </c>
      <c r="K122" s="24" t="n">
        <v>0</v>
      </c>
      <c r="L122" s="24" t="n">
        <v>0</v>
      </c>
      <c r="M122" s="24" t="n">
        <v>0</v>
      </c>
      <c r="N122" s="24" t="n">
        <v>0</v>
      </c>
      <c r="O122" s="24" t="n">
        <v>0</v>
      </c>
      <c r="P122" s="24" t="n">
        <v>0</v>
      </c>
      <c r="Q122" s="24" t="n">
        <v>0</v>
      </c>
      <c r="R122" s="24" t="n">
        <v>0</v>
      </c>
      <c r="S122" s="24" t="n">
        <v>0</v>
      </c>
      <c r="T122" s="24" t="n">
        <v>0</v>
      </c>
      <c r="U122" s="24" t="n">
        <v>0</v>
      </c>
      <c r="V122" s="24" t="n">
        <v>0</v>
      </c>
      <c r="W122" s="24" t="n">
        <v>0</v>
      </c>
      <c r="X122" s="24" t="n">
        <v>0</v>
      </c>
      <c r="Y122" s="24" t="n">
        <v>0.51</v>
      </c>
      <c r="Z122" s="24" t="n">
        <v>0.51</v>
      </c>
      <c r="AA122" s="24" t="n">
        <v>0.51</v>
      </c>
      <c r="AB122" s="24" t="n">
        <v>0.51</v>
      </c>
      <c r="AC122" s="24" t="n">
        <v>0.51</v>
      </c>
      <c r="AD122" s="24" t="n">
        <v>0.51</v>
      </c>
      <c r="AE122" s="24" t="n">
        <v>0.51</v>
      </c>
    </row>
    <row r="123">
      <c r="A123" s="26" t="inlineStr">
        <is>
          <t>Condensate from U3 to KPC degassers, m3</t>
        </is>
      </c>
      <c r="B123" s="24" t="n">
        <v>0</v>
      </c>
      <c r="C123" s="24" t="n">
        <v>0</v>
      </c>
      <c r="D123" s="24" t="n">
        <v>0</v>
      </c>
      <c r="E123" s="24" t="n">
        <v>0</v>
      </c>
      <c r="F123" s="24" t="n">
        <v>0</v>
      </c>
      <c r="G123" s="24" t="n">
        <v>0</v>
      </c>
      <c r="H123" s="24" t="n">
        <v>0</v>
      </c>
      <c r="I123" s="24" t="n">
        <v>0</v>
      </c>
      <c r="J123" s="24" t="n">
        <v>0</v>
      </c>
      <c r="K123" s="24" t="n">
        <v>0</v>
      </c>
      <c r="L123" s="24" t="n">
        <v>0</v>
      </c>
      <c r="M123" s="24" t="n">
        <v>0</v>
      </c>
      <c r="N123" s="24" t="n">
        <v>0</v>
      </c>
      <c r="O123" s="24" t="n">
        <v>0</v>
      </c>
      <c r="P123" s="24" t="n">
        <v>0</v>
      </c>
      <c r="Q123" s="24" t="n">
        <v>0</v>
      </c>
      <c r="R123" s="24" t="n">
        <v>0</v>
      </c>
      <c r="S123" s="24" t="n">
        <v>0</v>
      </c>
      <c r="T123" s="24" t="n">
        <v>0</v>
      </c>
      <c r="U123" s="24" t="n">
        <v>0</v>
      </c>
      <c r="V123" s="24" t="n">
        <v>0</v>
      </c>
      <c r="W123" s="24" t="n">
        <v>0</v>
      </c>
      <c r="X123" s="24" t="n">
        <v>0</v>
      </c>
      <c r="Y123" s="24" t="n">
        <v>13.69</v>
      </c>
      <c r="Z123" s="24" t="n">
        <v>13.69</v>
      </c>
      <c r="AA123" s="24" t="n">
        <v>13.69</v>
      </c>
      <c r="AB123" s="24" t="n">
        <v>13.69</v>
      </c>
      <c r="AC123" s="24" t="n">
        <v>13.69</v>
      </c>
      <c r="AD123" s="24" t="n">
        <v>13.69</v>
      </c>
      <c r="AE123" s="24" t="n">
        <v>13.69</v>
      </c>
    </row>
    <row r="124">
      <c r="A124" s="26" t="inlineStr">
        <is>
          <t>Gas from U3 to KPC degassers, m3</t>
        </is>
      </c>
      <c r="B124" s="24" t="n">
        <v>0</v>
      </c>
      <c r="C124" s="24" t="n">
        <v>0</v>
      </c>
      <c r="D124" s="24" t="n">
        <v>0</v>
      </c>
      <c r="E124" s="24" t="n">
        <v>0</v>
      </c>
      <c r="F124" s="24" t="n">
        <v>0</v>
      </c>
      <c r="G124" s="24" t="n">
        <v>0</v>
      </c>
      <c r="H124" s="24" t="n">
        <v>0</v>
      </c>
      <c r="I124" s="24" t="n">
        <v>0</v>
      </c>
      <c r="J124" s="24" t="n">
        <v>0</v>
      </c>
      <c r="K124" s="24" t="n">
        <v>0</v>
      </c>
      <c r="L124" s="24" t="n">
        <v>0</v>
      </c>
      <c r="M124" s="24" t="n">
        <v>0</v>
      </c>
      <c r="N124" s="24" t="n">
        <v>0</v>
      </c>
      <c r="O124" s="24" t="n">
        <v>0</v>
      </c>
      <c r="P124" s="24" t="n">
        <v>0</v>
      </c>
      <c r="Q124" s="24" t="n">
        <v>0</v>
      </c>
      <c r="R124" s="24" t="n">
        <v>0</v>
      </c>
      <c r="S124" s="24" t="n">
        <v>0</v>
      </c>
      <c r="T124" s="24" t="n">
        <v>0</v>
      </c>
      <c r="U124" s="24" t="n">
        <v>0</v>
      </c>
      <c r="V124" s="24" t="n">
        <v>0</v>
      </c>
      <c r="W124" s="24" t="n">
        <v>0</v>
      </c>
      <c r="X124" s="24" t="n">
        <v>0</v>
      </c>
      <c r="Y124" s="24" t="n">
        <v>1.07</v>
      </c>
      <c r="Z124" s="24" t="n">
        <v>1.07</v>
      </c>
      <c r="AA124" s="24" t="n">
        <v>1.07</v>
      </c>
      <c r="AB124" s="24" t="n">
        <v>1.07</v>
      </c>
      <c r="AC124" s="24" t="n">
        <v>1.07</v>
      </c>
      <c r="AD124" s="24" t="n">
        <v>1.07</v>
      </c>
      <c r="AE124" s="24" t="n">
        <v>1.07</v>
      </c>
    </row>
  </sheetData>
  <mergeCells count="54">
    <mergeCell ref="S22:Z22"/>
    <mergeCell ref="H20:I20"/>
    <mergeCell ref="B23:D23"/>
    <mergeCell ref="AF44:AH44"/>
    <mergeCell ref="S21:Z21"/>
    <mergeCell ref="B2:AE2"/>
    <mergeCell ref="B29:D29"/>
    <mergeCell ref="AF45:AH45"/>
    <mergeCell ref="B101:AE101"/>
    <mergeCell ref="B60:AE60"/>
    <mergeCell ref="B16:AG16"/>
    <mergeCell ref="AH1:AH2"/>
    <mergeCell ref="B1:AE1"/>
    <mergeCell ref="B28:D28"/>
    <mergeCell ref="H21:I21"/>
    <mergeCell ref="B53:AE53"/>
    <mergeCell ref="AF51:AH51"/>
    <mergeCell ref="L24:M24"/>
    <mergeCell ref="AF42:AH42"/>
    <mergeCell ref="AF50:AH50"/>
    <mergeCell ref="AF41:AH41"/>
    <mergeCell ref="B30:D30"/>
    <mergeCell ref="L23:M23"/>
    <mergeCell ref="AF35:AH35"/>
    <mergeCell ref="S23:Z23"/>
    <mergeCell ref="B24:D24"/>
    <mergeCell ref="AF40:AH40"/>
    <mergeCell ref="B20:D20"/>
    <mergeCell ref="AF47:AH47"/>
    <mergeCell ref="AF38:AH38"/>
    <mergeCell ref="H24:J24"/>
    <mergeCell ref="AA20:AB20"/>
    <mergeCell ref="L20:M20"/>
    <mergeCell ref="AF46:AH46"/>
    <mergeCell ref="B32:D32"/>
    <mergeCell ref="B26:D26"/>
    <mergeCell ref="H22:I22"/>
    <mergeCell ref="AF36:AH36"/>
    <mergeCell ref="AF43:AH43"/>
    <mergeCell ref="B25:D25"/>
    <mergeCell ref="AF39:AH39"/>
    <mergeCell ref="H29:J29"/>
    <mergeCell ref="L22:M22"/>
    <mergeCell ref="AF34:AH34"/>
    <mergeCell ref="AF48:AH48"/>
    <mergeCell ref="AF37:AH37"/>
    <mergeCell ref="L21:M21"/>
    <mergeCell ref="B31:D31"/>
    <mergeCell ref="AF49:AH49"/>
    <mergeCell ref="B22:D22"/>
    <mergeCell ref="S20:Z20"/>
    <mergeCell ref="B27:D27"/>
    <mergeCell ref="B21:D21"/>
    <mergeCell ref="A1: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124"/>
  <sheetViews>
    <sheetView workbookViewId="0">
      <pane ySplit="15" topLeftCell="A16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35" max="35"/>
  </cols>
  <sheetData>
    <row r="1" ht="32.25" customHeight="1">
      <c r="A1" s="1" t="inlineStr">
        <is>
          <t>KPO 2025 Production Forecast Rev 07A - 19 months</t>
        </is>
      </c>
      <c r="B1" s="2" t="inlineStr">
        <is>
          <t>Estimated Daily Production Forecast for Jul-25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I1" s="4" t="inlineStr">
        <is>
          <t>KPO 2025 Production Forecast Rev 07A - 19 months</t>
        </is>
      </c>
    </row>
    <row r="2" ht="26.25" customHeight="1">
      <c r="B2" s="2" t="inlineStr">
        <is>
          <t>Date in Jul-25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I2" s="3" t="n"/>
    </row>
    <row r="3" ht="28.5" customHeight="1">
      <c r="A3" s="5" t="n"/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6" t="n">
        <v>11</v>
      </c>
      <c r="M3" s="6" t="n">
        <v>12</v>
      </c>
      <c r="N3" s="6" t="n">
        <v>13</v>
      </c>
      <c r="O3" s="6" t="n">
        <v>14</v>
      </c>
      <c r="P3" s="6" t="n">
        <v>15</v>
      </c>
      <c r="Q3" s="6" t="n">
        <v>16</v>
      </c>
      <c r="R3" s="6" t="n">
        <v>17</v>
      </c>
      <c r="S3" s="6" t="n">
        <v>18</v>
      </c>
      <c r="T3" s="6" t="n">
        <v>19</v>
      </c>
      <c r="U3" s="6" t="n">
        <v>20</v>
      </c>
      <c r="V3" s="6" t="n">
        <v>21</v>
      </c>
      <c r="W3" s="6" t="n">
        <v>22</v>
      </c>
      <c r="X3" s="6" t="n">
        <v>23</v>
      </c>
      <c r="Y3" s="6" t="n">
        <v>24</v>
      </c>
      <c r="Z3" s="6" t="n">
        <v>25</v>
      </c>
      <c r="AA3" s="6" t="n">
        <v>26</v>
      </c>
      <c r="AB3" s="6" t="n">
        <v>27</v>
      </c>
      <c r="AC3" s="6" t="n">
        <v>28</v>
      </c>
      <c r="AD3" s="6" t="n">
        <v>29</v>
      </c>
      <c r="AE3" s="6" t="n">
        <v>30</v>
      </c>
      <c r="AF3" s="6" t="n">
        <v>31</v>
      </c>
      <c r="AG3" s="7" t="inlineStr">
        <is>
          <t>TOTAL</t>
        </is>
      </c>
      <c r="AH3" s="7" t="inlineStr">
        <is>
          <t>UNIT</t>
        </is>
      </c>
      <c r="AI3" s="8" t="inlineStr">
        <is>
          <t>PRODUCT</t>
        </is>
      </c>
      <c r="AJ3" s="3" t="n"/>
    </row>
    <row r="4">
      <c r="A4" s="9" t="inlineStr">
        <is>
          <t>Production ex KPC (kt)</t>
        </is>
      </c>
      <c r="B4" s="10">
        <f>(B39+B34+B41)*$E$20-B73-B74-B75-B76</f>
        <v/>
      </c>
      <c r="C4" s="10">
        <f>(C39+C34+C41)*$E$20-C73-C74-C75-C76</f>
        <v/>
      </c>
      <c r="D4" s="10">
        <f>(D39+D34+D41)*$E$20-D73-D74-D75-D76</f>
        <v/>
      </c>
      <c r="E4" s="10">
        <f>(E39+E34+E41)*$E$20-E73-E74-E75-E76</f>
        <v/>
      </c>
      <c r="F4" s="10">
        <f>(F39+F34+F41)*$E$20-F73-F74-F75-F76</f>
        <v/>
      </c>
      <c r="G4" s="10">
        <f>(G39+G34+G41)*$E$20-G73-G74-G75-G76</f>
        <v/>
      </c>
      <c r="H4" s="10">
        <f>(H39+H34+H41)*$E$20-H73-H74-H75-H76</f>
        <v/>
      </c>
      <c r="I4" s="10">
        <f>(I39+I34+I41)*$E$20-I73-I74-I75-I76</f>
        <v/>
      </c>
      <c r="J4" s="10">
        <f>(J39+J34+J41)*$E$20-J73-J74-J75-J76</f>
        <v/>
      </c>
      <c r="K4" s="10">
        <f>(K39+K34+K41)*$E$20-K73-K74-K75-K76</f>
        <v/>
      </c>
      <c r="L4" s="10">
        <f>(L39+L34+L41)*$E$20-L73-L74-L75-L76</f>
        <v/>
      </c>
      <c r="M4" s="10">
        <f>(M39+M34+M41)*$E$20-M73-M74-M75-M76</f>
        <v/>
      </c>
      <c r="N4" s="10">
        <f>(N39+N34+N41)*$E$20-N73-N74-N75-N76</f>
        <v/>
      </c>
      <c r="O4" s="10">
        <f>(O39+O34+O41)*$E$20-O73-O74-O75-O76</f>
        <v/>
      </c>
      <c r="P4" s="10">
        <f>(P39+P34+P41)*$E$20-P73-P74-P75-P76</f>
        <v/>
      </c>
      <c r="Q4" s="10">
        <f>(Q39+Q34+Q41)*$E$20-Q73-Q74-Q75-Q76</f>
        <v/>
      </c>
      <c r="R4" s="10">
        <f>(R39+R34+R41)*$E$20-R73-R74-R75-R76</f>
        <v/>
      </c>
      <c r="S4" s="10">
        <f>(S39+S34+S41)*$E$20-S73-S74-S75-S76</f>
        <v/>
      </c>
      <c r="T4" s="10">
        <f>(T39+T34+T41)*$E$20-T73-T74-T75-T76</f>
        <v/>
      </c>
      <c r="U4" s="10">
        <f>(U39+U34+U41)*$E$20-U73-U74-U75-U76</f>
        <v/>
      </c>
      <c r="V4" s="10">
        <f>(V39+V34+V41)*$E$20-V73-V74-V75-V76</f>
        <v/>
      </c>
      <c r="W4" s="10">
        <f>(W39+W34+W41)*$E$20-W73-W74-W75-W76</f>
        <v/>
      </c>
      <c r="X4" s="10">
        <f>(X39+X34+X41)*$E$20-X73-X74-X75-X76</f>
        <v/>
      </c>
      <c r="Y4" s="10">
        <f>(Y39+Y34+Y41)*$E$20-Y73-Y74-Y75-Y76</f>
        <v/>
      </c>
      <c r="Z4" s="10">
        <f>(Z39+Z34+Z41)*$E$20-Z73-Z74-Z75-Z76</f>
        <v/>
      </c>
      <c r="AA4" s="10">
        <f>(AA39+AA34+AA41)*$E$20-AA73-AA74-AA75-AA76</f>
        <v/>
      </c>
      <c r="AB4" s="10">
        <f>(AB39+AB34+AB41)*$E$20-AB73-AB74-AB75-AB76</f>
        <v/>
      </c>
      <c r="AC4" s="10">
        <f>(AC39+AC34+AC41)*$E$20-AC73-AC74-AC75-AC76</f>
        <v/>
      </c>
      <c r="AD4" s="10">
        <f>(AD39+AD34+AD41)*$E$20-AD73-AD74-AD75-AD76</f>
        <v/>
      </c>
      <c r="AE4" s="10">
        <f>(AE39+AE34+AE41)*$E$20-AE73-AE74-AE75-AE76</f>
        <v/>
      </c>
      <c r="AF4" s="10">
        <f>(AF39+AF34+AF41)*$E$20-AF73-AF74-AF75-AF76</f>
        <v/>
      </c>
      <c r="AG4" s="9">
        <f>SUM(B4:AF4)</f>
        <v/>
      </c>
      <c r="AH4" s="11" t="inlineStr">
        <is>
          <t>kt</t>
        </is>
      </c>
      <c r="AI4" s="12" t="inlineStr">
        <is>
          <t>Production ex KPC (kt)</t>
        </is>
      </c>
      <c r="AJ4" s="3" t="n"/>
    </row>
    <row r="5">
      <c r="A5" s="11" t="inlineStr">
        <is>
          <t>Stable Oil to CPC (kt)</t>
        </is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9">
        <f>SUM(B5:AF5)</f>
        <v/>
      </c>
      <c r="AH5" s="11" t="inlineStr">
        <is>
          <t>kt</t>
        </is>
      </c>
      <c r="AI5" s="8" t="inlineStr">
        <is>
          <t>Stable Oil to CPC (kt)</t>
        </is>
      </c>
      <c r="AJ5" s="3" t="n"/>
    </row>
    <row r="6">
      <c r="A6" s="11" t="inlineStr">
        <is>
          <t>Stable Oil to KTO (Samara), kt</t>
        </is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9">
        <f>SUM(B6:AF6)</f>
        <v/>
      </c>
      <c r="AH6" s="11" t="inlineStr">
        <is>
          <t>kt</t>
        </is>
      </c>
      <c r="AI6" s="8" t="inlineStr">
        <is>
          <t>Stable Oil to KTO (Samara), kt</t>
        </is>
      </c>
      <c r="AJ6" s="3" t="n"/>
    </row>
    <row r="7">
      <c r="A7" s="11" t="inlineStr">
        <is>
          <t>Stable Oil to KTO (Kassymova), kt</t>
        </is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9">
        <f>SUM(B7:AF7)</f>
        <v/>
      </c>
      <c r="AH7" s="11" t="inlineStr">
        <is>
          <t>kt</t>
        </is>
      </c>
      <c r="AI7" s="8" t="inlineStr">
        <is>
          <t>Stable Oil to KTO (Kassymova), kt</t>
        </is>
      </c>
      <c r="AJ7" s="3" t="n"/>
    </row>
    <row r="8">
      <c r="A8" s="11" t="inlineStr">
        <is>
          <t>KPO tanks inventory</t>
        </is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9">
        <f>SUM(B8:AF8)</f>
        <v/>
      </c>
      <c r="AH8" s="11" t="inlineStr">
        <is>
          <t>N/A</t>
        </is>
      </c>
      <c r="AI8" s="8" t="inlineStr">
        <is>
          <t>KPO tanks inventory</t>
        </is>
      </c>
      <c r="AJ8" s="3" t="n"/>
    </row>
    <row r="9">
      <c r="A9" s="11" t="inlineStr">
        <is>
          <t>Unstabilized Condensate to Refinery (kt)</t>
        </is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9">
        <f>SUM(B9:AF9)</f>
        <v/>
      </c>
      <c r="AH9" s="11" t="inlineStr">
        <is>
          <t>kt</t>
        </is>
      </c>
      <c r="AI9" s="8" t="inlineStr">
        <is>
          <t>Unstabilized Condensate to Refinery (kt)</t>
        </is>
      </c>
      <c r="AJ9" s="3" t="n"/>
    </row>
    <row r="10">
      <c r="A10" s="9" t="inlineStr">
        <is>
          <t>Fuel Gas - Total Produced (Mscm)</t>
        </is>
      </c>
      <c r="B10" s="10" t="n">
        <v>2.7</v>
      </c>
      <c r="C10" s="10" t="n">
        <v>2.7</v>
      </c>
      <c r="D10" s="10" t="n">
        <v>2.7</v>
      </c>
      <c r="E10" s="10" t="n">
        <v>2.7</v>
      </c>
      <c r="F10" s="10" t="n">
        <v>2.6</v>
      </c>
      <c r="G10" s="10" t="n">
        <v>2.6</v>
      </c>
      <c r="H10" s="10" t="n">
        <v>2.6</v>
      </c>
      <c r="I10" s="10" t="n">
        <v>2.6</v>
      </c>
      <c r="J10" s="10" t="n">
        <v>2.6</v>
      </c>
      <c r="K10" s="10" t="n">
        <v>2.6</v>
      </c>
      <c r="L10" s="10" t="n">
        <v>2.6</v>
      </c>
      <c r="M10" s="10" t="n">
        <v>2.6</v>
      </c>
      <c r="N10" s="10" t="n">
        <v>2.6</v>
      </c>
      <c r="O10" s="10" t="n">
        <v>2.6</v>
      </c>
      <c r="P10" s="10" t="n">
        <v>2.6</v>
      </c>
      <c r="Q10" s="10" t="n">
        <v>2.6</v>
      </c>
      <c r="R10" s="10" t="n">
        <v>2.6</v>
      </c>
      <c r="S10" s="10" t="n">
        <v>2.6</v>
      </c>
      <c r="T10" s="10" t="n">
        <v>2.6</v>
      </c>
      <c r="U10" s="10" t="n">
        <v>2.6</v>
      </c>
      <c r="V10" s="10" t="n">
        <v>2.6</v>
      </c>
      <c r="W10" s="10" t="n">
        <v>2.6</v>
      </c>
      <c r="X10" s="10" t="n">
        <v>2.6</v>
      </c>
      <c r="Y10" s="10" t="n">
        <v>2.6</v>
      </c>
      <c r="Z10" s="10" t="n">
        <v>2.6</v>
      </c>
      <c r="AA10" s="10" t="n">
        <v>2.6</v>
      </c>
      <c r="AB10" s="10" t="n">
        <v>2.6</v>
      </c>
      <c r="AC10" s="10" t="n">
        <v>2.6</v>
      </c>
      <c r="AD10" s="10" t="n">
        <v>2.6</v>
      </c>
      <c r="AE10" s="10" t="n">
        <v>2.6</v>
      </c>
      <c r="AF10" s="10" t="n">
        <v>2.6</v>
      </c>
      <c r="AG10" s="9">
        <f>SUM(B10:AF10)</f>
        <v/>
      </c>
      <c r="AH10" s="11" t="inlineStr">
        <is>
          <t>Mscm</t>
        </is>
      </c>
      <c r="AI10" s="12" t="inlineStr">
        <is>
          <t>Fuel Gas - Total Produced (Mscm)</t>
        </is>
      </c>
      <c r="AJ10" s="3" t="n"/>
    </row>
    <row r="11">
      <c r="A11" s="11" t="inlineStr">
        <is>
          <t>Fuel Gas - KPO Needs (Mscm)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9">
        <f>SUM(B11:AF11)</f>
        <v/>
      </c>
      <c r="AH11" s="11" t="inlineStr">
        <is>
          <t>Mscm</t>
        </is>
      </c>
      <c r="AI11" s="8" t="inlineStr">
        <is>
          <t>Fuel Gas - KPO Needs (Mscm)</t>
        </is>
      </c>
      <c r="AJ11" s="3" t="n"/>
    </row>
    <row r="12">
      <c r="A12" s="11" t="inlineStr">
        <is>
          <t>Fuel Gas - Outside Needs (Mscm)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9">
        <f>SUM(B12:AF12)</f>
        <v/>
      </c>
      <c r="AH12" s="11" t="inlineStr">
        <is>
          <t>Mscm</t>
        </is>
      </c>
      <c r="AI12" s="8" t="inlineStr">
        <is>
          <t>Fuel Gas - Outside Needs (Mscm)</t>
        </is>
      </c>
      <c r="AJ12" s="3" t="n"/>
    </row>
    <row r="13">
      <c r="A13" s="11" t="inlineStr">
        <is>
          <t>Fuel Gas additional import for KPO needs Mscm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9">
        <f>SUM(B13:AF13)</f>
        <v/>
      </c>
      <c r="AH13" s="11" t="inlineStr">
        <is>
          <t>Mscm</t>
        </is>
      </c>
      <c r="AI13" s="8" t="inlineStr">
        <is>
          <t>Fuel Gas additional import for KPO needs Mscm</t>
        </is>
      </c>
      <c r="AJ13" s="3" t="n"/>
    </row>
    <row r="14">
      <c r="A14" s="9" t="inlineStr">
        <is>
          <t>Raw Gas to OGP (Mscm)</t>
        </is>
      </c>
      <c r="B14" s="10" t="n">
        <v>21.37</v>
      </c>
      <c r="C14" s="10" t="n">
        <v>21.37</v>
      </c>
      <c r="D14" s="10" t="n">
        <v>21.37</v>
      </c>
      <c r="E14" s="10" t="n">
        <v>21.37</v>
      </c>
      <c r="F14" s="10" t="n">
        <v>21.37</v>
      </c>
      <c r="G14" s="10" t="n">
        <v>21.37</v>
      </c>
      <c r="H14" s="10" t="n">
        <v>21.37</v>
      </c>
      <c r="I14" s="10" t="n">
        <v>21.37</v>
      </c>
      <c r="J14" s="10" t="n">
        <v>21.37</v>
      </c>
      <c r="K14" s="10" t="n">
        <v>21.37</v>
      </c>
      <c r="L14" s="10" t="n">
        <v>21.37</v>
      </c>
      <c r="M14" s="10" t="n">
        <v>21.37</v>
      </c>
      <c r="N14" s="10" t="n">
        <v>21.37</v>
      </c>
      <c r="O14" s="10" t="n">
        <v>21.37</v>
      </c>
      <c r="P14" s="10" t="n">
        <v>21.37</v>
      </c>
      <c r="Q14" s="10" t="n">
        <v>21.37</v>
      </c>
      <c r="R14" s="10" t="n">
        <v>21.37</v>
      </c>
      <c r="S14" s="10" t="n">
        <v>21.37</v>
      </c>
      <c r="T14" s="10" t="n">
        <v>21.37</v>
      </c>
      <c r="U14" s="10" t="n">
        <v>21.37</v>
      </c>
      <c r="V14" s="10" t="n">
        <v>21.37</v>
      </c>
      <c r="W14" s="10" t="n">
        <v>21.37</v>
      </c>
      <c r="X14" s="10" t="n">
        <v>21.37</v>
      </c>
      <c r="Y14" s="10" t="n">
        <v>21.37</v>
      </c>
      <c r="Z14" s="10" t="n">
        <v>21.37</v>
      </c>
      <c r="AA14" s="10" t="n">
        <v>21.37</v>
      </c>
      <c r="AB14" s="10" t="n">
        <v>21.37</v>
      </c>
      <c r="AC14" s="10" t="n">
        <v>21.37</v>
      </c>
      <c r="AD14" s="10" t="n">
        <v>21.37</v>
      </c>
      <c r="AE14" s="10" t="n">
        <v>21.37</v>
      </c>
      <c r="AF14" s="10" t="n">
        <v>21.37</v>
      </c>
      <c r="AG14" s="9">
        <f>SUM(B14:AF14)</f>
        <v/>
      </c>
      <c r="AH14" s="11" t="inlineStr">
        <is>
          <t>Mscm</t>
        </is>
      </c>
      <c r="AI14" s="12" t="inlineStr">
        <is>
          <t>Raw Gas to OGP (Mscm)</t>
        </is>
      </c>
      <c r="AJ14" s="3" t="n"/>
    </row>
    <row r="15">
      <c r="A15" s="9" t="inlineStr">
        <is>
          <t>Overall Field Gas Injection (Mscm)</t>
        </is>
      </c>
      <c r="B15" s="10" t="n">
        <v>45.71</v>
      </c>
      <c r="C15" s="10" t="n">
        <v>45.71</v>
      </c>
      <c r="D15" s="10" t="n">
        <v>45.71</v>
      </c>
      <c r="E15" s="10" t="n">
        <v>45.71</v>
      </c>
      <c r="F15" s="10" t="n">
        <v>30.21</v>
      </c>
      <c r="G15" s="10" t="n">
        <v>30.21</v>
      </c>
      <c r="H15" s="10" t="n">
        <v>45.71</v>
      </c>
      <c r="I15" s="10" t="n">
        <v>45.71</v>
      </c>
      <c r="J15" s="10" t="n">
        <v>45.71</v>
      </c>
      <c r="K15" s="10" t="n">
        <v>45.71</v>
      </c>
      <c r="L15" s="10" t="n">
        <v>45.71</v>
      </c>
      <c r="M15" s="10" t="n">
        <v>45.71</v>
      </c>
      <c r="N15" s="10" t="n">
        <v>45.71</v>
      </c>
      <c r="O15" s="10" t="n">
        <v>45.71</v>
      </c>
      <c r="P15" s="10" t="n">
        <v>45.71</v>
      </c>
      <c r="Q15" s="10" t="n">
        <v>45.71</v>
      </c>
      <c r="R15" s="10" t="n">
        <v>45.71</v>
      </c>
      <c r="S15" s="10" t="n">
        <v>45.71</v>
      </c>
      <c r="T15" s="10" t="n">
        <v>45.71</v>
      </c>
      <c r="U15" s="10" t="n">
        <v>45.71</v>
      </c>
      <c r="V15" s="10" t="n">
        <v>45.71</v>
      </c>
      <c r="W15" s="10" t="n">
        <v>45.71</v>
      </c>
      <c r="X15" s="10" t="n">
        <v>45.71</v>
      </c>
      <c r="Y15" s="10" t="n">
        <v>45.71</v>
      </c>
      <c r="Z15" s="10" t="n">
        <v>45.71</v>
      </c>
      <c r="AA15" s="10" t="n">
        <v>45.71</v>
      </c>
      <c r="AB15" s="10" t="n">
        <v>45.71</v>
      </c>
      <c r="AC15" s="10" t="n">
        <v>45.71</v>
      </c>
      <c r="AD15" s="10" t="n">
        <v>45.71</v>
      </c>
      <c r="AE15" s="10" t="n">
        <v>45.71</v>
      </c>
      <c r="AF15" s="10" t="n">
        <v>45.71</v>
      </c>
      <c r="AG15" s="9">
        <f>SUM(B15:AF15)</f>
        <v/>
      </c>
      <c r="AH15" s="11" t="inlineStr">
        <is>
          <t>Mscm</t>
        </is>
      </c>
      <c r="AI15" s="12" t="inlineStr">
        <is>
          <t>Overall Field Gas Injection (Mscm)</t>
        </is>
      </c>
      <c r="AJ15" s="3" t="n"/>
    </row>
    <row r="16">
      <c r="A16" t="inlineStr"/>
      <c r="B16" s="13" t="inlineStr">
        <is>
          <t>Estimated Production per Day</t>
        </is>
      </c>
      <c r="C16" s="14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5" t="n"/>
    </row>
    <row r="17">
      <c r="A17" s="9" t="inlineStr">
        <is>
          <t>Production (KBOE)</t>
        </is>
      </c>
      <c r="B17" s="10">
        <f>B4*7.86+B9*8.33+(B10+B14)*35.31/6</f>
        <v/>
      </c>
      <c r="C17" s="10">
        <f>C4*7.86+C9*8.33+(C10+C14)*35.31/6</f>
        <v/>
      </c>
      <c r="D17" s="10">
        <f>D4*7.86+D9*8.33+(D10+D14)*35.31/6</f>
        <v/>
      </c>
      <c r="E17" s="10">
        <f>E4*7.86+E9*8.33+(E10+E14)*35.31/6</f>
        <v/>
      </c>
      <c r="F17" s="10">
        <f>F4*7.86+F9*8.33+(F10+F14)*35.31/6</f>
        <v/>
      </c>
      <c r="G17" s="10">
        <f>G4*7.86+G9*8.33+(G10+G14)*35.31/6</f>
        <v/>
      </c>
      <c r="H17" s="10">
        <f>H4*7.86+H9*8.33+(H10+H14)*35.31/6</f>
        <v/>
      </c>
      <c r="I17" s="10">
        <f>I4*7.86+I9*8.33+(I10+I14)*35.31/6</f>
        <v/>
      </c>
      <c r="J17" s="10">
        <f>J4*7.86+J9*8.33+(J10+J14)*35.31/6</f>
        <v/>
      </c>
      <c r="K17" s="10">
        <f>K4*7.86+K9*8.33+(K10+K14)*35.31/6</f>
        <v/>
      </c>
      <c r="L17" s="10">
        <f>L4*7.86+L9*8.33+(L10+L14)*35.31/6</f>
        <v/>
      </c>
      <c r="M17" s="10">
        <f>M4*7.86+M9*8.33+(M10+M14)*35.31/6</f>
        <v/>
      </c>
      <c r="N17" s="10">
        <f>N4*7.86+N9*8.33+(N10+N14)*35.31/6</f>
        <v/>
      </c>
      <c r="O17" s="10">
        <f>O4*7.86+O9*8.33+(O10+O14)*35.31/6</f>
        <v/>
      </c>
      <c r="P17" s="10">
        <f>P4*7.86+P9*8.33+(P10+P14)*35.31/6</f>
        <v/>
      </c>
      <c r="Q17" s="10">
        <f>Q4*7.86+Q9*8.33+(Q10+Q14)*35.31/6</f>
        <v/>
      </c>
      <c r="R17" s="10">
        <f>R4*7.86+R9*8.33+(R10+R14)*35.31/6</f>
        <v/>
      </c>
      <c r="S17" s="10">
        <f>S4*7.86+S9*8.33+(S10+S14)*35.31/6</f>
        <v/>
      </c>
      <c r="T17" s="10">
        <f>T4*7.86+T9*8.33+(T10+T14)*35.31/6</f>
        <v/>
      </c>
      <c r="U17" s="10">
        <f>U4*7.86+U9*8.33+(U10+U14)*35.31/6</f>
        <v/>
      </c>
      <c r="V17" s="10">
        <f>V4*7.86+V9*8.33+(V10+V14)*35.31/6</f>
        <v/>
      </c>
      <c r="W17" s="10">
        <f>W4*7.86+W9*8.33+(W10+W14)*35.31/6</f>
        <v/>
      </c>
      <c r="X17" s="10">
        <f>X4*7.86+X9*8.33+(X10+X14)*35.31/6</f>
        <v/>
      </c>
      <c r="Y17" s="10">
        <f>Y4*7.86+Y9*8.33+(Y10+Y14)*35.31/6</f>
        <v/>
      </c>
      <c r="Z17" s="10">
        <f>Z4*7.86+Z9*8.33+(Z10+Z14)*35.31/6</f>
        <v/>
      </c>
      <c r="AA17" s="10">
        <f>AA4*7.86+AA9*8.33+(AA10+AA14)*35.31/6</f>
        <v/>
      </c>
      <c r="AB17" s="10">
        <f>AB4*7.86+AB9*8.33+(AB10+AB14)*35.31/6</f>
        <v/>
      </c>
      <c r="AC17" s="10">
        <f>AC4*7.86+AC9*8.33+(AC10+AC14)*35.31/6</f>
        <v/>
      </c>
      <c r="AD17" s="10">
        <f>AD4*7.86+AD9*8.33+(AD10+AD14)*35.31/6</f>
        <v/>
      </c>
      <c r="AE17" s="10">
        <f>AE4*7.86+AE9*8.33+(AE10+AE14)*35.31/6</f>
        <v/>
      </c>
      <c r="AF17" s="10">
        <f>AF4*7.86+AF9*8.33+(AF10+AF14)*35.31/6</f>
        <v/>
      </c>
      <c r="AG17" s="13">
        <f>SUM(B17:AF17)</f>
        <v/>
      </c>
    </row>
    <row r="18"/>
    <row r="19">
      <c r="B19" s="16" t="inlineStr">
        <is>
          <t>MPP &amp; OE</t>
        </is>
      </c>
      <c r="H19" s="16" t="inlineStr">
        <is>
          <t>Well stock</t>
        </is>
      </c>
      <c r="L19" s="16" t="inlineStr">
        <is>
          <t>Marketing</t>
        </is>
      </c>
      <c r="R19" s="16" t="inlineStr">
        <is>
          <t>Maintenance</t>
        </is>
      </c>
    </row>
    <row r="20">
      <c r="B20" s="17" t="inlineStr">
        <is>
          <t>Operational Efficiency</t>
        </is>
      </c>
      <c r="C20" s="3" t="n"/>
      <c r="D20" s="3" t="n"/>
      <c r="E20" s="17" t="inlineStr">
        <is>
          <t>98.1%</t>
        </is>
      </c>
      <c r="F20" s="17" t="inlineStr"/>
      <c r="H20" s="18" t="inlineStr">
        <is>
          <t>Wells availability</t>
        </is>
      </c>
      <c r="I20" s="3" t="n"/>
      <c r="J20" s="3" t="inlineStr">
        <is>
          <t>99.4%</t>
        </is>
      </c>
      <c r="L20" s="3" t="inlineStr">
        <is>
          <t>Gas export:</t>
        </is>
      </c>
      <c r="M20" s="3" t="n"/>
      <c r="N20" s="3" t="inlineStr">
        <is>
          <t>27.95</t>
        </is>
      </c>
      <c r="O20" s="7" t="inlineStr">
        <is>
          <t>Mscmd</t>
        </is>
      </c>
      <c r="R20" s="19" t="inlineStr">
        <is>
          <t>Unit</t>
        </is>
      </c>
      <c r="S20" s="19" t="inlineStr">
        <is>
          <t>Activity</t>
        </is>
      </c>
      <c r="T20" s="14" t="n"/>
      <c r="U20" s="14" t="n"/>
      <c r="V20" s="14" t="n"/>
      <c r="W20" s="14" t="n"/>
      <c r="X20" s="14" t="n"/>
      <c r="Y20" s="14" t="n"/>
      <c r="Z20" s="15" t="n"/>
      <c r="AA20" s="19" t="inlineStr">
        <is>
          <t>Dates</t>
        </is>
      </c>
      <c r="AB20" s="15" t="n"/>
    </row>
    <row r="21">
      <c r="B21" s="17" t="inlineStr">
        <is>
          <t>KPC oil processing</t>
        </is>
      </c>
      <c r="C21" s="3" t="n"/>
      <c r="D21" s="3" t="n"/>
      <c r="E21" s="17" t="n">
        <v>33.5</v>
      </c>
      <c r="F21" s="17" t="inlineStr">
        <is>
          <t>ktd</t>
        </is>
      </c>
      <c r="H21" s="18" t="inlineStr">
        <is>
          <t>Conversion factors:</t>
        </is>
      </c>
      <c r="I21" s="3" t="n"/>
      <c r="J21" s="3" t="inlineStr"/>
      <c r="L21" s="3" t="inlineStr">
        <is>
          <t>Condensate to MR</t>
        </is>
      </c>
      <c r="M21" s="3" t="n"/>
      <c r="N21" s="3" t="inlineStr">
        <is>
          <t>0</t>
        </is>
      </c>
      <c r="O21" s="7" t="inlineStr">
        <is>
          <t>ktd</t>
        </is>
      </c>
      <c r="R21" s="20" t="inlineStr">
        <is>
          <t>KPC</t>
        </is>
      </c>
      <c r="S21" s="20" t="inlineStr">
        <is>
          <t>Trains stabiliser/Splitter reboilers washing/inspection (12 hrs per train)</t>
        </is>
      </c>
      <c r="T21" s="20" t="n"/>
      <c r="U21" s="20" t="n"/>
      <c r="V21" s="20" t="n"/>
      <c r="W21" s="20" t="n"/>
      <c r="X21" s="20" t="n"/>
      <c r="Y21" s="20" t="n"/>
      <c r="Z21" s="20" t="n"/>
      <c r="AA21" s="17" t="inlineStr">
        <is>
          <t>tentative</t>
        </is>
      </c>
      <c r="AB21" s="17" t="inlineStr">
        <is>
          <t>tentative</t>
        </is>
      </c>
    </row>
    <row r="22">
      <c r="B22" s="17" t="inlineStr">
        <is>
          <t>KPC gas handling(outlet DRIZO)</t>
        </is>
      </c>
      <c r="C22" s="3" t="n"/>
      <c r="D22" s="3" t="n"/>
      <c r="E22" s="17" t="n">
        <v>35</v>
      </c>
      <c r="F22" s="17" t="inlineStr">
        <is>
          <t>Mscmd</t>
        </is>
      </c>
      <c r="H22" s="21" t="inlineStr">
        <is>
          <t>st ton/unst ton</t>
        </is>
      </c>
      <c r="I22" s="3" t="n"/>
      <c r="J22" s="3" t="inlineStr">
        <is>
          <t>0.9</t>
        </is>
      </c>
      <c r="L22" s="3" t="inlineStr">
        <is>
          <t>Oil to Samara</t>
        </is>
      </c>
      <c r="M22" s="3" t="n"/>
      <c r="N22" s="3" t="inlineStr">
        <is>
          <t>100.00</t>
        </is>
      </c>
      <c r="O22" s="7" t="inlineStr">
        <is>
          <t>kt</t>
        </is>
      </c>
      <c r="R22" s="20" t="inlineStr">
        <is>
          <t>Power</t>
        </is>
      </c>
      <c r="S22" s="20" t="inlineStr">
        <is>
          <t>GTG 2 - Major Inspection of turbine / generator</t>
        </is>
      </c>
      <c r="T22" s="20" t="n"/>
      <c r="U22" s="20" t="n"/>
      <c r="V22" s="20" t="n"/>
      <c r="W22" s="20" t="n"/>
      <c r="X22" s="20" t="n"/>
      <c r="Y22" s="20" t="n"/>
      <c r="Z22" s="20" t="n"/>
      <c r="AA22" s="17" t="inlineStr">
        <is>
          <t>01-Nov</t>
        </is>
      </c>
      <c r="AB22" s="17" t="inlineStr">
        <is>
          <t>13-Nov</t>
        </is>
      </c>
    </row>
    <row r="23">
      <c r="B23" s="17" t="inlineStr">
        <is>
          <t>KPC sweet gas production</t>
        </is>
      </c>
      <c r="C23" s="3" t="n"/>
      <c r="D23" s="3" t="n"/>
      <c r="E23" s="17" t="n">
        <v>3.3</v>
      </c>
      <c r="F23" s="17" t="inlineStr">
        <is>
          <t>Mscmd</t>
        </is>
      </c>
      <c r="L23" s="3" t="inlineStr">
        <is>
          <t>Oil to Kassymova</t>
        </is>
      </c>
      <c r="M23" s="3" t="n"/>
      <c r="N23" s="3" t="inlineStr">
        <is>
          <t>0.00</t>
        </is>
      </c>
      <c r="O23" s="7" t="inlineStr">
        <is>
          <t>kt</t>
        </is>
      </c>
      <c r="R23" s="20" t="inlineStr">
        <is>
          <t>Gath</t>
        </is>
      </c>
      <c r="S23" s="20" t="inlineStr">
        <is>
          <t>Injection wells ESD functional test</t>
        </is>
      </c>
      <c r="T23" s="20" t="n"/>
      <c r="U23" s="20" t="n"/>
      <c r="V23" s="20" t="n"/>
      <c r="W23" s="20" t="n"/>
      <c r="X23" s="20" t="n"/>
      <c r="Y23" s="20" t="n"/>
      <c r="Z23" s="20" t="n"/>
      <c r="AA23" s="17" t="inlineStr">
        <is>
          <t>during the month</t>
        </is>
      </c>
      <c r="AB23" s="17" t="inlineStr"/>
    </row>
    <row r="24">
      <c r="B24" s="17" t="inlineStr">
        <is>
          <t>KPC Gas to U3 C5+</t>
        </is>
      </c>
      <c r="C24" s="3" t="n"/>
      <c r="D24" s="3" t="n"/>
      <c r="E24" s="17" t="inlineStr">
        <is>
          <t>0.5%</t>
        </is>
      </c>
      <c r="F24" s="17" t="inlineStr">
        <is>
          <t>mol</t>
        </is>
      </c>
      <c r="H24" s="18" t="inlineStr">
        <is>
          <t>New and WO wells:</t>
        </is>
      </c>
      <c r="I24" s="3" t="n"/>
      <c r="J24" s="3" t="n"/>
      <c r="L24" s="3" t="inlineStr">
        <is>
          <t>Oil to CPC</t>
        </is>
      </c>
      <c r="M24" s="3" t="n"/>
      <c r="N24" s="3" t="inlineStr">
        <is>
          <t>877.8</t>
        </is>
      </c>
      <c r="O24" s="7" t="inlineStr">
        <is>
          <t>kt</t>
        </is>
      </c>
    </row>
    <row r="25">
      <c r="B25" s="17" t="inlineStr">
        <is>
          <t>KPC Gas to U3 H2S</t>
        </is>
      </c>
      <c r="C25" s="3" t="n"/>
      <c r="D25" s="3" t="n"/>
      <c r="E25" s="17" t="inlineStr">
        <is>
          <t>5.8%</t>
        </is>
      </c>
      <c r="F25" s="17" t="inlineStr">
        <is>
          <t>mol</t>
        </is>
      </c>
      <c r="H25" s="22" t="inlineStr">
        <is>
          <t>Well</t>
        </is>
      </c>
      <c r="I25" s="22" t="inlineStr">
        <is>
          <t>Date</t>
        </is>
      </c>
      <c r="J25" s="22" t="inlineStr">
        <is>
          <t>Unit</t>
        </is>
      </c>
    </row>
    <row r="26">
      <c r="B26" s="17" t="inlineStr">
        <is>
          <t>U3 gas handling</t>
        </is>
      </c>
      <c r="C26" s="3" t="n"/>
      <c r="D26" s="3" t="n"/>
      <c r="E26" s="17" t="n">
        <v>21.1</v>
      </c>
      <c r="F26" s="17" t="inlineStr">
        <is>
          <t>Mscmd</t>
        </is>
      </c>
      <c r="H26" s="3" t="n"/>
      <c r="I26" s="3" t="n"/>
      <c r="J26" s="3" t="n"/>
    </row>
    <row r="27">
      <c r="B27" s="17" t="inlineStr">
        <is>
          <t>Gas export</t>
        </is>
      </c>
      <c r="C27" s="3" t="n"/>
      <c r="D27" s="3" t="n"/>
      <c r="E27" s="17" t="n">
        <v>28.9</v>
      </c>
      <c r="F27" s="17" t="inlineStr">
        <is>
          <t>Mscmd</t>
        </is>
      </c>
    </row>
    <row r="28">
      <c r="B28" s="17" t="inlineStr">
        <is>
          <t>U3 Gas to OGP C5+</t>
        </is>
      </c>
      <c r="C28" s="3" t="n"/>
      <c r="D28" s="3" t="n"/>
      <c r="E28" s="17" t="inlineStr">
        <is>
          <t>0.5%</t>
        </is>
      </c>
      <c r="F28" s="17" t="inlineStr">
        <is>
          <t>mol</t>
        </is>
      </c>
    </row>
    <row r="29">
      <c r="B29" s="17" t="inlineStr">
        <is>
          <t>U3 Gas to OGP H2S</t>
        </is>
      </c>
      <c r="C29" s="3" t="n"/>
      <c r="D29" s="3" t="n"/>
      <c r="E29" s="17" t="inlineStr">
        <is>
          <t>3.7%</t>
        </is>
      </c>
      <c r="F29" s="17" t="inlineStr">
        <is>
          <t>mol</t>
        </is>
      </c>
      <c r="H29" s="18" t="inlineStr">
        <is>
          <t>Wells closed for HU wells:</t>
        </is>
      </c>
      <c r="I29" s="3" t="n"/>
      <c r="J29" s="3" t="n"/>
    </row>
    <row r="30">
      <c r="B30" s="17" t="inlineStr">
        <is>
          <t>U2 inj. Compr. availability</t>
        </is>
      </c>
      <c r="C30" s="3" t="n"/>
      <c r="D30" s="3" t="n"/>
      <c r="E30" s="17" t="inlineStr">
        <is>
          <t>96%</t>
        </is>
      </c>
      <c r="F30" s="17" t="inlineStr"/>
      <c r="H30" s="7" t="inlineStr">
        <is>
          <t>Well</t>
        </is>
      </c>
      <c r="I30" s="7" t="inlineStr">
        <is>
          <t>Date</t>
        </is>
      </c>
      <c r="J30" s="7" t="inlineStr"/>
    </row>
    <row r="31">
      <c r="B31" s="17" t="inlineStr">
        <is>
          <t>U2 gas dehydration</t>
        </is>
      </c>
      <c r="C31" s="3" t="n"/>
      <c r="D31" s="3" t="n"/>
      <c r="E31" s="17" t="n">
        <v>20.2</v>
      </c>
      <c r="F31" s="17" t="inlineStr">
        <is>
          <t>Mscmd</t>
        </is>
      </c>
    </row>
    <row r="32">
      <c r="B32" s="17" t="inlineStr">
        <is>
          <t>Gas Injection</t>
        </is>
      </c>
      <c r="C32" s="3" t="n"/>
      <c r="D32" s="3" t="n"/>
      <c r="E32" s="17" t="n">
        <v>51</v>
      </c>
      <c r="F32" s="17" t="inlineStr">
        <is>
          <t>Mscmd</t>
        </is>
      </c>
    </row>
    <row r="33"/>
    <row r="34">
      <c r="A34" s="23" t="inlineStr">
        <is>
          <t>Unit 2 liquid production, ktd stable</t>
        </is>
      </c>
      <c r="B34" s="24">
        <f>B62*$J$20</f>
        <v/>
      </c>
      <c r="C34" s="24">
        <f>C62*$J$20</f>
        <v/>
      </c>
      <c r="D34" s="24">
        <f>D62*$J$20</f>
        <v/>
      </c>
      <c r="E34" s="24">
        <f>E62*$J$20</f>
        <v/>
      </c>
      <c r="F34" s="24">
        <f>F62*$J$20</f>
        <v/>
      </c>
      <c r="G34" s="24">
        <f>G62*$J$20</f>
        <v/>
      </c>
      <c r="H34" s="24">
        <f>H62*$J$20</f>
        <v/>
      </c>
      <c r="I34" s="24">
        <f>I62*$J$20</f>
        <v/>
      </c>
      <c r="J34" s="24">
        <f>J62*$J$20</f>
        <v/>
      </c>
      <c r="K34" s="24">
        <f>K62*$J$20</f>
        <v/>
      </c>
      <c r="L34" s="24">
        <f>L62*$J$20</f>
        <v/>
      </c>
      <c r="M34" s="24">
        <f>M62*$J$20</f>
        <v/>
      </c>
      <c r="N34" s="24">
        <f>N62*$J$20</f>
        <v/>
      </c>
      <c r="O34" s="24">
        <f>O62*$J$20</f>
        <v/>
      </c>
      <c r="P34" s="24">
        <f>P62*$J$20</f>
        <v/>
      </c>
      <c r="Q34" s="24">
        <f>Q62*$J$20</f>
        <v/>
      </c>
      <c r="R34" s="24">
        <f>R62*$J$20</f>
        <v/>
      </c>
      <c r="S34" s="24">
        <f>S62*$J$20</f>
        <v/>
      </c>
      <c r="T34" s="24">
        <f>T62*$J$20</f>
        <v/>
      </c>
      <c r="U34" s="24">
        <f>U62*$J$20</f>
        <v/>
      </c>
      <c r="V34" s="24">
        <f>V62*$J$20</f>
        <v/>
      </c>
      <c r="W34" s="24">
        <f>W62*$J$20</f>
        <v/>
      </c>
      <c r="X34" s="24">
        <f>X62*$J$20</f>
        <v/>
      </c>
      <c r="Y34" s="24">
        <f>Y62*$J$20</f>
        <v/>
      </c>
      <c r="Z34" s="24">
        <f>Z62*$J$20</f>
        <v/>
      </c>
      <c r="AA34" s="24">
        <f>AA62*$J$20</f>
        <v/>
      </c>
      <c r="AB34" s="24">
        <f>AB62*$J$20</f>
        <v/>
      </c>
      <c r="AC34" s="24">
        <f>AC62*$J$20</f>
        <v/>
      </c>
      <c r="AD34" s="24">
        <f>AD62*$J$20</f>
        <v/>
      </c>
      <c r="AE34" s="24">
        <f>AE62*$J$20</f>
        <v/>
      </c>
      <c r="AF34" s="24">
        <f>AF62*$J$20</f>
        <v/>
      </c>
      <c r="AG34" s="23" t="inlineStr">
        <is>
          <t>Unit 2 liquid production, ktd stable</t>
        </is>
      </c>
      <c r="AH34" s="25" t="n"/>
      <c r="AI34" s="25" t="n"/>
    </row>
    <row r="35">
      <c r="A35" s="26" t="inlineStr">
        <is>
          <t>Unit 2 gas dehydration, Mscmd</t>
        </is>
      </c>
      <c r="B35" s="24">
        <f>B34*B65/$J$20-B37-B38</f>
        <v/>
      </c>
      <c r="C35" s="24">
        <f>C34*C65/$J$20-C37-C38</f>
        <v/>
      </c>
      <c r="D35" s="24">
        <f>D34*D65/$J$20-D37-D38</f>
        <v/>
      </c>
      <c r="E35" s="24">
        <f>E34*E65/$J$20-E37-E38</f>
        <v/>
      </c>
      <c r="F35" s="24">
        <f>F34*F65/$J$20-F37-F38</f>
        <v/>
      </c>
      <c r="G35" s="24">
        <f>G34*G65/$J$20-G37-G38</f>
        <v/>
      </c>
      <c r="H35" s="24">
        <f>H34*H65/$J$20-H37-H38</f>
        <v/>
      </c>
      <c r="I35" s="24">
        <f>I34*I65/$J$20-I37-I38</f>
        <v/>
      </c>
      <c r="J35" s="24">
        <f>J34*J65/$J$20-J37-J38</f>
        <v/>
      </c>
      <c r="K35" s="24">
        <f>K34*K65/$J$20-K37-K38</f>
        <v/>
      </c>
      <c r="L35" s="24">
        <f>L34*L65/$J$20-L37-L38</f>
        <v/>
      </c>
      <c r="M35" s="24">
        <f>M34*M65/$J$20-M37-M38</f>
        <v/>
      </c>
      <c r="N35" s="24">
        <f>N34*N65/$J$20-N37-N38</f>
        <v/>
      </c>
      <c r="O35" s="24">
        <f>O34*O65/$J$20-O37-O38</f>
        <v/>
      </c>
      <c r="P35" s="24">
        <f>P34*P65/$J$20-P37-P38</f>
        <v/>
      </c>
      <c r="Q35" s="24">
        <f>Q34*Q65/$J$20-Q37-Q38</f>
        <v/>
      </c>
      <c r="R35" s="24">
        <f>R34*R65/$J$20-R37-R38</f>
        <v/>
      </c>
      <c r="S35" s="24">
        <f>S34*S65/$J$20-S37-S38</f>
        <v/>
      </c>
      <c r="T35" s="24">
        <f>T34*T65/$J$20-T37-T38</f>
        <v/>
      </c>
      <c r="U35" s="24">
        <f>U34*U65/$J$20-U37-U38</f>
        <v/>
      </c>
      <c r="V35" s="24">
        <f>V34*V65/$J$20-V37-V38</f>
        <v/>
      </c>
      <c r="W35" s="24">
        <f>W34*W65/$J$20-W37-W38</f>
        <v/>
      </c>
      <c r="X35" s="24">
        <f>X34*X65/$J$20-X37-X38</f>
        <v/>
      </c>
      <c r="Y35" s="24">
        <f>Y34*Y65/$J$20-Y37-Y38</f>
        <v/>
      </c>
      <c r="Z35" s="24">
        <f>Z34*Z65/$J$20-Z37-Z38</f>
        <v/>
      </c>
      <c r="AA35" s="24">
        <f>AA34*AA65/$J$20-AA37-AA38</f>
        <v/>
      </c>
      <c r="AB35" s="24">
        <f>AB34*AB65/$J$20-AB37-AB38</f>
        <v/>
      </c>
      <c r="AC35" s="24">
        <f>AC34*AC65/$J$20-AC37-AC38</f>
        <v/>
      </c>
      <c r="AD35" s="24">
        <f>AD34*AD65/$J$20-AD37-AD38</f>
        <v/>
      </c>
      <c r="AE35" s="24">
        <f>AE34*AE65/$J$20-AE37-AE38</f>
        <v/>
      </c>
      <c r="AF35" s="24">
        <f>AF34*AF65/$J$20-AF37-AF38</f>
        <v/>
      </c>
      <c r="AG35" s="26" t="inlineStr">
        <is>
          <t>Unit 2 gas dehydration, Mscmd</t>
        </is>
      </c>
      <c r="AH35" s="25" t="n"/>
      <c r="AI35" s="25" t="n"/>
    </row>
    <row r="36">
      <c r="A36" s="26" t="inlineStr">
        <is>
          <t>Condensate from U2 to U3 degassers, ktd unstable</t>
        </is>
      </c>
      <c r="B36" s="24">
        <f>B119*B99*B100/$J$22</f>
        <v/>
      </c>
      <c r="C36" s="24">
        <f>C119*C99*C100/$J$22</f>
        <v/>
      </c>
      <c r="D36" s="24">
        <f>D119*D99*D100/$J$22</f>
        <v/>
      </c>
      <c r="E36" s="24">
        <f>E119*E99*E100/$J$22</f>
        <v/>
      </c>
      <c r="F36" s="24">
        <f>F119*F99*F100/$J$22</f>
        <v/>
      </c>
      <c r="G36" s="24">
        <f>G119*G99*G100/$J$22</f>
        <v/>
      </c>
      <c r="H36" s="24">
        <f>H119*H99*H100/$J$22</f>
        <v/>
      </c>
      <c r="I36" s="24">
        <f>I119*I99*I100/$J$22</f>
        <v/>
      </c>
      <c r="J36" s="24">
        <f>J119*J99*J100/$J$22</f>
        <v/>
      </c>
      <c r="K36" s="24">
        <f>K119*K99*K100/$J$22</f>
        <v/>
      </c>
      <c r="L36" s="24">
        <f>L119*L99*L100/$J$22</f>
        <v/>
      </c>
      <c r="M36" s="24">
        <f>M119*M99*M100/$J$22</f>
        <v/>
      </c>
      <c r="N36" s="24">
        <f>N119*N99*N100/$J$22</f>
        <v/>
      </c>
      <c r="O36" s="24">
        <f>O119*O99*O100/$J$22</f>
        <v/>
      </c>
      <c r="P36" s="24">
        <f>P119*P99*P100/$J$22</f>
        <v/>
      </c>
      <c r="Q36" s="24">
        <f>Q119*Q99*Q100/$J$22</f>
        <v/>
      </c>
      <c r="R36" s="24">
        <f>R119*R99*R100/$J$22</f>
        <v/>
      </c>
      <c r="S36" s="24">
        <f>S119*S99*S100/$J$22</f>
        <v/>
      </c>
      <c r="T36" s="24">
        <f>T119*T99*T100/$J$22</f>
        <v/>
      </c>
      <c r="U36" s="24">
        <f>U119*U99*U100/$J$22</f>
        <v/>
      </c>
      <c r="V36" s="24">
        <f>V119*V99*V100/$J$22</f>
        <v/>
      </c>
      <c r="W36" s="24">
        <f>W119*W99*W100/$J$22</f>
        <v/>
      </c>
      <c r="X36" s="24">
        <f>X119*X99*X100/$J$22</f>
        <v/>
      </c>
      <c r="Y36" s="24">
        <f>Y119*Y99*Y100/$J$22</f>
        <v/>
      </c>
      <c r="Z36" s="24">
        <f>Z119*Z99*Z100/$J$22</f>
        <v/>
      </c>
      <c r="AA36" s="24">
        <f>AA119*AA99*AA100/$J$22</f>
        <v/>
      </c>
      <c r="AB36" s="24">
        <f>AB119*AB99*AB100/$J$22</f>
        <v/>
      </c>
      <c r="AC36" s="24">
        <f>AC119*AC99*AC100/$J$22</f>
        <v/>
      </c>
      <c r="AD36" s="24">
        <f>AD119*AD99*AD100/$J$22</f>
        <v/>
      </c>
      <c r="AE36" s="24">
        <f>AE119*AE99*AE100/$J$22</f>
        <v/>
      </c>
      <c r="AF36" s="24">
        <f>AF119*AF99*AF100/$J$22</f>
        <v/>
      </c>
      <c r="AG36" s="26" t="inlineStr">
        <is>
          <t>Condensate from U2 to U3 degassers, ktd unstable</t>
        </is>
      </c>
      <c r="AH36" s="25" t="n"/>
      <c r="AI36" s="25" t="n"/>
    </row>
    <row r="37">
      <c r="A37" s="26" t="inlineStr">
        <is>
          <t>Gas in KPC from U2 condensate, Mscmd</t>
        </is>
      </c>
      <c r="B37" s="24">
        <f>(B34/$J$20-B36*$J$22)*B68</f>
        <v/>
      </c>
      <c r="C37" s="24">
        <f>(C34/$J$20-C36*$J$22)*C68</f>
        <v/>
      </c>
      <c r="D37" s="24">
        <f>(D34/$J$20-D36*$J$22)*D68</f>
        <v/>
      </c>
      <c r="E37" s="24">
        <f>(E34/$J$20-E36*$J$22)*E68</f>
        <v/>
      </c>
      <c r="F37" s="24">
        <f>(F34/$J$20-F36*$J$22)*F68</f>
        <v/>
      </c>
      <c r="G37" s="24">
        <f>(G34/$J$20-G36*$J$22)*G68</f>
        <v/>
      </c>
      <c r="H37" s="24">
        <f>(H34/$J$20-H36*$J$22)*H68</f>
        <v/>
      </c>
      <c r="I37" s="24">
        <f>(I34/$J$20-I36*$J$22)*I68</f>
        <v/>
      </c>
      <c r="J37" s="24">
        <f>(J34/$J$20-J36*$J$22)*J68</f>
        <v/>
      </c>
      <c r="K37" s="24">
        <f>(K34/$J$20-K36*$J$22)*K68</f>
        <v/>
      </c>
      <c r="L37" s="24">
        <f>(L34/$J$20-L36*$J$22)*L68</f>
        <v/>
      </c>
      <c r="M37" s="24">
        <f>(M34/$J$20-M36*$J$22)*M68</f>
        <v/>
      </c>
      <c r="N37" s="24">
        <f>(N34/$J$20-N36*$J$22)*N68</f>
        <v/>
      </c>
      <c r="O37" s="24">
        <f>(O34/$J$20-O36*$J$22)*O68</f>
        <v/>
      </c>
      <c r="P37" s="24">
        <f>(P34/$J$20-P36*$J$22)*P68</f>
        <v/>
      </c>
      <c r="Q37" s="24">
        <f>(Q34/$J$20-Q36*$J$22)*Q68</f>
        <v/>
      </c>
      <c r="R37" s="24">
        <f>(R34/$J$20-R36*$J$22)*R68</f>
        <v/>
      </c>
      <c r="S37" s="24">
        <f>(S34/$J$20-S36*$J$22)*S68</f>
        <v/>
      </c>
      <c r="T37" s="24">
        <f>(T34/$J$20-T36*$J$22)*T68</f>
        <v/>
      </c>
      <c r="U37" s="24">
        <f>(U34/$J$20-U36*$J$22)*U68</f>
        <v/>
      </c>
      <c r="V37" s="24">
        <f>(V34/$J$20-V36*$J$22)*V68</f>
        <v/>
      </c>
      <c r="W37" s="24">
        <f>(W34/$J$20-W36*$J$22)*W68</f>
        <v/>
      </c>
      <c r="X37" s="24">
        <f>(X34/$J$20-X36*$J$22)*X68</f>
        <v/>
      </c>
      <c r="Y37" s="24">
        <f>(Y34/$J$20-Y36*$J$22)*Y68</f>
        <v/>
      </c>
      <c r="Z37" s="24">
        <f>(Z34/$J$20-Z36*$J$22)*Z68</f>
        <v/>
      </c>
      <c r="AA37" s="24">
        <f>(AA34/$J$20-AA36*$J$22)*AA68</f>
        <v/>
      </c>
      <c r="AB37" s="24">
        <f>(AB34/$J$20-AB36*$J$22)*AB68</f>
        <v/>
      </c>
      <c r="AC37" s="24">
        <f>(AC34/$J$20-AC36*$J$22)*AC68</f>
        <v/>
      </c>
      <c r="AD37" s="24">
        <f>(AD34/$J$20-AD36*$J$22)*AD68</f>
        <v/>
      </c>
      <c r="AE37" s="24">
        <f>(AE34/$J$20-AE36*$J$22)*AE68</f>
        <v/>
      </c>
      <c r="AF37" s="24">
        <f>(AF34/$J$20-AF36*$J$22)*AF68</f>
        <v/>
      </c>
      <c r="AG37" s="26" t="inlineStr">
        <is>
          <t>Gas in KPC from U2 condensate, Mscmd</t>
        </is>
      </c>
      <c r="AH37" s="25" t="n"/>
      <c r="AI37" s="25" t="n"/>
    </row>
    <row r="38">
      <c r="A38" s="26" t="inlineStr">
        <is>
          <t>Gas in U3 from U2 condensate, Mscmd</t>
        </is>
      </c>
      <c r="B38" s="24">
        <f>B36*$J$22*B67</f>
        <v/>
      </c>
      <c r="C38" s="24">
        <f>C36*$J$22*C67</f>
        <v/>
      </c>
      <c r="D38" s="24">
        <f>D36*$J$22*D67</f>
        <v/>
      </c>
      <c r="E38" s="24">
        <f>E36*$J$22*E67</f>
        <v/>
      </c>
      <c r="F38" s="24">
        <f>F36*$J$22*F67</f>
        <v/>
      </c>
      <c r="G38" s="24">
        <f>G36*$J$22*G67</f>
        <v/>
      </c>
      <c r="H38" s="24">
        <f>H36*$J$22*H67</f>
        <v/>
      </c>
      <c r="I38" s="24">
        <f>I36*$J$22*I67</f>
        <v/>
      </c>
      <c r="J38" s="24">
        <f>J36*$J$22*J67</f>
        <v/>
      </c>
      <c r="K38" s="24">
        <f>K36*$J$22*K67</f>
        <v/>
      </c>
      <c r="L38" s="24">
        <f>L36*$J$22*L67</f>
        <v/>
      </c>
      <c r="M38" s="24">
        <f>M36*$J$22*M67</f>
        <v/>
      </c>
      <c r="N38" s="24">
        <f>N36*$J$22*N67</f>
        <v/>
      </c>
      <c r="O38" s="24">
        <f>O36*$J$22*O67</f>
        <v/>
      </c>
      <c r="P38" s="24">
        <f>P36*$J$22*P67</f>
        <v/>
      </c>
      <c r="Q38" s="24">
        <f>Q36*$J$22*Q67</f>
        <v/>
      </c>
      <c r="R38" s="24">
        <f>R36*$J$22*R67</f>
        <v/>
      </c>
      <c r="S38" s="24">
        <f>S36*$J$22*S67</f>
        <v/>
      </c>
      <c r="T38" s="24">
        <f>T36*$J$22*T67</f>
        <v/>
      </c>
      <c r="U38" s="24">
        <f>U36*$J$22*U67</f>
        <v/>
      </c>
      <c r="V38" s="24">
        <f>V36*$J$22*V67</f>
        <v/>
      </c>
      <c r="W38" s="24">
        <f>W36*$J$22*W67</f>
        <v/>
      </c>
      <c r="X38" s="24">
        <f>X36*$J$22*X67</f>
        <v/>
      </c>
      <c r="Y38" s="24">
        <f>Y36*$J$22*Y67</f>
        <v/>
      </c>
      <c r="Z38" s="24">
        <f>Z36*$J$22*Z67</f>
        <v/>
      </c>
      <c r="AA38" s="24">
        <f>AA36*$J$22*AA67</f>
        <v/>
      </c>
      <c r="AB38" s="24">
        <f>AB36*$J$22*AB67</f>
        <v/>
      </c>
      <c r="AC38" s="24">
        <f>AC36*$J$22*AC67</f>
        <v/>
      </c>
      <c r="AD38" s="24">
        <f>AD36*$J$22*AD67</f>
        <v/>
      </c>
      <c r="AE38" s="24">
        <f>AE36*$J$22*AE67</f>
        <v/>
      </c>
      <c r="AF38" s="24">
        <f>AF36*$J$22*AF67</f>
        <v/>
      </c>
      <c r="AG38" s="26" t="inlineStr">
        <is>
          <t>Gas in U3 from U2 condensate, Mscmd</t>
        </is>
      </c>
      <c r="AH38" s="25" t="n"/>
      <c r="AI38" s="25" t="n"/>
    </row>
    <row r="39">
      <c r="A39" s="23" t="inlineStr">
        <is>
          <t>KPC liquid production, ktd stable</t>
        </is>
      </c>
      <c r="B39" s="24">
        <f>B61*$J$20</f>
        <v/>
      </c>
      <c r="C39" s="24">
        <f>C61*$J$20</f>
        <v/>
      </c>
      <c r="D39" s="24">
        <f>D61*$J$20</f>
        <v/>
      </c>
      <c r="E39" s="24">
        <f>E61*$J$20</f>
        <v/>
      </c>
      <c r="F39" s="24">
        <f>F61*$J$20</f>
        <v/>
      </c>
      <c r="G39" s="24">
        <f>G61*$J$20</f>
        <v/>
      </c>
      <c r="H39" s="24">
        <f>H61*$J$20</f>
        <v/>
      </c>
      <c r="I39" s="24">
        <f>I61*$J$20</f>
        <v/>
      </c>
      <c r="J39" s="24">
        <f>J61*$J$20</f>
        <v/>
      </c>
      <c r="K39" s="24">
        <f>K61*$J$20</f>
        <v/>
      </c>
      <c r="L39" s="24">
        <f>L61*$J$20</f>
        <v/>
      </c>
      <c r="M39" s="24">
        <f>M61*$J$20</f>
        <v/>
      </c>
      <c r="N39" s="24">
        <f>N61*$J$20</f>
        <v/>
      </c>
      <c r="O39" s="24">
        <f>O61*$J$20</f>
        <v/>
      </c>
      <c r="P39" s="24">
        <f>P61*$J$20</f>
        <v/>
      </c>
      <c r="Q39" s="24">
        <f>Q61*$J$20</f>
        <v/>
      </c>
      <c r="R39" s="24">
        <f>R61*$J$20</f>
        <v/>
      </c>
      <c r="S39" s="24">
        <f>S61*$J$20</f>
        <v/>
      </c>
      <c r="T39" s="24">
        <f>T61*$J$20</f>
        <v/>
      </c>
      <c r="U39" s="24">
        <f>U61*$J$20</f>
        <v/>
      </c>
      <c r="V39" s="24">
        <f>V61*$J$20</f>
        <v/>
      </c>
      <c r="W39" s="24">
        <f>W61*$J$20</f>
        <v/>
      </c>
      <c r="X39" s="24">
        <f>X61*$J$20</f>
        <v/>
      </c>
      <c r="Y39" s="24">
        <f>Y61*$J$20</f>
        <v/>
      </c>
      <c r="Z39" s="24">
        <f>Z61*$J$20</f>
        <v/>
      </c>
      <c r="AA39" s="24">
        <f>AA61*$J$20</f>
        <v/>
      </c>
      <c r="AB39" s="24">
        <f>AB61*$J$20</f>
        <v/>
      </c>
      <c r="AC39" s="24">
        <f>AC61*$J$20</f>
        <v/>
      </c>
      <c r="AD39" s="24">
        <f>AD61*$J$20</f>
        <v/>
      </c>
      <c r="AE39" s="24">
        <f>AE61*$J$20</f>
        <v/>
      </c>
      <c r="AF39" s="24">
        <f>AF61*$J$20</f>
        <v/>
      </c>
      <c r="AG39" s="23" t="inlineStr">
        <is>
          <t>KPC liquid production, ktd stable</t>
        </is>
      </c>
      <c r="AH39" s="25" t="n"/>
      <c r="AI39" s="25" t="n"/>
    </row>
    <row r="40">
      <c r="A40" s="26" t="inlineStr">
        <is>
          <t>KPC gas production (MP gas from own wells), Mscmd</t>
        </is>
      </c>
      <c r="B40" s="24">
        <f>B39*B64/$J$20-B49</f>
        <v/>
      </c>
      <c r="C40" s="24">
        <f>C39*C64/$J$20-C49</f>
        <v/>
      </c>
      <c r="D40" s="24">
        <f>D39*D64/$J$20-D49</f>
        <v/>
      </c>
      <c r="E40" s="24">
        <f>E39*E64/$J$20-E49</f>
        <v/>
      </c>
      <c r="F40" s="24">
        <f>F39*F64/$J$20-F49</f>
        <v/>
      </c>
      <c r="G40" s="24">
        <f>G39*G64/$J$20-G49</f>
        <v/>
      </c>
      <c r="H40" s="24">
        <f>H39*H64/$J$20-H49</f>
        <v/>
      </c>
      <c r="I40" s="24">
        <f>I39*I64/$J$20-I49</f>
        <v/>
      </c>
      <c r="J40" s="24">
        <f>J39*J64/$J$20-J49</f>
        <v/>
      </c>
      <c r="K40" s="24">
        <f>K39*K64/$J$20-K49</f>
        <v/>
      </c>
      <c r="L40" s="24">
        <f>L39*L64/$J$20-L49</f>
        <v/>
      </c>
      <c r="M40" s="24">
        <f>M39*M64/$J$20-M49</f>
        <v/>
      </c>
      <c r="N40" s="24">
        <f>N39*N64/$J$20-N49</f>
        <v/>
      </c>
      <c r="O40" s="24">
        <f>O39*O64/$J$20-O49</f>
        <v/>
      </c>
      <c r="P40" s="24">
        <f>P39*P64/$J$20-P49</f>
        <v/>
      </c>
      <c r="Q40" s="24">
        <f>Q39*Q64/$J$20-Q49</f>
        <v/>
      </c>
      <c r="R40" s="24">
        <f>R39*R64/$J$20-R49</f>
        <v/>
      </c>
      <c r="S40" s="24">
        <f>S39*S64/$J$20-S49</f>
        <v/>
      </c>
      <c r="T40" s="24">
        <f>T39*T64/$J$20-T49</f>
        <v/>
      </c>
      <c r="U40" s="24">
        <f>U39*U64/$J$20-U49</f>
        <v/>
      </c>
      <c r="V40" s="24">
        <f>V39*V64/$J$20-V49</f>
        <v/>
      </c>
      <c r="W40" s="24">
        <f>W39*W64/$J$20-W49</f>
        <v/>
      </c>
      <c r="X40" s="24">
        <f>X39*X64/$J$20-X49</f>
        <v/>
      </c>
      <c r="Y40" s="24">
        <f>Y39*Y64/$J$20-Y49</f>
        <v/>
      </c>
      <c r="Z40" s="24">
        <f>Z39*Z64/$J$20-Z49</f>
        <v/>
      </c>
      <c r="AA40" s="24">
        <f>AA39*AA64/$J$20-AA49</f>
        <v/>
      </c>
      <c r="AB40" s="24">
        <f>AB39*AB64/$J$20-AB49</f>
        <v/>
      </c>
      <c r="AC40" s="24">
        <f>AC39*AC64/$J$20-AC49</f>
        <v/>
      </c>
      <c r="AD40" s="24">
        <f>AD39*AD64/$J$20-AD49</f>
        <v/>
      </c>
      <c r="AE40" s="24">
        <f>AE39*AE64/$J$20-AE49</f>
        <v/>
      </c>
      <c r="AF40" s="24">
        <f>AF39*AF64/$J$20-AF49</f>
        <v/>
      </c>
      <c r="AG40" s="26" t="inlineStr">
        <is>
          <t>KPC gas production (MP gas from own wells), Mscmd</t>
        </is>
      </c>
      <c r="AH40" s="25" t="n"/>
      <c r="AI40" s="25" t="n"/>
    </row>
    <row r="41">
      <c r="A41" s="23" t="inlineStr">
        <is>
          <t>Unit 3 liquid production, ktd stable</t>
        </is>
      </c>
      <c r="B41" s="24">
        <f>B63*$J$20</f>
        <v/>
      </c>
      <c r="C41" s="24">
        <f>C63*$J$20</f>
        <v/>
      </c>
      <c r="D41" s="24">
        <f>D63*$J$20</f>
        <v/>
      </c>
      <c r="E41" s="24">
        <f>E63*$J$20</f>
        <v/>
      </c>
      <c r="F41" s="24">
        <f>F63*$J$20</f>
        <v/>
      </c>
      <c r="G41" s="24">
        <f>G63*$J$20</f>
        <v/>
      </c>
      <c r="H41" s="24">
        <f>H63*$J$20</f>
        <v/>
      </c>
      <c r="I41" s="24">
        <f>I63*$J$20</f>
        <v/>
      </c>
      <c r="J41" s="24">
        <f>J63*$J$20</f>
        <v/>
      </c>
      <c r="K41" s="24">
        <f>K63*$J$20</f>
        <v/>
      </c>
      <c r="L41" s="24">
        <f>L63*$J$20</f>
        <v/>
      </c>
      <c r="M41" s="24">
        <f>M63*$J$20</f>
        <v/>
      </c>
      <c r="N41" s="24">
        <f>N63*$J$20</f>
        <v/>
      </c>
      <c r="O41" s="24">
        <f>O63*$J$20</f>
        <v/>
      </c>
      <c r="P41" s="24">
        <f>P63*$J$20</f>
        <v/>
      </c>
      <c r="Q41" s="24">
        <f>Q63*$J$20</f>
        <v/>
      </c>
      <c r="R41" s="24">
        <f>R63*$J$20</f>
        <v/>
      </c>
      <c r="S41" s="24">
        <f>S63*$J$20</f>
        <v/>
      </c>
      <c r="T41" s="24">
        <f>T63*$J$20</f>
        <v/>
      </c>
      <c r="U41" s="24">
        <f>U63*$J$20</f>
        <v/>
      </c>
      <c r="V41" s="24">
        <f>V63*$J$20</f>
        <v/>
      </c>
      <c r="W41" s="24">
        <f>W63*$J$20</f>
        <v/>
      </c>
      <c r="X41" s="24">
        <f>X63*$J$20</f>
        <v/>
      </c>
      <c r="Y41" s="24">
        <f>Y63*$J$20</f>
        <v/>
      </c>
      <c r="Z41" s="24">
        <f>Z63*$J$20</f>
        <v/>
      </c>
      <c r="AA41" s="24">
        <f>AA63*$J$20</f>
        <v/>
      </c>
      <c r="AB41" s="24">
        <f>AB63*$J$20</f>
        <v/>
      </c>
      <c r="AC41" s="24">
        <f>AC63*$J$20</f>
        <v/>
      </c>
      <c r="AD41" s="24">
        <f>AD63*$J$20</f>
        <v/>
      </c>
      <c r="AE41" s="24">
        <f>AE63*$J$20</f>
        <v/>
      </c>
      <c r="AF41" s="24">
        <f>AF63*$J$20</f>
        <v/>
      </c>
      <c r="AG41" s="23" t="inlineStr">
        <is>
          <t>Unit 3 liquid production, ktd stable</t>
        </is>
      </c>
      <c r="AH41" s="25" t="n"/>
      <c r="AI41" s="25" t="n"/>
    </row>
    <row r="42">
      <c r="A42" s="26" t="inlineStr">
        <is>
          <t>U3 gas production (gas from own wells), Mscmd</t>
        </is>
      </c>
      <c r="B42" s="24">
        <f>B41*B66/$J$20</f>
        <v/>
      </c>
      <c r="C42" s="24">
        <f>C41*C66/$J$20</f>
        <v/>
      </c>
      <c r="D42" s="24">
        <f>D41*D66/$J$20</f>
        <v/>
      </c>
      <c r="E42" s="24">
        <f>E41*E66/$J$20</f>
        <v/>
      </c>
      <c r="F42" s="24">
        <f>F41*F66/$J$20</f>
        <v/>
      </c>
      <c r="G42" s="24">
        <f>G41*G66/$J$20</f>
        <v/>
      </c>
      <c r="H42" s="24">
        <f>H41*H66/$J$20</f>
        <v/>
      </c>
      <c r="I42" s="24">
        <f>I41*I66/$J$20</f>
        <v/>
      </c>
      <c r="J42" s="24">
        <f>J41*J66/$J$20</f>
        <v/>
      </c>
      <c r="K42" s="24">
        <f>K41*K66/$J$20</f>
        <v/>
      </c>
      <c r="L42" s="24">
        <f>L41*L66/$J$20</f>
        <v/>
      </c>
      <c r="M42" s="24">
        <f>M41*M66/$J$20</f>
        <v/>
      </c>
      <c r="N42" s="24">
        <f>N41*N66/$J$20</f>
        <v/>
      </c>
      <c r="O42" s="24">
        <f>O41*O66/$J$20</f>
        <v/>
      </c>
      <c r="P42" s="24">
        <f>P41*P66/$J$20</f>
        <v/>
      </c>
      <c r="Q42" s="24">
        <f>Q41*Q66/$J$20</f>
        <v/>
      </c>
      <c r="R42" s="24">
        <f>R41*R66/$J$20</f>
        <v/>
      </c>
      <c r="S42" s="24">
        <f>S41*S66/$J$20</f>
        <v/>
      </c>
      <c r="T42" s="24">
        <f>T41*T66/$J$20</f>
        <v/>
      </c>
      <c r="U42" s="24">
        <f>U41*U66/$J$20</f>
        <v/>
      </c>
      <c r="V42" s="24">
        <f>V41*V66/$J$20</f>
        <v/>
      </c>
      <c r="W42" s="24">
        <f>W41*W66/$J$20</f>
        <v/>
      </c>
      <c r="X42" s="24">
        <f>X41*X66/$J$20</f>
        <v/>
      </c>
      <c r="Y42" s="24">
        <f>Y41*Y66/$J$20</f>
        <v/>
      </c>
      <c r="Z42" s="24">
        <f>Z41*Z66/$J$20</f>
        <v/>
      </c>
      <c r="AA42" s="24">
        <f>AA41*AA66/$J$20</f>
        <v/>
      </c>
      <c r="AB42" s="24">
        <f>AB41*AB66/$J$20</f>
        <v/>
      </c>
      <c r="AC42" s="24">
        <f>AC41*AC66/$J$20</f>
        <v/>
      </c>
      <c r="AD42" s="24">
        <f>AD41*AD66/$J$20</f>
        <v/>
      </c>
      <c r="AE42" s="24">
        <f>AE41*AE66/$J$20</f>
        <v/>
      </c>
      <c r="AF42" s="24">
        <f>AF41*AF66/$J$20</f>
        <v/>
      </c>
      <c r="AG42" s="26" t="inlineStr">
        <is>
          <t>U3 gas production (gas from own wells), Mscmd</t>
        </is>
      </c>
      <c r="AH42" s="25" t="n"/>
      <c r="AI42" s="25" t="n"/>
    </row>
    <row r="43">
      <c r="A43" s="26" t="inlineStr">
        <is>
          <t>Total condensate ex U3 to KPC ktd unstable</t>
        </is>
      </c>
      <c r="B43" s="24">
        <f>(B36+B41/($J$20*$J$22))-B9</f>
        <v/>
      </c>
      <c r="C43" s="24">
        <f>(C36+C41/($J$20*$J$22))-C9</f>
        <v/>
      </c>
      <c r="D43" s="24">
        <f>(D36+D41/($J$20*$J$22))-D9</f>
        <v/>
      </c>
      <c r="E43" s="24">
        <f>(E36+E41/($J$20*$J$22))-E9</f>
        <v/>
      </c>
      <c r="F43" s="24">
        <f>(F36+F41/($J$20*$J$22))-F9</f>
        <v/>
      </c>
      <c r="G43" s="24">
        <f>(G36+G41/($J$20*$J$22))-G9</f>
        <v/>
      </c>
      <c r="H43" s="24">
        <f>(H36+H41/($J$20*$J$22))-H9</f>
        <v/>
      </c>
      <c r="I43" s="24">
        <f>(I36+I41/($J$20*$J$22))-I9</f>
        <v/>
      </c>
      <c r="J43" s="24">
        <f>(J36+J41/($J$20*$J$22))-J9</f>
        <v/>
      </c>
      <c r="K43" s="24">
        <f>(K36+K41/($J$20*$J$22))-K9</f>
        <v/>
      </c>
      <c r="L43" s="24">
        <f>(L36+L41/($J$20*$J$22))-L9</f>
        <v/>
      </c>
      <c r="M43" s="24">
        <f>(M36+M41/($J$20*$J$22))-M9</f>
        <v/>
      </c>
      <c r="N43" s="24">
        <f>(N36+N41/($J$20*$J$22))-N9</f>
        <v/>
      </c>
      <c r="O43" s="24">
        <f>(O36+O41/($J$20*$J$22))-O9</f>
        <v/>
      </c>
      <c r="P43" s="24">
        <f>(P36+P41/($J$20*$J$22))-P9</f>
        <v/>
      </c>
      <c r="Q43" s="24">
        <f>(Q36+Q41/($J$20*$J$22))-Q9</f>
        <v/>
      </c>
      <c r="R43" s="24">
        <f>(R36+R41/($J$20*$J$22))-R9</f>
        <v/>
      </c>
      <c r="S43" s="24">
        <f>(S36+S41/($J$20*$J$22))-S9</f>
        <v/>
      </c>
      <c r="T43" s="24">
        <f>(T36+T41/($J$20*$J$22))-T9</f>
        <v/>
      </c>
      <c r="U43" s="24">
        <f>(U36+U41/($J$20*$J$22))-U9</f>
        <v/>
      </c>
      <c r="V43" s="24">
        <f>(V36+V41/($J$20*$J$22))-V9</f>
        <v/>
      </c>
      <c r="W43" s="24">
        <f>(W36+W41/($J$20*$J$22))-W9</f>
        <v/>
      </c>
      <c r="X43" s="24">
        <f>(X36+X41/($J$20*$J$22))-X9</f>
        <v/>
      </c>
      <c r="Y43" s="24">
        <f>(Y36+Y41/($J$20*$J$22))-Y9</f>
        <v/>
      </c>
      <c r="Z43" s="24">
        <f>(Z36+Z41/($J$20*$J$22))-Z9</f>
        <v/>
      </c>
      <c r="AA43" s="24">
        <f>(AA36+AA41/($J$20*$J$22))-AA9</f>
        <v/>
      </c>
      <c r="AB43" s="24">
        <f>(AB36+AB41/($J$20*$J$22))-AB9</f>
        <v/>
      </c>
      <c r="AC43" s="24">
        <f>(AC36+AC41/($J$20*$J$22))-AC9</f>
        <v/>
      </c>
      <c r="AD43" s="24">
        <f>(AD36+AD41/($J$20*$J$22))-AD9</f>
        <v/>
      </c>
      <c r="AE43" s="24">
        <f>(AE36+AE41/($J$20*$J$22))-AE9</f>
        <v/>
      </c>
      <c r="AF43" s="24">
        <f>(AF36+AF41/($J$20*$J$22))-AF9</f>
        <v/>
      </c>
      <c r="AG43" s="26" t="inlineStr">
        <is>
          <t>Total condensate ex U3 to KPC ktd unstable</t>
        </is>
      </c>
      <c r="AH43" s="25" t="n"/>
      <c r="AI43" s="25" t="n"/>
    </row>
    <row r="44">
      <c r="A44" s="26" t="inlineStr">
        <is>
          <t>Gas Generated in KPC from Cond. ex U3, Mscmd</t>
        </is>
      </c>
      <c r="B44" s="24">
        <f>B43*B69*$J$22</f>
        <v/>
      </c>
      <c r="C44" s="24">
        <f>C43*C69*$J$22</f>
        <v/>
      </c>
      <c r="D44" s="24">
        <f>D43*D69*$J$22</f>
        <v/>
      </c>
      <c r="E44" s="24">
        <f>E43*E69*$J$22</f>
        <v/>
      </c>
      <c r="F44" s="24">
        <f>F43*F69*$J$22</f>
        <v/>
      </c>
      <c r="G44" s="24">
        <f>G43*G69*$J$22</f>
        <v/>
      </c>
      <c r="H44" s="24">
        <f>H43*H69*$J$22</f>
        <v/>
      </c>
      <c r="I44" s="24">
        <f>I43*I69*$J$22</f>
        <v/>
      </c>
      <c r="J44" s="24">
        <f>J43*J69*$J$22</f>
        <v/>
      </c>
      <c r="K44" s="24">
        <f>K43*K69*$J$22</f>
        <v/>
      </c>
      <c r="L44" s="24">
        <f>L43*L69*$J$22</f>
        <v/>
      </c>
      <c r="M44" s="24">
        <f>M43*M69*$J$22</f>
        <v/>
      </c>
      <c r="N44" s="24">
        <f>N43*N69*$J$22</f>
        <v/>
      </c>
      <c r="O44" s="24">
        <f>O43*O69*$J$22</f>
        <v/>
      </c>
      <c r="P44" s="24">
        <f>P43*P69*$J$22</f>
        <v/>
      </c>
      <c r="Q44" s="24">
        <f>Q43*Q69*$J$22</f>
        <v/>
      </c>
      <c r="R44" s="24">
        <f>R43*R69*$J$22</f>
        <v/>
      </c>
      <c r="S44" s="24">
        <f>S43*S69*$J$22</f>
        <v/>
      </c>
      <c r="T44" s="24">
        <f>T43*T69*$J$22</f>
        <v/>
      </c>
      <c r="U44" s="24">
        <f>U43*U69*$J$22</f>
        <v/>
      </c>
      <c r="V44" s="24">
        <f>V43*V69*$J$22</f>
        <v/>
      </c>
      <c r="W44" s="24">
        <f>W43*W69*$J$22</f>
        <v/>
      </c>
      <c r="X44" s="24">
        <f>X43*X69*$J$22</f>
        <v/>
      </c>
      <c r="Y44" s="24">
        <f>Y43*Y69*$J$22</f>
        <v/>
      </c>
      <c r="Z44" s="24">
        <f>Z43*Z69*$J$22</f>
        <v/>
      </c>
      <c r="AA44" s="24">
        <f>AA43*AA69*$J$22</f>
        <v/>
      </c>
      <c r="AB44" s="24">
        <f>AB43*AB69*$J$22</f>
        <v/>
      </c>
      <c r="AC44" s="24">
        <f>AC43*AC69*$J$22</f>
        <v/>
      </c>
      <c r="AD44" s="24">
        <f>AD43*AD69*$J$22</f>
        <v/>
      </c>
      <c r="AE44" s="24">
        <f>AE43*AE69*$J$22</f>
        <v/>
      </c>
      <c r="AF44" s="24">
        <f>AF43*AF69*$J$22</f>
        <v/>
      </c>
      <c r="AG44" s="26" t="inlineStr">
        <is>
          <t>Gas Generated in KPC from Cond. ex U3, Mscmd</t>
        </is>
      </c>
      <c r="AH44" s="25" t="n"/>
      <c r="AI44" s="25" t="n"/>
    </row>
    <row r="45">
      <c r="A45" s="26" t="inlineStr">
        <is>
          <t>Total Raw Gas Produced Mscmd</t>
        </is>
      </c>
      <c r="B45" s="24">
        <f>B35+B37+B38+B40+B42+B49</f>
        <v/>
      </c>
      <c r="C45" s="24">
        <f>C35+C37+C38+C40+C42+C49</f>
        <v/>
      </c>
      <c r="D45" s="24">
        <f>D35+D37+D38+D40+D42+D49</f>
        <v/>
      </c>
      <c r="E45" s="24">
        <f>E35+E37+E38+E40+E42+E49</f>
        <v/>
      </c>
      <c r="F45" s="24">
        <f>F35+F37+F38+F40+F42+F49</f>
        <v/>
      </c>
      <c r="G45" s="24">
        <f>G35+G37+G38+G40+G42+G49</f>
        <v/>
      </c>
      <c r="H45" s="24">
        <f>H35+H37+H38+H40+H42+H49</f>
        <v/>
      </c>
      <c r="I45" s="24">
        <f>I35+I37+I38+I40+I42+I49</f>
        <v/>
      </c>
      <c r="J45" s="24">
        <f>J35+J37+J38+J40+J42+J49</f>
        <v/>
      </c>
      <c r="K45" s="24">
        <f>K35+K37+K38+K40+K42+K49</f>
        <v/>
      </c>
      <c r="L45" s="24">
        <f>L35+L37+L38+L40+L42+L49</f>
        <v/>
      </c>
      <c r="M45" s="24">
        <f>M35+M37+M38+M40+M42+M49</f>
        <v/>
      </c>
      <c r="N45" s="24">
        <f>N35+N37+N38+N40+N42+N49</f>
        <v/>
      </c>
      <c r="O45" s="24">
        <f>O35+O37+O38+O40+O42+O49</f>
        <v/>
      </c>
      <c r="P45" s="24">
        <f>P35+P37+P38+P40+P42+P49</f>
        <v/>
      </c>
      <c r="Q45" s="24">
        <f>Q35+Q37+Q38+Q40+Q42+Q49</f>
        <v/>
      </c>
      <c r="R45" s="24">
        <f>R35+R37+R38+R40+R42+R49</f>
        <v/>
      </c>
      <c r="S45" s="24">
        <f>S35+S37+S38+S40+S42+S49</f>
        <v/>
      </c>
      <c r="T45" s="24">
        <f>T35+T37+T38+T40+T42+T49</f>
        <v/>
      </c>
      <c r="U45" s="24">
        <f>U35+U37+U38+U40+U42+U49</f>
        <v/>
      </c>
      <c r="V45" s="24">
        <f>V35+V37+V38+V40+V42+V49</f>
        <v/>
      </c>
      <c r="W45" s="24">
        <f>W35+W37+W38+W40+W42+W49</f>
        <v/>
      </c>
      <c r="X45" s="24">
        <f>X35+X37+X38+X40+X42+X49</f>
        <v/>
      </c>
      <c r="Y45" s="24">
        <f>Y35+Y37+Y38+Y40+Y42+Y49</f>
        <v/>
      </c>
      <c r="Z45" s="24">
        <f>Z35+Z37+Z38+Z40+Z42+Z49</f>
        <v/>
      </c>
      <c r="AA45" s="24">
        <f>AA35+AA37+AA38+AA40+AA42+AA49</f>
        <v/>
      </c>
      <c r="AB45" s="24">
        <f>AB35+AB37+AB38+AB40+AB42+AB49</f>
        <v/>
      </c>
      <c r="AC45" s="24">
        <f>AC35+AC37+AC38+AC40+AC42+AC49</f>
        <v/>
      </c>
      <c r="AD45" s="24">
        <f>AD35+AD37+AD38+AD40+AD42+AD49</f>
        <v/>
      </c>
      <c r="AE45" s="24">
        <f>AE35+AE37+AE38+AE40+AE42+AE49</f>
        <v/>
      </c>
      <c r="AF45" s="24">
        <f>AF35+AF37+AF38+AF40+AF42+AF49</f>
        <v/>
      </c>
      <c r="AG45" s="26" t="inlineStr">
        <is>
          <t>Total Raw Gas Produced Mscmd</t>
        </is>
      </c>
      <c r="AH45" s="25" t="n"/>
      <c r="AI45" s="25" t="n"/>
    </row>
    <row r="46">
      <c r="A46" s="26" t="inlineStr">
        <is>
          <t>Injection required=40% of Total Gas, Mscmd</t>
        </is>
      </c>
      <c r="B46" s="24">
        <f>B45*0.4</f>
        <v/>
      </c>
      <c r="C46" s="24">
        <f>C45*0.4</f>
        <v/>
      </c>
      <c r="D46" s="24">
        <f>D45*0.4</f>
        <v/>
      </c>
      <c r="E46" s="24">
        <f>E45*0.4</f>
        <v/>
      </c>
      <c r="F46" s="24">
        <f>F45*0.4</f>
        <v/>
      </c>
      <c r="G46" s="24">
        <f>G45*0.4</f>
        <v/>
      </c>
      <c r="H46" s="24">
        <f>H45*0.4</f>
        <v/>
      </c>
      <c r="I46" s="24">
        <f>I45*0.4</f>
        <v/>
      </c>
      <c r="J46" s="24">
        <f>J45*0.4</f>
        <v/>
      </c>
      <c r="K46" s="24">
        <f>K45*0.4</f>
        <v/>
      </c>
      <c r="L46" s="24">
        <f>L45*0.4</f>
        <v/>
      </c>
      <c r="M46" s="24">
        <f>M45*0.4</f>
        <v/>
      </c>
      <c r="N46" s="24">
        <f>N45*0.4</f>
        <v/>
      </c>
      <c r="O46" s="24">
        <f>O45*0.4</f>
        <v/>
      </c>
      <c r="P46" s="24">
        <f>P45*0.4</f>
        <v/>
      </c>
      <c r="Q46" s="24">
        <f>Q45*0.4</f>
        <v/>
      </c>
      <c r="R46" s="24">
        <f>R45*0.4</f>
        <v/>
      </c>
      <c r="S46" s="24">
        <f>S45*0.4</f>
        <v/>
      </c>
      <c r="T46" s="24">
        <f>T45*0.4</f>
        <v/>
      </c>
      <c r="U46" s="24">
        <f>U45*0.4</f>
        <v/>
      </c>
      <c r="V46" s="24">
        <f>V45*0.4</f>
        <v/>
      </c>
      <c r="W46" s="24">
        <f>W45*0.4</f>
        <v/>
      </c>
      <c r="X46" s="24">
        <f>X45*0.4</f>
        <v/>
      </c>
      <c r="Y46" s="24">
        <f>Y45*0.4</f>
        <v/>
      </c>
      <c r="Z46" s="24">
        <f>Z45*0.4</f>
        <v/>
      </c>
      <c r="AA46" s="24">
        <f>AA45*0.4</f>
        <v/>
      </c>
      <c r="AB46" s="24">
        <f>AB45*0.4</f>
        <v/>
      </c>
      <c r="AC46" s="24">
        <f>AC45*0.4</f>
        <v/>
      </c>
      <c r="AD46" s="24">
        <f>AD45*0.4</f>
        <v/>
      </c>
      <c r="AE46" s="24">
        <f>AE45*0.4</f>
        <v/>
      </c>
      <c r="AF46" s="24">
        <f>AF45*0.4</f>
        <v/>
      </c>
      <c r="AG46" s="26" t="inlineStr">
        <is>
          <t>Injection required=40% of Total Gas, Mscmd</t>
        </is>
      </c>
      <c r="AH46" s="25" t="n"/>
      <c r="AI46" s="25" t="n"/>
    </row>
    <row r="47">
      <c r="A47" s="26" t="inlineStr">
        <is>
          <t>Gas from KPC to injection, Mscmd</t>
        </is>
      </c>
      <c r="B47" s="24" t="n">
        <v>21.59</v>
      </c>
      <c r="C47" s="24" t="n">
        <v>21.59</v>
      </c>
      <c r="D47" s="24" t="n">
        <v>21.59</v>
      </c>
      <c r="E47" s="24" t="n">
        <v>21.59</v>
      </c>
      <c r="F47" s="24" t="n">
        <v>1.98</v>
      </c>
      <c r="G47" s="24" t="n">
        <v>1.98</v>
      </c>
      <c r="H47" s="24" t="n">
        <v>21.24</v>
      </c>
      <c r="I47" s="24" t="n">
        <v>21.24</v>
      </c>
      <c r="J47" s="24" t="n">
        <v>21.24</v>
      </c>
      <c r="K47" s="24" t="n">
        <v>21.24</v>
      </c>
      <c r="L47" s="24" t="n">
        <v>21.24</v>
      </c>
      <c r="M47" s="24" t="n">
        <v>21.24</v>
      </c>
      <c r="N47" s="24" t="n">
        <v>21.24</v>
      </c>
      <c r="O47" s="24" t="n">
        <v>21.24</v>
      </c>
      <c r="P47" s="24" t="n">
        <v>21.24</v>
      </c>
      <c r="Q47" s="24" t="n">
        <v>21.24</v>
      </c>
      <c r="R47" s="24" t="n">
        <v>21.24</v>
      </c>
      <c r="S47" s="24" t="n">
        <v>21.24</v>
      </c>
      <c r="T47" s="24" t="n">
        <v>21.24</v>
      </c>
      <c r="U47" s="24" t="n">
        <v>21.24</v>
      </c>
      <c r="V47" s="24" t="n">
        <v>21.24</v>
      </c>
      <c r="W47" s="24" t="n">
        <v>21.24</v>
      </c>
      <c r="X47" s="24" t="n">
        <v>21.24</v>
      </c>
      <c r="Y47" s="24" t="n">
        <v>21.24</v>
      </c>
      <c r="Z47" s="24" t="n">
        <v>21.24</v>
      </c>
      <c r="AA47" s="24" t="n">
        <v>21.24</v>
      </c>
      <c r="AB47" s="24" t="n">
        <v>21.24</v>
      </c>
      <c r="AC47" s="24" t="n">
        <v>21.24</v>
      </c>
      <c r="AD47" s="24" t="n">
        <v>21.24</v>
      </c>
      <c r="AE47" s="24" t="n">
        <v>21.24</v>
      </c>
      <c r="AF47" s="24" t="n">
        <v>21.24</v>
      </c>
      <c r="AG47" s="26" t="inlineStr">
        <is>
          <t>Gas from KPC to injection, Mscmd</t>
        </is>
      </c>
      <c r="AH47" s="25" t="n"/>
      <c r="AI47" s="25" t="n"/>
    </row>
    <row r="48">
      <c r="A48" s="26" t="inlineStr">
        <is>
          <t>Gas from KPC to export, Mscmd</t>
        </is>
      </c>
      <c r="B48" s="24" t="n">
        <v>2.85</v>
      </c>
      <c r="C48" s="24" t="n">
        <v>2.85</v>
      </c>
      <c r="D48" s="24" t="n">
        <v>2.85</v>
      </c>
      <c r="E48" s="24" t="n">
        <v>2.85</v>
      </c>
      <c r="F48" s="24" t="n">
        <v>6.71</v>
      </c>
      <c r="G48" s="24" t="n">
        <v>6.71</v>
      </c>
      <c r="H48" s="24" t="n">
        <v>3.2</v>
      </c>
      <c r="I48" s="24" t="n">
        <v>3.2</v>
      </c>
      <c r="J48" s="24" t="n">
        <v>3.2</v>
      </c>
      <c r="K48" s="24" t="n">
        <v>3.2</v>
      </c>
      <c r="L48" s="24" t="n">
        <v>3.2</v>
      </c>
      <c r="M48" s="24" t="n">
        <v>3.2</v>
      </c>
      <c r="N48" s="24" t="n">
        <v>3.2</v>
      </c>
      <c r="O48" s="24" t="n">
        <v>3.2</v>
      </c>
      <c r="P48" s="24" t="n">
        <v>3.2</v>
      </c>
      <c r="Q48" s="24" t="n">
        <v>3.2</v>
      </c>
      <c r="R48" s="24" t="n">
        <v>3.2</v>
      </c>
      <c r="S48" s="24" t="n">
        <v>3.2</v>
      </c>
      <c r="T48" s="24" t="n">
        <v>3.2</v>
      </c>
      <c r="U48" s="24" t="n">
        <v>3.2</v>
      </c>
      <c r="V48" s="24" t="n">
        <v>3.2</v>
      </c>
      <c r="W48" s="24" t="n">
        <v>3.2</v>
      </c>
      <c r="X48" s="24" t="n">
        <v>3.2</v>
      </c>
      <c r="Y48" s="24" t="n">
        <v>3.2</v>
      </c>
      <c r="Z48" s="24" t="n">
        <v>3.2</v>
      </c>
      <c r="AA48" s="24" t="n">
        <v>3.2</v>
      </c>
      <c r="AB48" s="24" t="n">
        <v>3.2</v>
      </c>
      <c r="AC48" s="24" t="n">
        <v>3.2</v>
      </c>
      <c r="AD48" s="24" t="n">
        <v>3.2</v>
      </c>
      <c r="AE48" s="24" t="n">
        <v>3.2</v>
      </c>
      <c r="AF48" s="24" t="n">
        <v>3.2</v>
      </c>
      <c r="AG48" s="26" t="inlineStr">
        <is>
          <t>Gas from KPC to export, Mscmd</t>
        </is>
      </c>
      <c r="AH48" s="25" t="n"/>
      <c r="AI48" s="25" t="n"/>
    </row>
    <row r="49">
      <c r="A49" s="26" t="inlineStr">
        <is>
          <t>Gas from KPC to 5IC, Mscmd</t>
        </is>
      </c>
      <c r="B49" s="24" t="n">
        <v>10.56</v>
      </c>
      <c r="C49" s="24" t="n">
        <v>10.56</v>
      </c>
      <c r="D49" s="24" t="n">
        <v>10.56</v>
      </c>
      <c r="E49" s="24" t="n">
        <v>10.56</v>
      </c>
      <c r="F49" s="24" t="n">
        <v>10.56</v>
      </c>
      <c r="G49" s="24" t="n">
        <v>10.56</v>
      </c>
      <c r="H49" s="24" t="n">
        <v>10.56</v>
      </c>
      <c r="I49" s="24" t="n">
        <v>10.56</v>
      </c>
      <c r="J49" s="24" t="n">
        <v>10.56</v>
      </c>
      <c r="K49" s="24" t="n">
        <v>10.56</v>
      </c>
      <c r="L49" s="24" t="n">
        <v>10.56</v>
      </c>
      <c r="M49" s="24" t="n">
        <v>10.56</v>
      </c>
      <c r="N49" s="24" t="n">
        <v>10.56</v>
      </c>
      <c r="O49" s="24" t="n">
        <v>10.56</v>
      </c>
      <c r="P49" s="24" t="n">
        <v>10.56</v>
      </c>
      <c r="Q49" s="24" t="n">
        <v>10.56</v>
      </c>
      <c r="R49" s="24" t="n">
        <v>10.56</v>
      </c>
      <c r="S49" s="24" t="n">
        <v>10.56</v>
      </c>
      <c r="T49" s="24" t="n">
        <v>10.56</v>
      </c>
      <c r="U49" s="24" t="n">
        <v>10.56</v>
      </c>
      <c r="V49" s="24" t="n">
        <v>10.56</v>
      </c>
      <c r="W49" s="24" t="n">
        <v>10.56</v>
      </c>
      <c r="X49" s="24" t="n">
        <v>10.56</v>
      </c>
      <c r="Y49" s="24" t="n">
        <v>10.56</v>
      </c>
      <c r="Z49" s="24" t="n">
        <v>10.56</v>
      </c>
      <c r="AA49" s="24" t="n">
        <v>10.56</v>
      </c>
      <c r="AB49" s="24" t="n">
        <v>10.56</v>
      </c>
      <c r="AC49" s="24" t="n">
        <v>10.56</v>
      </c>
      <c r="AD49" s="24" t="n">
        <v>10.56</v>
      </c>
      <c r="AE49" s="24" t="n">
        <v>10.56</v>
      </c>
      <c r="AF49" s="24" t="n">
        <v>10.56</v>
      </c>
      <c r="AG49" s="26" t="inlineStr">
        <is>
          <t>Gas from KPC to 5IC, Mscmd</t>
        </is>
      </c>
      <c r="AH49" s="25" t="n"/>
      <c r="AI49" s="25" t="n"/>
    </row>
    <row r="50">
      <c r="A50" s="26" t="inlineStr">
        <is>
          <t>Total gas from KPC (outlet DRIZO), Mscmd</t>
        </is>
      </c>
      <c r="B50" s="24">
        <f>B47+B48+B49</f>
        <v/>
      </c>
      <c r="C50" s="24">
        <f>C47+C48+C49</f>
        <v/>
      </c>
      <c r="D50" s="24">
        <f>D47+D48+D49</f>
        <v/>
      </c>
      <c r="E50" s="24">
        <f>E47+E48+E49</f>
        <v/>
      </c>
      <c r="F50" s="24">
        <f>F47+F48+F49</f>
        <v/>
      </c>
      <c r="G50" s="24">
        <f>G47+G48+G49</f>
        <v/>
      </c>
      <c r="H50" s="24">
        <f>H47+H48+H49</f>
        <v/>
      </c>
      <c r="I50" s="24">
        <f>I47+I48+I49</f>
        <v/>
      </c>
      <c r="J50" s="24">
        <f>J47+J48+J49</f>
        <v/>
      </c>
      <c r="K50" s="24">
        <f>K47+K48+K49</f>
        <v/>
      </c>
      <c r="L50" s="24">
        <f>L47+L48+L49</f>
        <v/>
      </c>
      <c r="M50" s="24">
        <f>M47+M48+M49</f>
        <v/>
      </c>
      <c r="N50" s="24">
        <f>N47+N48+N49</f>
        <v/>
      </c>
      <c r="O50" s="24">
        <f>O47+O48+O49</f>
        <v/>
      </c>
      <c r="P50" s="24">
        <f>P47+P48+P49</f>
        <v/>
      </c>
      <c r="Q50" s="24">
        <f>Q47+Q48+Q49</f>
        <v/>
      </c>
      <c r="R50" s="24">
        <f>R47+R48+R49</f>
        <v/>
      </c>
      <c r="S50" s="24">
        <f>S47+S48+S49</f>
        <v/>
      </c>
      <c r="T50" s="24">
        <f>T47+T48+T49</f>
        <v/>
      </c>
      <c r="U50" s="24">
        <f>U47+U48+U49</f>
        <v/>
      </c>
      <c r="V50" s="24">
        <f>V47+V48+V49</f>
        <v/>
      </c>
      <c r="W50" s="24">
        <f>W47+W48+W49</f>
        <v/>
      </c>
      <c r="X50" s="24">
        <f>X47+X48+X49</f>
        <v/>
      </c>
      <c r="Y50" s="24">
        <f>Y47+Y48+Y49</f>
        <v/>
      </c>
      <c r="Z50" s="24">
        <f>Z47+Z48+Z49</f>
        <v/>
      </c>
      <c r="AA50" s="24">
        <f>AA47+AA48+AA49</f>
        <v/>
      </c>
      <c r="AB50" s="24">
        <f>AB47+AB48+AB49</f>
        <v/>
      </c>
      <c r="AC50" s="24">
        <f>AC47+AC48+AC49</f>
        <v/>
      </c>
      <c r="AD50" s="24">
        <f>AD47+AD48+AD49</f>
        <v/>
      </c>
      <c r="AE50" s="24">
        <f>AE47+AE48+AE49</f>
        <v/>
      </c>
      <c r="AF50" s="24">
        <f>AF47+AF48+AF49</f>
        <v/>
      </c>
      <c r="AG50" s="26" t="inlineStr">
        <is>
          <t>Total gas from KPC (outlet DRIZO), Mscmd</t>
        </is>
      </c>
      <c r="AH50" s="25" t="n"/>
      <c r="AI50" s="25" t="n"/>
    </row>
    <row r="51">
      <c r="A51" s="26" t="inlineStr">
        <is>
          <t>H2S in total gas to export, % vol</t>
        </is>
      </c>
      <c r="B51" s="24">
        <f>(B48*$E$25+(B14-B48)*$E$29)/B14*100</f>
        <v/>
      </c>
      <c r="C51" s="24">
        <f>(C48*$E$25+(C14-C48)*$E$29)/C14*100</f>
        <v/>
      </c>
      <c r="D51" s="24">
        <f>(D48*$E$25+(D14-D48)*$E$29)/D14*100</f>
        <v/>
      </c>
      <c r="E51" s="24">
        <f>(E48*$E$25+(E14-E48)*$E$29)/E14*100</f>
        <v/>
      </c>
      <c r="F51" s="24">
        <f>(F48*$E$25+(F14-F48)*$E$29)/F14*100</f>
        <v/>
      </c>
      <c r="G51" s="24">
        <f>(G48*$E$25+(G14-G48)*$E$29)/G14*100</f>
        <v/>
      </c>
      <c r="H51" s="24">
        <f>(H48*$E$25+(H14-H48)*$E$29)/H14*100</f>
        <v/>
      </c>
      <c r="I51" s="24">
        <f>(I48*$E$25+(I14-I48)*$E$29)/I14*100</f>
        <v/>
      </c>
      <c r="J51" s="24">
        <f>(J48*$E$25+(J14-J48)*$E$29)/J14*100</f>
        <v/>
      </c>
      <c r="K51" s="24">
        <f>(K48*$E$25+(K14-K48)*$E$29)/K14*100</f>
        <v/>
      </c>
      <c r="L51" s="24">
        <f>(L48*$E$25+(L14-L48)*$E$29)/L14*100</f>
        <v/>
      </c>
      <c r="M51" s="24">
        <f>(M48*$E$25+(M14-M48)*$E$29)/M14*100</f>
        <v/>
      </c>
      <c r="N51" s="24">
        <f>(N48*$E$25+(N14-N48)*$E$29)/N14*100</f>
        <v/>
      </c>
      <c r="O51" s="24">
        <f>(O48*$E$25+(O14-O48)*$E$29)/O14*100</f>
        <v/>
      </c>
      <c r="P51" s="24">
        <f>(P48*$E$25+(P14-P48)*$E$29)/P14*100</f>
        <v/>
      </c>
      <c r="Q51" s="24">
        <f>(Q48*$E$25+(Q14-Q48)*$E$29)/Q14*100</f>
        <v/>
      </c>
      <c r="R51" s="24">
        <f>(R48*$E$25+(R14-R48)*$E$29)/R14*100</f>
        <v/>
      </c>
      <c r="S51" s="24">
        <f>(S48*$E$25+(S14-S48)*$E$29)/S14*100</f>
        <v/>
      </c>
      <c r="T51" s="24">
        <f>(T48*$E$25+(T14-T48)*$E$29)/T14*100</f>
        <v/>
      </c>
      <c r="U51" s="24">
        <f>(U48*$E$25+(U14-U48)*$E$29)/U14*100</f>
        <v/>
      </c>
      <c r="V51" s="24">
        <f>(V48*$E$25+(V14-V48)*$E$29)/V14*100</f>
        <v/>
      </c>
      <c r="W51" s="24">
        <f>(W48*$E$25+(W14-W48)*$E$29)/W14*100</f>
        <v/>
      </c>
      <c r="X51" s="24">
        <f>(X48*$E$25+(X14-X48)*$E$29)/X14*100</f>
        <v/>
      </c>
      <c r="Y51" s="24">
        <f>(Y48*$E$25+(Y14-Y48)*$E$29)/Y14*100</f>
        <v/>
      </c>
      <c r="Z51" s="24">
        <f>(Z48*$E$25+(Z14-Z48)*$E$29)/Z14*100</f>
        <v/>
      </c>
      <c r="AA51" s="24">
        <f>(AA48*$E$25+(AA14-AA48)*$E$29)/AA14*100</f>
        <v/>
      </c>
      <c r="AB51" s="24">
        <f>(AB48*$E$25+(AB14-AB48)*$E$29)/AB14*100</f>
        <v/>
      </c>
      <c r="AC51" s="24">
        <f>(AC48*$E$25+(AC14-AC48)*$E$29)/AC14*100</f>
        <v/>
      </c>
      <c r="AD51" s="24">
        <f>(AD48*$E$25+(AD14-AD48)*$E$29)/AD14*100</f>
        <v/>
      </c>
      <c r="AE51" s="24">
        <f>(AE48*$E$25+(AE14-AE48)*$E$29)/AE14*100</f>
        <v/>
      </c>
      <c r="AF51" s="24">
        <f>(AF48*$E$25+(AF14-AF48)*$E$29)/AF14*100</f>
        <v/>
      </c>
      <c r="AG51" s="26" t="inlineStr">
        <is>
          <t>H2S in total gas to export, % vol</t>
        </is>
      </c>
      <c r="AH51" s="25" t="n"/>
      <c r="AI51" s="25" t="n"/>
    </row>
    <row r="52"/>
    <row r="53">
      <c r="B53" s="27" t="inlineStr">
        <is>
          <t>PRODUCTS OUTPUT</t>
        </is>
      </c>
    </row>
    <row r="54">
      <c r="A54" s="26" t="inlineStr">
        <is>
          <t>Date</t>
        </is>
      </c>
      <c r="B54" s="28" t="n">
        <v>1</v>
      </c>
      <c r="C54" s="28" t="n">
        <v>2</v>
      </c>
      <c r="D54" s="28" t="n">
        <v>3</v>
      </c>
      <c r="E54" s="28" t="n">
        <v>4</v>
      </c>
      <c r="F54" s="28" t="n">
        <v>5</v>
      </c>
      <c r="G54" s="28" t="n">
        <v>6</v>
      </c>
      <c r="H54" s="28" t="n">
        <v>7</v>
      </c>
      <c r="I54" s="28" t="n">
        <v>8</v>
      </c>
      <c r="J54" s="28" t="n">
        <v>9</v>
      </c>
      <c r="K54" s="28" t="n">
        <v>10</v>
      </c>
      <c r="L54" s="28" t="n">
        <v>11</v>
      </c>
      <c r="M54" s="28" t="n">
        <v>12</v>
      </c>
      <c r="N54" s="28" t="n">
        <v>13</v>
      </c>
      <c r="O54" s="28" t="n">
        <v>14</v>
      </c>
      <c r="P54" s="28" t="n">
        <v>15</v>
      </c>
      <c r="Q54" s="28" t="n">
        <v>16</v>
      </c>
      <c r="R54" s="28" t="n">
        <v>17</v>
      </c>
      <c r="S54" s="28" t="n">
        <v>18</v>
      </c>
      <c r="T54" s="28" t="n">
        <v>19</v>
      </c>
      <c r="U54" s="28" t="n">
        <v>20</v>
      </c>
      <c r="V54" s="28" t="n">
        <v>21</v>
      </c>
      <c r="W54" s="28" t="n">
        <v>22</v>
      </c>
      <c r="X54" s="28" t="n">
        <v>23</v>
      </c>
      <c r="Y54" s="28" t="n">
        <v>24</v>
      </c>
      <c r="Z54" s="28" t="n">
        <v>25</v>
      </c>
      <c r="AA54" s="28" t="n">
        <v>26</v>
      </c>
      <c r="AB54" s="28" t="n">
        <v>27</v>
      </c>
      <c r="AC54" s="28" t="n">
        <v>28</v>
      </c>
      <c r="AD54" s="28" t="n">
        <v>29</v>
      </c>
      <c r="AE54" s="28" t="n">
        <v>30</v>
      </c>
      <c r="AF54" s="28" t="n">
        <v>31</v>
      </c>
      <c r="AG54" s="28" t="inlineStr">
        <is>
          <t>SUMS</t>
        </is>
      </c>
    </row>
    <row r="55">
      <c r="A55" s="26" t="inlineStr">
        <is>
          <t>Total Equivalent Stable Liquid, ktd</t>
        </is>
      </c>
      <c r="B55" s="24">
        <f>(B4+$J$22*(B9))</f>
        <v/>
      </c>
      <c r="C55" s="24">
        <f>(C4+$J$22*(C9))</f>
        <v/>
      </c>
      <c r="D55" s="24">
        <f>(D4+$J$22*(D9))</f>
        <v/>
      </c>
      <c r="E55" s="24">
        <f>(E4+$J$22*(E9))</f>
        <v/>
      </c>
      <c r="F55" s="24">
        <f>(F4+$J$22*(F9))</f>
        <v/>
      </c>
      <c r="G55" s="24">
        <f>(G4+$J$22*(G9))</f>
        <v/>
      </c>
      <c r="H55" s="24">
        <f>(H4+$J$22*(H9))</f>
        <v/>
      </c>
      <c r="I55" s="24">
        <f>(I4+$J$22*(I9))</f>
        <v/>
      </c>
      <c r="J55" s="24">
        <f>(J4+$J$22*(J9))</f>
        <v/>
      </c>
      <c r="K55" s="24">
        <f>(K4+$J$22*(K9))</f>
        <v/>
      </c>
      <c r="L55" s="24">
        <f>(L4+$J$22*(L9))</f>
        <v/>
      </c>
      <c r="M55" s="24">
        <f>(M4+$J$22*(M9))</f>
        <v/>
      </c>
      <c r="N55" s="24">
        <f>(N4+$J$22*(N9))</f>
        <v/>
      </c>
      <c r="O55" s="24">
        <f>(O4+$J$22*(O9))</f>
        <v/>
      </c>
      <c r="P55" s="24">
        <f>(P4+$J$22*(P9))</f>
        <v/>
      </c>
      <c r="Q55" s="24">
        <f>(Q4+$J$22*(Q9))</f>
        <v/>
      </c>
      <c r="R55" s="24">
        <f>(R4+$J$22*(R9))</f>
        <v/>
      </c>
      <c r="S55" s="24">
        <f>(S4+$J$22*(S9))</f>
        <v/>
      </c>
      <c r="T55" s="24">
        <f>(T4+$J$22*(T9))</f>
        <v/>
      </c>
      <c r="U55" s="24">
        <f>(U4+$J$22*(U9))</f>
        <v/>
      </c>
      <c r="V55" s="24">
        <f>(V4+$J$22*(V9))</f>
        <v/>
      </c>
      <c r="W55" s="24">
        <f>(W4+$J$22*(W9))</f>
        <v/>
      </c>
      <c r="X55" s="24">
        <f>(X4+$J$22*(X9))</f>
        <v/>
      </c>
      <c r="Y55" s="24">
        <f>(Y4+$J$22*(Y9))</f>
        <v/>
      </c>
      <c r="Z55" s="24">
        <f>(Z4+$J$22*(Z9))</f>
        <v/>
      </c>
      <c r="AA55" s="24">
        <f>(AA4+$J$22*(AA9))</f>
        <v/>
      </c>
      <c r="AB55" s="24">
        <f>(AB4+$J$22*(AB9))</f>
        <v/>
      </c>
      <c r="AC55" s="24">
        <f>(AC4+$J$22*(AC9))</f>
        <v/>
      </c>
      <c r="AD55" s="24">
        <f>(AD4+$J$22*(AD9))</f>
        <v/>
      </c>
      <c r="AE55" s="24">
        <f>(AE4+$J$22*(AE9))</f>
        <v/>
      </c>
      <c r="AF55" s="24">
        <f>(AF4+$J$22*(AF9))</f>
        <v/>
      </c>
      <c r="AG55" s="25">
        <f>SUM(B55:AF55)</f>
        <v/>
      </c>
    </row>
    <row r="56">
      <c r="A56" s="26" t="inlineStr">
        <is>
          <t>Total Gas, Mscmd</t>
        </is>
      </c>
      <c r="B56" s="24">
        <f>B15+B14+B10</f>
        <v/>
      </c>
      <c r="C56" s="24">
        <f>C15+C14+C10</f>
        <v/>
      </c>
      <c r="D56" s="24">
        <f>D15+D14+D10</f>
        <v/>
      </c>
      <c r="E56" s="24">
        <f>E15+E14+E10</f>
        <v/>
      </c>
      <c r="F56" s="24">
        <f>F15+F14+F10</f>
        <v/>
      </c>
      <c r="G56" s="24">
        <f>G15+G14+G10</f>
        <v/>
      </c>
      <c r="H56" s="24">
        <f>H15+H14+H10</f>
        <v/>
      </c>
      <c r="I56" s="24">
        <f>I15+I14+I10</f>
        <v/>
      </c>
      <c r="J56" s="24">
        <f>J15+J14+J10</f>
        <v/>
      </c>
      <c r="K56" s="24">
        <f>K15+K14+K10</f>
        <v/>
      </c>
      <c r="L56" s="24">
        <f>L15+L14+L10</f>
        <v/>
      </c>
      <c r="M56" s="24">
        <f>M15+M14+M10</f>
        <v/>
      </c>
      <c r="N56" s="24">
        <f>N15+N14+N10</f>
        <v/>
      </c>
      <c r="O56" s="24">
        <f>O15+O14+O10</f>
        <v/>
      </c>
      <c r="P56" s="24">
        <f>P15+P14+P10</f>
        <v/>
      </c>
      <c r="Q56" s="24">
        <f>Q15+Q14+Q10</f>
        <v/>
      </c>
      <c r="R56" s="24">
        <f>R15+R14+R10</f>
        <v/>
      </c>
      <c r="S56" s="24">
        <f>S15+S14+S10</f>
        <v/>
      </c>
      <c r="T56" s="24">
        <f>T15+T14+T10</f>
        <v/>
      </c>
      <c r="U56" s="24">
        <f>U15+U14+U10</f>
        <v/>
      </c>
      <c r="V56" s="24">
        <f>V15+V14+V10</f>
        <v/>
      </c>
      <c r="W56" s="24">
        <f>W15+W14+W10</f>
        <v/>
      </c>
      <c r="X56" s="24">
        <f>X15+X14+X10</f>
        <v/>
      </c>
      <c r="Y56" s="24">
        <f>Y15+Y14+Y10</f>
        <v/>
      </c>
      <c r="Z56" s="24">
        <f>Z15+Z14+Z10</f>
        <v/>
      </c>
      <c r="AA56" s="24">
        <f>AA15+AA14+AA10</f>
        <v/>
      </c>
      <c r="AB56" s="24">
        <f>AB15+AB14+AB10</f>
        <v/>
      </c>
      <c r="AC56" s="24">
        <f>AC15+AC14+AC10</f>
        <v/>
      </c>
      <c r="AD56" s="24">
        <f>AD15+AD14+AD10</f>
        <v/>
      </c>
      <c r="AE56" s="24">
        <f>AE15+AE14+AE10</f>
        <v/>
      </c>
      <c r="AF56" s="24">
        <f>AF15+AF14+AF10</f>
        <v/>
      </c>
      <c r="AG56" s="25">
        <f>SUM(B56:AF56)</f>
        <v/>
      </c>
    </row>
    <row r="57">
      <c r="A57" s="26" t="inlineStr">
        <is>
          <t>Field GOR</t>
        </is>
      </c>
      <c r="B57" s="24">
        <f>B56/B55</f>
        <v/>
      </c>
      <c r="C57" s="24">
        <f>C56/C55</f>
        <v/>
      </c>
      <c r="D57" s="24">
        <f>D56/D55</f>
        <v/>
      </c>
      <c r="E57" s="24">
        <f>E56/E55</f>
        <v/>
      </c>
      <c r="F57" s="24">
        <f>F56/F55</f>
        <v/>
      </c>
      <c r="G57" s="24">
        <f>G56/G55</f>
        <v/>
      </c>
      <c r="H57" s="24">
        <f>H56/H55</f>
        <v/>
      </c>
      <c r="I57" s="24">
        <f>I56/I55</f>
        <v/>
      </c>
      <c r="J57" s="24">
        <f>J56/J55</f>
        <v/>
      </c>
      <c r="K57" s="24">
        <f>K56/K55</f>
        <v/>
      </c>
      <c r="L57" s="24">
        <f>L56/L55</f>
        <v/>
      </c>
      <c r="M57" s="24">
        <f>M56/M55</f>
        <v/>
      </c>
      <c r="N57" s="24">
        <f>N56/N55</f>
        <v/>
      </c>
      <c r="O57" s="24">
        <f>O56/O55</f>
        <v/>
      </c>
      <c r="P57" s="24">
        <f>P56/P55</f>
        <v/>
      </c>
      <c r="Q57" s="24">
        <f>Q56/Q55</f>
        <v/>
      </c>
      <c r="R57" s="24">
        <f>R56/R55</f>
        <v/>
      </c>
      <c r="S57" s="24">
        <f>S56/S55</f>
        <v/>
      </c>
      <c r="T57" s="24">
        <f>T56/T55</f>
        <v/>
      </c>
      <c r="U57" s="24">
        <f>U56/U55</f>
        <v/>
      </c>
      <c r="V57" s="24">
        <f>V56/V55</f>
        <v/>
      </c>
      <c r="W57" s="24">
        <f>W56/W55</f>
        <v/>
      </c>
      <c r="X57" s="24">
        <f>X56/X55</f>
        <v/>
      </c>
      <c r="Y57" s="24">
        <f>Y56/Y55</f>
        <v/>
      </c>
      <c r="Z57" s="24">
        <f>Z56/Z55</f>
        <v/>
      </c>
      <c r="AA57" s="24">
        <f>AA56/AA55</f>
        <v/>
      </c>
      <c r="AB57" s="24">
        <f>AB56/AB55</f>
        <v/>
      </c>
      <c r="AC57" s="24">
        <f>AC56/AC55</f>
        <v/>
      </c>
      <c r="AD57" s="24">
        <f>AD56/AD55</f>
        <v/>
      </c>
      <c r="AE57" s="24">
        <f>AE56/AE55</f>
        <v/>
      </c>
      <c r="AF57" s="24">
        <f>AF56/AF55</f>
        <v/>
      </c>
      <c r="AG57" s="25">
        <f>(AF56/AF55)</f>
        <v/>
      </c>
    </row>
    <row r="58"/>
    <row r="59"/>
    <row r="60">
      <c r="B60" s="27" t="inlineStr">
        <is>
          <t>WELL STOCK</t>
        </is>
      </c>
    </row>
    <row r="61">
      <c r="A61" s="26" t="inlineStr">
        <is>
          <t>KPC WS, kt stable</t>
        </is>
      </c>
      <c r="B61" s="24">
        <f>B106</f>
        <v/>
      </c>
      <c r="C61" s="24">
        <f>C106</f>
        <v/>
      </c>
      <c r="D61" s="24">
        <f>D106</f>
        <v/>
      </c>
      <c r="E61" s="24">
        <f>E106</f>
        <v/>
      </c>
      <c r="F61" s="24">
        <f>F106</f>
        <v/>
      </c>
      <c r="G61" s="24">
        <f>G106</f>
        <v/>
      </c>
      <c r="H61" s="24">
        <f>H106</f>
        <v/>
      </c>
      <c r="I61" s="24">
        <f>I106</f>
        <v/>
      </c>
      <c r="J61" s="24">
        <f>J106</f>
        <v/>
      </c>
      <c r="K61" s="24">
        <f>K106</f>
        <v/>
      </c>
      <c r="L61" s="24">
        <f>L106</f>
        <v/>
      </c>
      <c r="M61" s="24">
        <f>M106</f>
        <v/>
      </c>
      <c r="N61" s="24">
        <f>N106</f>
        <v/>
      </c>
      <c r="O61" s="24">
        <f>O106</f>
        <v/>
      </c>
      <c r="P61" s="24">
        <f>P106</f>
        <v/>
      </c>
      <c r="Q61" s="24">
        <f>Q106</f>
        <v/>
      </c>
      <c r="R61" s="24">
        <f>R106</f>
        <v/>
      </c>
      <c r="S61" s="24">
        <f>S106</f>
        <v/>
      </c>
      <c r="T61" s="24">
        <f>T106</f>
        <v/>
      </c>
      <c r="U61" s="24">
        <f>U106</f>
        <v/>
      </c>
      <c r="V61" s="24">
        <f>V106</f>
        <v/>
      </c>
      <c r="W61" s="24">
        <f>W106</f>
        <v/>
      </c>
      <c r="X61" s="24">
        <f>X106</f>
        <v/>
      </c>
      <c r="Y61" s="24">
        <f>Y106</f>
        <v/>
      </c>
      <c r="Z61" s="24">
        <f>Z106</f>
        <v/>
      </c>
      <c r="AA61" s="24">
        <f>AA106</f>
        <v/>
      </c>
      <c r="AB61" s="24">
        <f>AB106</f>
        <v/>
      </c>
      <c r="AC61" s="24">
        <f>AC106</f>
        <v/>
      </c>
      <c r="AD61" s="24">
        <f>AD106</f>
        <v/>
      </c>
      <c r="AE61" s="24">
        <f>AE106</f>
        <v/>
      </c>
      <c r="AF61" s="24">
        <f>AF106</f>
        <v/>
      </c>
    </row>
    <row r="62">
      <c r="A62" s="26" t="inlineStr">
        <is>
          <t>Unit 2 WS, kt stable</t>
        </is>
      </c>
      <c r="B62" s="24">
        <f>B107</f>
        <v/>
      </c>
      <c r="C62" s="24">
        <f>C107</f>
        <v/>
      </c>
      <c r="D62" s="24">
        <f>D107</f>
        <v/>
      </c>
      <c r="E62" s="24">
        <f>E107</f>
        <v/>
      </c>
      <c r="F62" s="24">
        <f>F107</f>
        <v/>
      </c>
      <c r="G62" s="24">
        <f>G107</f>
        <v/>
      </c>
      <c r="H62" s="24">
        <f>H107</f>
        <v/>
      </c>
      <c r="I62" s="24">
        <f>I107</f>
        <v/>
      </c>
      <c r="J62" s="24">
        <f>J107</f>
        <v/>
      </c>
      <c r="K62" s="24">
        <f>K107</f>
        <v/>
      </c>
      <c r="L62" s="24">
        <f>L107</f>
        <v/>
      </c>
      <c r="M62" s="24">
        <f>M107</f>
        <v/>
      </c>
      <c r="N62" s="24">
        <f>N107</f>
        <v/>
      </c>
      <c r="O62" s="24">
        <f>O107</f>
        <v/>
      </c>
      <c r="P62" s="24">
        <f>P107</f>
        <v/>
      </c>
      <c r="Q62" s="24">
        <f>Q107</f>
        <v/>
      </c>
      <c r="R62" s="24">
        <f>R107</f>
        <v/>
      </c>
      <c r="S62" s="24">
        <f>S107</f>
        <v/>
      </c>
      <c r="T62" s="24">
        <f>T107</f>
        <v/>
      </c>
      <c r="U62" s="24">
        <f>U107</f>
        <v/>
      </c>
      <c r="V62" s="24">
        <f>V107</f>
        <v/>
      </c>
      <c r="W62" s="24">
        <f>W107</f>
        <v/>
      </c>
      <c r="X62" s="24">
        <f>X107</f>
        <v/>
      </c>
      <c r="Y62" s="24">
        <f>Y107</f>
        <v/>
      </c>
      <c r="Z62" s="24">
        <f>Z107</f>
        <v/>
      </c>
      <c r="AA62" s="24">
        <f>AA107</f>
        <v/>
      </c>
      <c r="AB62" s="24">
        <f>AB107</f>
        <v/>
      </c>
      <c r="AC62" s="24">
        <f>AC107</f>
        <v/>
      </c>
      <c r="AD62" s="24">
        <f>AD107</f>
        <v/>
      </c>
      <c r="AE62" s="24">
        <f>AE107</f>
        <v/>
      </c>
      <c r="AF62" s="24">
        <f>AF107</f>
        <v/>
      </c>
    </row>
    <row r="63">
      <c r="A63" s="26" t="inlineStr">
        <is>
          <t>Unit 3 WS, kt stable</t>
        </is>
      </c>
      <c r="B63" s="24">
        <f>B108</f>
        <v/>
      </c>
      <c r="C63" s="24">
        <f>C108</f>
        <v/>
      </c>
      <c r="D63" s="24">
        <f>D108</f>
        <v/>
      </c>
      <c r="E63" s="24">
        <f>E108</f>
        <v/>
      </c>
      <c r="F63" s="24">
        <f>F108</f>
        <v/>
      </c>
      <c r="G63" s="24">
        <f>G108</f>
        <v/>
      </c>
      <c r="H63" s="24">
        <f>H108</f>
        <v/>
      </c>
      <c r="I63" s="24">
        <f>I108</f>
        <v/>
      </c>
      <c r="J63" s="24">
        <f>J108</f>
        <v/>
      </c>
      <c r="K63" s="24">
        <f>K108</f>
        <v/>
      </c>
      <c r="L63" s="24">
        <f>L108</f>
        <v/>
      </c>
      <c r="M63" s="24">
        <f>M108</f>
        <v/>
      </c>
      <c r="N63" s="24">
        <f>N108</f>
        <v/>
      </c>
      <c r="O63" s="24">
        <f>O108</f>
        <v/>
      </c>
      <c r="P63" s="24">
        <f>P108</f>
        <v/>
      </c>
      <c r="Q63" s="24">
        <f>Q108</f>
        <v/>
      </c>
      <c r="R63" s="24">
        <f>R108</f>
        <v/>
      </c>
      <c r="S63" s="24">
        <f>S108</f>
        <v/>
      </c>
      <c r="T63" s="24">
        <f>T108</f>
        <v/>
      </c>
      <c r="U63" s="24">
        <f>U108</f>
        <v/>
      </c>
      <c r="V63" s="24">
        <f>V108</f>
        <v/>
      </c>
      <c r="W63" s="24">
        <f>W108</f>
        <v/>
      </c>
      <c r="X63" s="24">
        <f>X108</f>
        <v/>
      </c>
      <c r="Y63" s="24">
        <f>Y108</f>
        <v/>
      </c>
      <c r="Z63" s="24">
        <f>Z108</f>
        <v/>
      </c>
      <c r="AA63" s="24">
        <f>AA108</f>
        <v/>
      </c>
      <c r="AB63" s="24">
        <f>AB108</f>
        <v/>
      </c>
      <c r="AC63" s="24">
        <f>AC108</f>
        <v/>
      </c>
      <c r="AD63" s="24">
        <f>AD108</f>
        <v/>
      </c>
      <c r="AE63" s="24">
        <f>AE108</f>
        <v/>
      </c>
      <c r="AF63" s="24">
        <f>AF108</f>
        <v/>
      </c>
    </row>
    <row r="64">
      <c r="A64" s="26" t="inlineStr">
        <is>
          <t>KPC WS GOR Mscm/kt stable</t>
        </is>
      </c>
      <c r="B64" s="24">
        <f>B116</f>
        <v/>
      </c>
      <c r="C64" s="24">
        <f>C116</f>
        <v/>
      </c>
      <c r="D64" s="24">
        <f>D116</f>
        <v/>
      </c>
      <c r="E64" s="24">
        <f>E116</f>
        <v/>
      </c>
      <c r="F64" s="24">
        <f>F116</f>
        <v/>
      </c>
      <c r="G64" s="24">
        <f>G116</f>
        <v/>
      </c>
      <c r="H64" s="24">
        <f>H116</f>
        <v/>
      </c>
      <c r="I64" s="24">
        <f>I116</f>
        <v/>
      </c>
      <c r="J64" s="24">
        <f>J116</f>
        <v/>
      </c>
      <c r="K64" s="24">
        <f>K116</f>
        <v/>
      </c>
      <c r="L64" s="24">
        <f>L116</f>
        <v/>
      </c>
      <c r="M64" s="24">
        <f>M116</f>
        <v/>
      </c>
      <c r="N64" s="24">
        <f>N116</f>
        <v/>
      </c>
      <c r="O64" s="24">
        <f>O116</f>
        <v/>
      </c>
      <c r="P64" s="24">
        <f>P116</f>
        <v/>
      </c>
      <c r="Q64" s="24">
        <f>Q116</f>
        <v/>
      </c>
      <c r="R64" s="24">
        <f>R116</f>
        <v/>
      </c>
      <c r="S64" s="24">
        <f>S116</f>
        <v/>
      </c>
      <c r="T64" s="24">
        <f>T116</f>
        <v/>
      </c>
      <c r="U64" s="24">
        <f>U116</f>
        <v/>
      </c>
      <c r="V64" s="24">
        <f>V116</f>
        <v/>
      </c>
      <c r="W64" s="24">
        <f>W116</f>
        <v/>
      </c>
      <c r="X64" s="24">
        <f>X116</f>
        <v/>
      </c>
      <c r="Y64" s="24">
        <f>Y116</f>
        <v/>
      </c>
      <c r="Z64" s="24">
        <f>Z116</f>
        <v/>
      </c>
      <c r="AA64" s="24">
        <f>AA116</f>
        <v/>
      </c>
      <c r="AB64" s="24">
        <f>AB116</f>
        <v/>
      </c>
      <c r="AC64" s="24">
        <f>AC116</f>
        <v/>
      </c>
      <c r="AD64" s="24">
        <f>AD116</f>
        <v/>
      </c>
      <c r="AE64" s="24">
        <f>AE116</f>
        <v/>
      </c>
      <c r="AF64" s="24">
        <f>AF116</f>
        <v/>
      </c>
    </row>
    <row r="65">
      <c r="A65" s="26" t="inlineStr">
        <is>
          <t>Unit 2 WS GOR Mscm/kt stable</t>
        </is>
      </c>
      <c r="B65" s="24">
        <f>B117</f>
        <v/>
      </c>
      <c r="C65" s="24">
        <f>C117</f>
        <v/>
      </c>
      <c r="D65" s="24">
        <f>D117</f>
        <v/>
      </c>
      <c r="E65" s="24">
        <f>E117</f>
        <v/>
      </c>
      <c r="F65" s="24">
        <f>F117</f>
        <v/>
      </c>
      <c r="G65" s="24">
        <f>G117</f>
        <v/>
      </c>
      <c r="H65" s="24">
        <f>H117</f>
        <v/>
      </c>
      <c r="I65" s="24">
        <f>I117</f>
        <v/>
      </c>
      <c r="J65" s="24">
        <f>J117</f>
        <v/>
      </c>
      <c r="K65" s="24">
        <f>K117</f>
        <v/>
      </c>
      <c r="L65" s="24">
        <f>L117</f>
        <v/>
      </c>
      <c r="M65" s="24">
        <f>M117</f>
        <v/>
      </c>
      <c r="N65" s="24">
        <f>N117</f>
        <v/>
      </c>
      <c r="O65" s="24">
        <f>O117</f>
        <v/>
      </c>
      <c r="P65" s="24">
        <f>P117</f>
        <v/>
      </c>
      <c r="Q65" s="24">
        <f>Q117</f>
        <v/>
      </c>
      <c r="R65" s="24">
        <f>R117</f>
        <v/>
      </c>
      <c r="S65" s="24">
        <f>S117</f>
        <v/>
      </c>
      <c r="T65" s="24">
        <f>T117</f>
        <v/>
      </c>
      <c r="U65" s="24">
        <f>U117</f>
        <v/>
      </c>
      <c r="V65" s="24">
        <f>V117</f>
        <v/>
      </c>
      <c r="W65" s="24">
        <f>W117</f>
        <v/>
      </c>
      <c r="X65" s="24">
        <f>X117</f>
        <v/>
      </c>
      <c r="Y65" s="24">
        <f>Y117</f>
        <v/>
      </c>
      <c r="Z65" s="24">
        <f>Z117</f>
        <v/>
      </c>
      <c r="AA65" s="24">
        <f>AA117</f>
        <v/>
      </c>
      <c r="AB65" s="24">
        <f>AB117</f>
        <v/>
      </c>
      <c r="AC65" s="24">
        <f>AC117</f>
        <v/>
      </c>
      <c r="AD65" s="24">
        <f>AD117</f>
        <v/>
      </c>
      <c r="AE65" s="24">
        <f>AE117</f>
        <v/>
      </c>
      <c r="AF65" s="24">
        <f>AF117</f>
        <v/>
      </c>
    </row>
    <row r="66">
      <c r="A66" s="26" t="inlineStr">
        <is>
          <t>Unit 3 WS GOR Mscm/kt stable</t>
        </is>
      </c>
      <c r="B66" s="24">
        <f>B118</f>
        <v/>
      </c>
      <c r="C66" s="24">
        <f>C118</f>
        <v/>
      </c>
      <c r="D66" s="24">
        <f>D118</f>
        <v/>
      </c>
      <c r="E66" s="24">
        <f>E118</f>
        <v/>
      </c>
      <c r="F66" s="24">
        <f>F118</f>
        <v/>
      </c>
      <c r="G66" s="24">
        <f>G118</f>
        <v/>
      </c>
      <c r="H66" s="24">
        <f>H118</f>
        <v/>
      </c>
      <c r="I66" s="24">
        <f>I118</f>
        <v/>
      </c>
      <c r="J66" s="24">
        <f>J118</f>
        <v/>
      </c>
      <c r="K66" s="24">
        <f>K118</f>
        <v/>
      </c>
      <c r="L66" s="24">
        <f>L118</f>
        <v/>
      </c>
      <c r="M66" s="24">
        <f>M118</f>
        <v/>
      </c>
      <c r="N66" s="24">
        <f>N118</f>
        <v/>
      </c>
      <c r="O66" s="24">
        <f>O118</f>
        <v/>
      </c>
      <c r="P66" s="24">
        <f>P118</f>
        <v/>
      </c>
      <c r="Q66" s="24">
        <f>Q118</f>
        <v/>
      </c>
      <c r="R66" s="24">
        <f>R118</f>
        <v/>
      </c>
      <c r="S66" s="24">
        <f>S118</f>
        <v/>
      </c>
      <c r="T66" s="24">
        <f>T118</f>
        <v/>
      </c>
      <c r="U66" s="24">
        <f>U118</f>
        <v/>
      </c>
      <c r="V66" s="24">
        <f>V118</f>
        <v/>
      </c>
      <c r="W66" s="24">
        <f>W118</f>
        <v/>
      </c>
      <c r="X66" s="24">
        <f>X118</f>
        <v/>
      </c>
      <c r="Y66" s="24">
        <f>Y118</f>
        <v/>
      </c>
      <c r="Z66" s="24">
        <f>Z118</f>
        <v/>
      </c>
      <c r="AA66" s="24">
        <f>AA118</f>
        <v/>
      </c>
      <c r="AB66" s="24">
        <f>AB118</f>
        <v/>
      </c>
      <c r="AC66" s="24">
        <f>AC118</f>
        <v/>
      </c>
      <c r="AD66" s="24">
        <f>AD118</f>
        <v/>
      </c>
      <c r="AE66" s="24">
        <f>AE118</f>
        <v/>
      </c>
      <c r="AF66" s="24">
        <f>AF118</f>
        <v/>
      </c>
    </row>
    <row r="67">
      <c r="A67" s="26" t="inlineStr">
        <is>
          <t>GOR U2 cond. in U3 Mscm/kt unstable</t>
        </is>
      </c>
      <c r="B67" s="24">
        <f>B120/(B119*B100*B99)</f>
        <v/>
      </c>
      <c r="C67" s="24">
        <f>C120/(C119*C100*C99)</f>
        <v/>
      </c>
      <c r="D67" s="24">
        <f>D120/(D119*D100*D99)</f>
        <v/>
      </c>
      <c r="E67" s="24">
        <f>E120/(E119*E100*E99)</f>
        <v/>
      </c>
      <c r="F67" s="24">
        <f>F120/(F119*F100*F99)</f>
        <v/>
      </c>
      <c r="G67" s="24">
        <f>G120/(G119*G100*G99)</f>
        <v/>
      </c>
      <c r="H67" s="24">
        <f>H120/(H119*H100*H99)</f>
        <v/>
      </c>
      <c r="I67" s="24">
        <f>I120/(I119*I100*I99)</f>
        <v/>
      </c>
      <c r="J67" s="24">
        <f>J120/(J119*J100*J99)</f>
        <v/>
      </c>
      <c r="K67" s="24">
        <f>K120/(K119*K100*K99)</f>
        <v/>
      </c>
      <c r="L67" s="24">
        <f>L120/(L119*L100*L99)</f>
        <v/>
      </c>
      <c r="M67" s="24">
        <f>M120/(M119*M100*M99)</f>
        <v/>
      </c>
      <c r="N67" s="24">
        <f>N120/(N119*N100*N99)</f>
        <v/>
      </c>
      <c r="O67" s="24">
        <f>O120/(O119*O100*O99)</f>
        <v/>
      </c>
      <c r="P67" s="24">
        <f>P120/(P119*P100*P99)</f>
        <v/>
      </c>
      <c r="Q67" s="24">
        <f>Q120/(Q119*Q100*Q99)</f>
        <v/>
      </c>
      <c r="R67" s="24">
        <f>R120/(R119*R100*R99)</f>
        <v/>
      </c>
      <c r="S67" s="24">
        <f>S120/(S119*S100*S99)</f>
        <v/>
      </c>
      <c r="T67" s="24">
        <f>T120/(T119*T100*T99)</f>
        <v/>
      </c>
      <c r="U67" s="24">
        <f>U120/(U119*U100*U99)</f>
        <v/>
      </c>
      <c r="V67" s="24">
        <f>V120/(V119*V100*V99)</f>
        <v/>
      </c>
      <c r="W67" s="24">
        <f>W120/(W119*W100*W99)</f>
        <v/>
      </c>
      <c r="X67" s="24">
        <f>X120/(X119*X100*X99)</f>
        <v/>
      </c>
      <c r="Y67" s="24">
        <f>Y120/(Y119*Y100*Y99)</f>
        <v/>
      </c>
      <c r="Z67" s="24">
        <f>Z120/(Z119*Z100*Z99)</f>
        <v/>
      </c>
      <c r="AA67" s="24">
        <f>AA120/(AA119*AA100*AA99)</f>
        <v/>
      </c>
      <c r="AB67" s="24">
        <f>AB120/(AB119*AB100*AB99)</f>
        <v/>
      </c>
      <c r="AC67" s="24">
        <f>AC120/(AC119*AC100*AC99)</f>
        <v/>
      </c>
      <c r="AD67" s="24">
        <f>AD120/(AD119*AD100*AD99)</f>
        <v/>
      </c>
      <c r="AE67" s="24">
        <f>AE120/(AE119*AE100*AE99)</f>
        <v/>
      </c>
      <c r="AF67" s="24">
        <f>AF120/(AF119*AF100*AF99)</f>
        <v/>
      </c>
    </row>
    <row r="68">
      <c r="A68" s="26" t="inlineStr">
        <is>
          <t>GOR U2 cond. in KPC Mscm/kt unstable</t>
        </is>
      </c>
      <c r="B68" s="24">
        <f>B122/(B121*B100*B99)</f>
        <v/>
      </c>
      <c r="C68" s="24">
        <f>C122/(C121*C100*C99)</f>
        <v/>
      </c>
      <c r="D68" s="24">
        <f>D122/(D121*D100*D99)</f>
        <v/>
      </c>
      <c r="E68" s="24">
        <f>E122/(E121*E100*E99)</f>
        <v/>
      </c>
      <c r="F68" s="24">
        <f>F122/(F121*F100*F99)</f>
        <v/>
      </c>
      <c r="G68" s="24">
        <f>G122/(G121*G100*G99)</f>
        <v/>
      </c>
      <c r="H68" s="24">
        <f>H122/(H121*H100*H99)</f>
        <v/>
      </c>
      <c r="I68" s="24">
        <f>I122/(I121*I100*I99)</f>
        <v/>
      </c>
      <c r="J68" s="24">
        <f>J122/(J121*J100*J99)</f>
        <v/>
      </c>
      <c r="K68" s="24">
        <f>K122/(K121*K100*K99)</f>
        <v/>
      </c>
      <c r="L68" s="24">
        <f>L122/(L121*L100*L99)</f>
        <v/>
      </c>
      <c r="M68" s="24">
        <f>M122/(M121*M100*M99)</f>
        <v/>
      </c>
      <c r="N68" s="24">
        <f>N122/(N121*N100*N99)</f>
        <v/>
      </c>
      <c r="O68" s="24">
        <f>O122/(O121*O100*O99)</f>
        <v/>
      </c>
      <c r="P68" s="24">
        <f>P122/(P121*P100*P99)</f>
        <v/>
      </c>
      <c r="Q68" s="24">
        <f>Q122/(Q121*Q100*Q99)</f>
        <v/>
      </c>
      <c r="R68" s="24">
        <f>R122/(R121*R100*R99)</f>
        <v/>
      </c>
      <c r="S68" s="24">
        <f>S122/(S121*S100*S99)</f>
        <v/>
      </c>
      <c r="T68" s="24">
        <f>T122/(T121*T100*T99)</f>
        <v/>
      </c>
      <c r="U68" s="24">
        <f>U122/(U121*U100*U99)</f>
        <v/>
      </c>
      <c r="V68" s="24">
        <f>V122/(V121*V100*V99)</f>
        <v/>
      </c>
      <c r="W68" s="24">
        <f>W122/(W121*W100*W99)</f>
        <v/>
      </c>
      <c r="X68" s="24">
        <f>X122/(X121*X100*X99)</f>
        <v/>
      </c>
      <c r="Y68" s="24">
        <f>Y122/(Y121*Y100*Y99)</f>
        <v/>
      </c>
      <c r="Z68" s="24">
        <f>Z122/(Z121*Z100*Z99)</f>
        <v/>
      </c>
      <c r="AA68" s="24">
        <f>AA122/(AA121*AA100*AA99)</f>
        <v/>
      </c>
      <c r="AB68" s="24">
        <f>AB122/(AB121*AB100*AB99)</f>
        <v/>
      </c>
      <c r="AC68" s="24">
        <f>AC122/(AC121*AC100*AC99)</f>
        <v/>
      </c>
      <c r="AD68" s="24">
        <f>AD122/(AD121*AD100*AD99)</f>
        <v/>
      </c>
      <c r="AE68" s="24">
        <f>AE122/(AE121*AE100*AE99)</f>
        <v/>
      </c>
      <c r="AF68" s="24">
        <f>AF122/(AF121*AF100*AF99)</f>
        <v/>
      </c>
    </row>
    <row r="69">
      <c r="A69" s="26" t="inlineStr">
        <is>
          <t>GOR U3 cond. in KPC Mscm/kt unstable</t>
        </is>
      </c>
      <c r="B69" s="24">
        <f>B124/(B123*B100*B99)</f>
        <v/>
      </c>
      <c r="C69" s="24">
        <f>C124/(C123*C100*C99)</f>
        <v/>
      </c>
      <c r="D69" s="24">
        <f>D124/(D123*D100*D99)</f>
        <v/>
      </c>
      <c r="E69" s="24">
        <f>E124/(E123*E100*E99)</f>
        <v/>
      </c>
      <c r="F69" s="24">
        <f>F124/(F123*F100*F99)</f>
        <v/>
      </c>
      <c r="G69" s="24">
        <f>G124/(G123*G100*G99)</f>
        <v/>
      </c>
      <c r="H69" s="24">
        <f>H124/(H123*H100*H99)</f>
        <v/>
      </c>
      <c r="I69" s="24">
        <f>I124/(I123*I100*I99)</f>
        <v/>
      </c>
      <c r="J69" s="24">
        <f>J124/(J123*J100*J99)</f>
        <v/>
      </c>
      <c r="K69" s="24">
        <f>K124/(K123*K100*K99)</f>
        <v/>
      </c>
      <c r="L69" s="24">
        <f>L124/(L123*L100*L99)</f>
        <v/>
      </c>
      <c r="M69" s="24">
        <f>M124/(M123*M100*M99)</f>
        <v/>
      </c>
      <c r="N69" s="24">
        <f>N124/(N123*N100*N99)</f>
        <v/>
      </c>
      <c r="O69" s="24">
        <f>O124/(O123*O100*O99)</f>
        <v/>
      </c>
      <c r="P69" s="24">
        <f>P124/(P123*P100*P99)</f>
        <v/>
      </c>
      <c r="Q69" s="24">
        <f>Q124/(Q123*Q100*Q99)</f>
        <v/>
      </c>
      <c r="R69" s="24">
        <f>R124/(R123*R100*R99)</f>
        <v/>
      </c>
      <c r="S69" s="24">
        <f>S124/(S123*S100*S99)</f>
        <v/>
      </c>
      <c r="T69" s="24">
        <f>T124/(T123*T100*T99)</f>
        <v/>
      </c>
      <c r="U69" s="24">
        <f>U124/(U123*U100*U99)</f>
        <v/>
      </c>
      <c r="V69" s="24">
        <f>V124/(V123*V100*V99)</f>
        <v/>
      </c>
      <c r="W69" s="24">
        <f>W124/(W123*W100*W99)</f>
        <v/>
      </c>
      <c r="X69" s="24">
        <f>X124/(X123*X100*X99)</f>
        <v/>
      </c>
      <c r="Y69" s="24">
        <f>Y124/(Y123*Y100*Y99)</f>
        <v/>
      </c>
      <c r="Z69" s="24">
        <f>Z124/(Z123*Z100*Z99)</f>
        <v/>
      </c>
      <c r="AA69" s="24">
        <f>AA124/(AA123*AA100*AA99)</f>
        <v/>
      </c>
      <c r="AB69" s="24">
        <f>AB124/(AB123*AB100*AB99)</f>
        <v/>
      </c>
      <c r="AC69" s="24">
        <f>AC124/(AC123*AC100*AC99)</f>
        <v/>
      </c>
      <c r="AD69" s="24">
        <f>AD124/(AD123*AD100*AD99)</f>
        <v/>
      </c>
      <c r="AE69" s="24">
        <f>AE124/(AE123*AE100*AE99)</f>
        <v/>
      </c>
      <c r="AF69" s="24">
        <f>AF124/(AF123*AF100*AF99)</f>
        <v/>
      </c>
    </row>
    <row r="70"/>
    <row r="71"/>
    <row r="72"/>
    <row r="73">
      <c r="A73" s="26" t="inlineStr">
        <is>
          <t>WELLS TESTING (VIA TS)</t>
        </is>
      </c>
      <c r="B73" s="24">
        <f>0.10</f>
        <v/>
      </c>
      <c r="C73" s="24">
        <f>0.10</f>
        <v/>
      </c>
      <c r="D73" s="24">
        <f>0.10</f>
        <v/>
      </c>
      <c r="E73" s="24">
        <f>0.10</f>
        <v/>
      </c>
      <c r="F73" s="24">
        <f>0.10</f>
        <v/>
      </c>
      <c r="G73" s="24">
        <f>0.10</f>
        <v/>
      </c>
      <c r="H73" s="24">
        <f>0.10</f>
        <v/>
      </c>
      <c r="I73" s="24">
        <f>0.10</f>
        <v/>
      </c>
      <c r="J73" s="24">
        <f>0.10</f>
        <v/>
      </c>
      <c r="K73" s="24">
        <f>0.10</f>
        <v/>
      </c>
      <c r="L73" s="24">
        <f>0.10</f>
        <v/>
      </c>
      <c r="M73" s="24">
        <f>0.10</f>
        <v/>
      </c>
      <c r="N73" s="24">
        <f>0.10</f>
        <v/>
      </c>
      <c r="O73" s="24">
        <f>0.10</f>
        <v/>
      </c>
      <c r="P73" s="24">
        <f>0.10</f>
        <v/>
      </c>
      <c r="Q73" s="24">
        <f>0.10</f>
        <v/>
      </c>
      <c r="R73" s="24">
        <f>0.10</f>
        <v/>
      </c>
      <c r="S73" s="24">
        <f>0.10</f>
        <v/>
      </c>
      <c r="T73" s="24">
        <f>0.10</f>
        <v/>
      </c>
      <c r="U73" s="24">
        <f>0.10</f>
        <v/>
      </c>
      <c r="V73" s="24">
        <f>0.10</f>
        <v/>
      </c>
      <c r="W73" s="24">
        <f>0.10</f>
        <v/>
      </c>
      <c r="X73" s="24">
        <f>0.10</f>
        <v/>
      </c>
      <c r="Y73" s="24">
        <f>0.10</f>
        <v/>
      </c>
      <c r="Z73" s="24">
        <f>0.10</f>
        <v/>
      </c>
      <c r="AA73" s="24">
        <f>0.10</f>
        <v/>
      </c>
      <c r="AB73" s="24">
        <f>0.10</f>
        <v/>
      </c>
      <c r="AC73" s="24">
        <f>0.10</f>
        <v/>
      </c>
      <c r="AD73" s="24">
        <f>0.10</f>
        <v/>
      </c>
      <c r="AE73" s="24">
        <f>0.10</f>
        <v/>
      </c>
      <c r="AF73" s="24">
        <f>0.10</f>
        <v/>
      </c>
    </row>
    <row r="74">
      <c r="A74" s="26" t="inlineStr">
        <is>
          <t>WELLS TESTING AND GREASING (X-MAS TREE)</t>
        </is>
      </c>
      <c r="B74" s="24">
        <f>0.04</f>
        <v/>
      </c>
      <c r="C74" s="24">
        <f>0.04</f>
        <v/>
      </c>
      <c r="D74" s="24">
        <f>0.04</f>
        <v/>
      </c>
      <c r="E74" s="24">
        <f>0.04</f>
        <v/>
      </c>
      <c r="F74" s="24">
        <f>0.04</f>
        <v/>
      </c>
      <c r="G74" s="24">
        <f>0.04</f>
        <v/>
      </c>
      <c r="H74" s="24">
        <f>0.04</f>
        <v/>
      </c>
      <c r="I74" s="24">
        <f>0.04</f>
        <v/>
      </c>
      <c r="J74" s="24">
        <f>0.04</f>
        <v/>
      </c>
      <c r="K74" s="24">
        <f>0.04</f>
        <v/>
      </c>
      <c r="L74" s="24">
        <f>0.04</f>
        <v/>
      </c>
      <c r="M74" s="24">
        <f>0.04</f>
        <v/>
      </c>
      <c r="N74" s="24">
        <f>0.04</f>
        <v/>
      </c>
      <c r="O74" s="24">
        <f>0.04</f>
        <v/>
      </c>
      <c r="P74" s="24">
        <f>0.04</f>
        <v/>
      </c>
      <c r="Q74" s="24">
        <f>0.04</f>
        <v/>
      </c>
      <c r="R74" s="24">
        <f>0.04</f>
        <v/>
      </c>
      <c r="S74" s="24">
        <f>0.04</f>
        <v/>
      </c>
      <c r="T74" s="24">
        <f>0.04</f>
        <v/>
      </c>
      <c r="U74" s="24">
        <f>0.04</f>
        <v/>
      </c>
      <c r="V74" s="24">
        <f>0.04</f>
        <v/>
      </c>
      <c r="W74" s="24">
        <f>0.04</f>
        <v/>
      </c>
      <c r="X74" s="24">
        <f>0.04</f>
        <v/>
      </c>
      <c r="Y74" s="24">
        <f>0.04</f>
        <v/>
      </c>
      <c r="Z74" s="24">
        <f>0.04</f>
        <v/>
      </c>
      <c r="AA74" s="24">
        <f>0.04</f>
        <v/>
      </c>
      <c r="AB74" s="24">
        <f>0.04</f>
        <v/>
      </c>
      <c r="AC74" s="24">
        <f>0.04</f>
        <v/>
      </c>
      <c r="AD74" s="24">
        <f>0.04</f>
        <v/>
      </c>
      <c r="AE74" s="24">
        <f>0.04</f>
        <v/>
      </c>
      <c r="AF74" s="24">
        <f>0.04</f>
        <v/>
      </c>
    </row>
    <row r="75">
      <c r="A75" s="26" t="inlineStr">
        <is>
          <t>TELEMETRY INSTALLATION (LOSSES)</t>
        </is>
      </c>
      <c r="B75" s="25" t="n"/>
      <c r="C75" s="25" t="n"/>
      <c r="D75" s="25" t="n"/>
      <c r="E75" s="25" t="n"/>
      <c r="F75" s="25" t="n"/>
      <c r="G75" s="25" t="n"/>
      <c r="H75" s="25" t="n"/>
      <c r="I75" s="25" t="n"/>
      <c r="J75" s="25" t="n"/>
      <c r="K75" s="25" t="n"/>
      <c r="L75" s="25" t="n"/>
      <c r="M75" s="25" t="n"/>
      <c r="N75" s="25" t="n"/>
      <c r="O75" s="25" t="n"/>
      <c r="P75" s="25" t="n"/>
      <c r="Q75" s="25" t="n"/>
      <c r="R75" s="25" t="n"/>
      <c r="S75" s="25" t="n"/>
      <c r="T75" s="25" t="n"/>
      <c r="U75" s="25" t="n"/>
      <c r="V75" s="25" t="n"/>
      <c r="W75" s="25" t="n"/>
      <c r="X75" s="25" t="n"/>
      <c r="Y75" s="25" t="n"/>
      <c r="Z75" s="25" t="n"/>
      <c r="AA75" s="25" t="n"/>
      <c r="AB75" s="25" t="n"/>
      <c r="AC75" s="25" t="n"/>
      <c r="AD75" s="25" t="n"/>
      <c r="AE75" s="25" t="n"/>
      <c r="AF75" s="25" t="n"/>
    </row>
    <row r="76">
      <c r="A76" s="26" t="inlineStr">
        <is>
          <t>TELEMETRY INSTALLATION (WELLS)</t>
        </is>
      </c>
      <c r="B76" s="25" t="n"/>
      <c r="C76" s="25" t="n"/>
      <c r="D76" s="25" t="n"/>
      <c r="E76" s="25" t="n"/>
      <c r="F76" s="25" t="n"/>
      <c r="G76" s="25" t="n"/>
      <c r="H76" s="25" t="n"/>
      <c r="I76" s="25" t="n"/>
      <c r="J76" s="25" t="n"/>
      <c r="K76" s="25" t="n"/>
      <c r="L76" s="25" t="n"/>
      <c r="M76" s="25" t="n"/>
      <c r="N76" s="25" t="n"/>
      <c r="O76" s="25" t="n"/>
      <c r="P76" s="25" t="n"/>
      <c r="Q76" s="25" t="n"/>
      <c r="R76" s="25" t="n"/>
      <c r="S76" s="25" t="n"/>
      <c r="T76" s="25" t="n"/>
      <c r="U76" s="25" t="n"/>
      <c r="V76" s="25" t="n"/>
      <c r="W76" s="25" t="n"/>
      <c r="X76" s="25" t="n"/>
      <c r="Y76" s="25" t="n"/>
      <c r="Z76" s="25" t="n"/>
      <c r="AA76" s="25" t="n"/>
      <c r="AB76" s="25" t="n"/>
      <c r="AC76" s="25" t="n"/>
      <c r="AD76" s="25" t="n"/>
      <c r="AE76" s="25" t="n"/>
      <c r="AF76" s="25" t="n"/>
    </row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>
      <c r="A99" s="29" t="inlineStr">
        <is>
          <t>Correction factor</t>
        </is>
      </c>
      <c r="B99" s="30">
        <f>1.03</f>
        <v/>
      </c>
      <c r="C99" s="30">
        <f>1.03</f>
        <v/>
      </c>
      <c r="D99" s="30">
        <f>1.03</f>
        <v/>
      </c>
      <c r="E99" s="30">
        <f>1.03</f>
        <v/>
      </c>
      <c r="F99" s="30">
        <f>1.03</f>
        <v/>
      </c>
      <c r="G99" s="30">
        <f>1.03</f>
        <v/>
      </c>
      <c r="H99" s="30">
        <f>1.03</f>
        <v/>
      </c>
      <c r="I99" s="30">
        <f>1.03</f>
        <v/>
      </c>
      <c r="J99" s="30">
        <f>1.03</f>
        <v/>
      </c>
      <c r="K99" s="30">
        <f>1.03</f>
        <v/>
      </c>
      <c r="L99" s="30">
        <f>1.03</f>
        <v/>
      </c>
      <c r="M99" s="30">
        <f>1.03</f>
        <v/>
      </c>
      <c r="N99" s="30">
        <f>1.03</f>
        <v/>
      </c>
      <c r="O99" s="30">
        <f>1.03</f>
        <v/>
      </c>
      <c r="P99" s="30">
        <f>1.03</f>
        <v/>
      </c>
      <c r="Q99" s="30">
        <f>1.03</f>
        <v/>
      </c>
      <c r="R99" s="30">
        <f>1.03</f>
        <v/>
      </c>
      <c r="S99" s="30">
        <f>1.03</f>
        <v/>
      </c>
      <c r="T99" s="30">
        <f>1.03</f>
        <v/>
      </c>
      <c r="U99" s="30">
        <f>1.03</f>
        <v/>
      </c>
      <c r="V99" s="30">
        <f>1.03</f>
        <v/>
      </c>
      <c r="W99" s="30">
        <f>1.03</f>
        <v/>
      </c>
      <c r="X99" s="30">
        <f>1.03</f>
        <v/>
      </c>
      <c r="Y99" s="30">
        <f>1.03</f>
        <v/>
      </c>
      <c r="Z99" s="30">
        <f>1.03</f>
        <v/>
      </c>
      <c r="AA99" s="30">
        <f>1.03</f>
        <v/>
      </c>
      <c r="AB99" s="30">
        <f>1.03</f>
        <v/>
      </c>
      <c r="AC99" s="30">
        <f>1.03</f>
        <v/>
      </c>
      <c r="AD99" s="30">
        <f>1.03</f>
        <v/>
      </c>
      <c r="AE99" s="30">
        <f>1.03</f>
        <v/>
      </c>
      <c r="AF99" s="30">
        <f>1.03</f>
        <v/>
      </c>
    </row>
    <row r="100">
      <c r="A100" s="29" t="inlineStr">
        <is>
          <t>Density</t>
        </is>
      </c>
      <c r="B100" s="30">
        <f>0.778</f>
        <v/>
      </c>
      <c r="C100" s="30">
        <f>0.778</f>
        <v/>
      </c>
      <c r="D100" s="30">
        <f>0.778</f>
        <v/>
      </c>
      <c r="E100" s="30">
        <f>0.778</f>
        <v/>
      </c>
      <c r="F100" s="30">
        <f>0.778</f>
        <v/>
      </c>
      <c r="G100" s="30">
        <f>0.778</f>
        <v/>
      </c>
      <c r="H100" s="30">
        <f>0.778</f>
        <v/>
      </c>
      <c r="I100" s="30">
        <f>0.778</f>
        <v/>
      </c>
      <c r="J100" s="30">
        <f>0.778</f>
        <v/>
      </c>
      <c r="K100" s="30">
        <f>0.778</f>
        <v/>
      </c>
      <c r="L100" s="30">
        <f>0.778</f>
        <v/>
      </c>
      <c r="M100" s="30">
        <f>0.778</f>
        <v/>
      </c>
      <c r="N100" s="30">
        <f>0.778</f>
        <v/>
      </c>
      <c r="O100" s="30">
        <f>0.778</f>
        <v/>
      </c>
      <c r="P100" s="30">
        <f>0.778</f>
        <v/>
      </c>
      <c r="Q100" s="30">
        <f>0.778</f>
        <v/>
      </c>
      <c r="R100" s="30">
        <f>0.778</f>
        <v/>
      </c>
      <c r="S100" s="30">
        <f>0.778</f>
        <v/>
      </c>
      <c r="T100" s="30">
        <f>0.778</f>
        <v/>
      </c>
      <c r="U100" s="30">
        <f>0.778</f>
        <v/>
      </c>
      <c r="V100" s="30">
        <f>0.778</f>
        <v/>
      </c>
      <c r="W100" s="30">
        <f>0.778</f>
        <v/>
      </c>
      <c r="X100" s="30">
        <f>0.778</f>
        <v/>
      </c>
      <c r="Y100" s="30">
        <f>0.778</f>
        <v/>
      </c>
      <c r="Z100" s="30">
        <f>0.778</f>
        <v/>
      </c>
      <c r="AA100" s="30">
        <f>0.778</f>
        <v/>
      </c>
      <c r="AB100" s="30">
        <f>0.778</f>
        <v/>
      </c>
      <c r="AC100" s="30">
        <f>0.778</f>
        <v/>
      </c>
      <c r="AD100" s="30">
        <f>0.778</f>
        <v/>
      </c>
      <c r="AE100" s="30">
        <f>0.778</f>
        <v/>
      </c>
      <c r="AF100" s="30">
        <f>0.778</f>
        <v/>
      </c>
    </row>
    <row r="101">
      <c r="B101" s="27" t="inlineStr">
        <is>
          <t>INM Model Data</t>
        </is>
      </c>
    </row>
    <row r="102">
      <c r="A102" s="26" t="inlineStr">
        <is>
          <t>INM KPC WS MP, m3 stable</t>
        </is>
      </c>
      <c r="B102" s="24" t="n">
        <v>19.4</v>
      </c>
      <c r="C102" s="24" t="n">
        <v>19.4</v>
      </c>
      <c r="D102" s="24" t="n">
        <v>19.4</v>
      </c>
      <c r="E102" s="24" t="n">
        <v>19.4</v>
      </c>
      <c r="F102" s="24" t="n">
        <v>12.18</v>
      </c>
      <c r="G102" s="24" t="n">
        <v>12.18</v>
      </c>
      <c r="H102" s="24" t="n">
        <v>19.35</v>
      </c>
      <c r="I102" s="24" t="n">
        <v>19.35</v>
      </c>
      <c r="J102" s="24" t="n">
        <v>19.35</v>
      </c>
      <c r="K102" s="24" t="n">
        <v>19.35</v>
      </c>
      <c r="L102" s="24" t="n">
        <v>19.35</v>
      </c>
      <c r="M102" s="24" t="n">
        <v>19.35</v>
      </c>
      <c r="N102" s="24" t="n">
        <v>19.35</v>
      </c>
      <c r="O102" s="24" t="n">
        <v>19.35</v>
      </c>
      <c r="P102" s="24" t="n">
        <v>19.35</v>
      </c>
      <c r="Q102" s="24" t="n">
        <v>19.35</v>
      </c>
      <c r="R102" s="24" t="n">
        <v>19.35</v>
      </c>
      <c r="S102" s="24" t="n">
        <v>19.35</v>
      </c>
      <c r="T102" s="24" t="n">
        <v>19.35</v>
      </c>
      <c r="U102" s="24" t="n">
        <v>19.35</v>
      </c>
      <c r="V102" s="24" t="n">
        <v>19.35</v>
      </c>
      <c r="W102" s="24" t="n">
        <v>19.35</v>
      </c>
      <c r="X102" s="24" t="n">
        <v>19.35</v>
      </c>
      <c r="Y102" s="24" t="n">
        <v>19.35</v>
      </c>
      <c r="Z102" s="24" t="n">
        <v>19.35</v>
      </c>
      <c r="AA102" s="24" t="n">
        <v>19.35</v>
      </c>
      <c r="AB102" s="24" t="n">
        <v>19.35</v>
      </c>
      <c r="AC102" s="24" t="n">
        <v>19.35</v>
      </c>
      <c r="AD102" s="24" t="n">
        <v>19.35</v>
      </c>
      <c r="AE102" s="24" t="n">
        <v>19.35</v>
      </c>
      <c r="AF102" s="24" t="n">
        <v>19.35</v>
      </c>
    </row>
    <row r="103">
      <c r="A103" s="26" t="inlineStr">
        <is>
          <t>INM KPC WS LP, m3 stable</t>
        </is>
      </c>
      <c r="B103" s="24" t="n">
        <v>2.84</v>
      </c>
      <c r="C103" s="24" t="n">
        <v>2.84</v>
      </c>
      <c r="D103" s="24" t="n">
        <v>2.84</v>
      </c>
      <c r="E103" s="24" t="n">
        <v>2.84</v>
      </c>
      <c r="F103" s="24" t="n">
        <v>2.83</v>
      </c>
      <c r="G103" s="24" t="n">
        <v>2.83</v>
      </c>
      <c r="H103" s="24" t="n">
        <v>2.84</v>
      </c>
      <c r="I103" s="24" t="n">
        <v>2.84</v>
      </c>
      <c r="J103" s="24" t="n">
        <v>2.84</v>
      </c>
      <c r="K103" s="24" t="n">
        <v>2.84</v>
      </c>
      <c r="L103" s="24" t="n">
        <v>2.84</v>
      </c>
      <c r="M103" s="24" t="n">
        <v>2.84</v>
      </c>
      <c r="N103" s="24" t="n">
        <v>2.84</v>
      </c>
      <c r="O103" s="24" t="n">
        <v>2.84</v>
      </c>
      <c r="P103" s="24" t="n">
        <v>2.84</v>
      </c>
      <c r="Q103" s="24" t="n">
        <v>2.84</v>
      </c>
      <c r="R103" s="24" t="n">
        <v>2.84</v>
      </c>
      <c r="S103" s="24" t="n">
        <v>2.84</v>
      </c>
      <c r="T103" s="24" t="n">
        <v>2.84</v>
      </c>
      <c r="U103" s="24" t="n">
        <v>2.84</v>
      </c>
      <c r="V103" s="24" t="n">
        <v>2.84</v>
      </c>
      <c r="W103" s="24" t="n">
        <v>2.84</v>
      </c>
      <c r="X103" s="24" t="n">
        <v>2.84</v>
      </c>
      <c r="Y103" s="24" t="n">
        <v>2.84</v>
      </c>
      <c r="Z103" s="24" t="n">
        <v>2.84</v>
      </c>
      <c r="AA103" s="24" t="n">
        <v>2.84</v>
      </c>
      <c r="AB103" s="24" t="n">
        <v>2.84</v>
      </c>
      <c r="AC103" s="24" t="n">
        <v>2.84</v>
      </c>
      <c r="AD103" s="24" t="n">
        <v>2.84</v>
      </c>
      <c r="AE103" s="24" t="n">
        <v>2.84</v>
      </c>
      <c r="AF103" s="24" t="n">
        <v>2.84</v>
      </c>
    </row>
    <row r="104">
      <c r="A104" s="26" t="inlineStr">
        <is>
          <t>INM Unit 2 WS, m3 stable</t>
        </is>
      </c>
      <c r="B104" s="24" t="n">
        <v>7.6</v>
      </c>
      <c r="C104" s="24" t="n">
        <v>7.6</v>
      </c>
      <c r="D104" s="24" t="n">
        <v>7.6</v>
      </c>
      <c r="E104" s="24" t="n">
        <v>7.6</v>
      </c>
      <c r="F104" s="24" t="n">
        <v>9.27</v>
      </c>
      <c r="G104" s="24" t="n">
        <v>9.27</v>
      </c>
      <c r="H104" s="24" t="n">
        <v>7.74</v>
      </c>
      <c r="I104" s="24" t="n">
        <v>7.74</v>
      </c>
      <c r="J104" s="24" t="n">
        <v>7.74</v>
      </c>
      <c r="K104" s="24" t="n">
        <v>7.74</v>
      </c>
      <c r="L104" s="24" t="n">
        <v>7.74</v>
      </c>
      <c r="M104" s="24" t="n">
        <v>7.74</v>
      </c>
      <c r="N104" s="24" t="n">
        <v>7.74</v>
      </c>
      <c r="O104" s="24" t="n">
        <v>7.74</v>
      </c>
      <c r="P104" s="24" t="n">
        <v>7.74</v>
      </c>
      <c r="Q104" s="24" t="n">
        <v>7.74</v>
      </c>
      <c r="R104" s="24" t="n">
        <v>7.74</v>
      </c>
      <c r="S104" s="24" t="n">
        <v>7.74</v>
      </c>
      <c r="T104" s="24" t="n">
        <v>7.74</v>
      </c>
      <c r="U104" s="24" t="n">
        <v>7.74</v>
      </c>
      <c r="V104" s="24" t="n">
        <v>7.74</v>
      </c>
      <c r="W104" s="24" t="n">
        <v>7.74</v>
      </c>
      <c r="X104" s="24" t="n">
        <v>7.74</v>
      </c>
      <c r="Y104" s="24" t="n">
        <v>7.74</v>
      </c>
      <c r="Z104" s="24" t="n">
        <v>7.74</v>
      </c>
      <c r="AA104" s="24" t="n">
        <v>7.74</v>
      </c>
      <c r="AB104" s="24" t="n">
        <v>7.74</v>
      </c>
      <c r="AC104" s="24" t="n">
        <v>7.74</v>
      </c>
      <c r="AD104" s="24" t="n">
        <v>7.74</v>
      </c>
      <c r="AE104" s="24" t="n">
        <v>7.74</v>
      </c>
      <c r="AF104" s="24" t="n">
        <v>7.74</v>
      </c>
    </row>
    <row r="105">
      <c r="A105" s="26" t="inlineStr">
        <is>
          <t>INM Unit 3 WS, m3 stable</t>
        </is>
      </c>
      <c r="B105" s="24" t="n">
        <v>8.56</v>
      </c>
      <c r="C105" s="24" t="n">
        <v>8.56</v>
      </c>
      <c r="D105" s="24" t="n">
        <v>8.56</v>
      </c>
      <c r="E105" s="24" t="n">
        <v>8.56</v>
      </c>
      <c r="F105" s="24" t="n">
        <v>6.92</v>
      </c>
      <c r="G105" s="24" t="n">
        <v>6.92</v>
      </c>
      <c r="H105" s="24" t="n">
        <v>8.41</v>
      </c>
      <c r="I105" s="24" t="n">
        <v>8.41</v>
      </c>
      <c r="J105" s="24" t="n">
        <v>8.41</v>
      </c>
      <c r="K105" s="24" t="n">
        <v>8.41</v>
      </c>
      <c r="L105" s="24" t="n">
        <v>8.41</v>
      </c>
      <c r="M105" s="24" t="n">
        <v>8.41</v>
      </c>
      <c r="N105" s="24" t="n">
        <v>8.41</v>
      </c>
      <c r="O105" s="24" t="n">
        <v>8.41</v>
      </c>
      <c r="P105" s="24" t="n">
        <v>8.41</v>
      </c>
      <c r="Q105" s="24" t="n">
        <v>8.41</v>
      </c>
      <c r="R105" s="24" t="n">
        <v>8.41</v>
      </c>
      <c r="S105" s="24" t="n">
        <v>8.41</v>
      </c>
      <c r="T105" s="24" t="n">
        <v>8.41</v>
      </c>
      <c r="U105" s="24" t="n">
        <v>8.41</v>
      </c>
      <c r="V105" s="24" t="n">
        <v>8.41</v>
      </c>
      <c r="W105" s="24" t="n">
        <v>8.41</v>
      </c>
      <c r="X105" s="24" t="n">
        <v>8.41</v>
      </c>
      <c r="Y105" s="24" t="n">
        <v>8.41</v>
      </c>
      <c r="Z105" s="24" t="n">
        <v>8.41</v>
      </c>
      <c r="AA105" s="24" t="n">
        <v>8.41</v>
      </c>
      <c r="AB105" s="24" t="n">
        <v>8.41</v>
      </c>
      <c r="AC105" s="24" t="n">
        <v>8.41</v>
      </c>
      <c r="AD105" s="24" t="n">
        <v>8.41</v>
      </c>
      <c r="AE105" s="24" t="n">
        <v>8.41</v>
      </c>
      <c r="AF105" s="24" t="n">
        <v>8.41</v>
      </c>
    </row>
    <row r="106">
      <c r="A106" s="26" t="inlineStr">
        <is>
          <t>INM KPC WS, kt stable</t>
        </is>
      </c>
      <c r="B106" s="24">
        <f>(B102+B103)*B100*B99</f>
        <v/>
      </c>
      <c r="C106" s="24">
        <f>(C102+C103)*C100*C99</f>
        <v/>
      </c>
      <c r="D106" s="24">
        <f>(D102+D103)*D100*D99</f>
        <v/>
      </c>
      <c r="E106" s="24">
        <f>(E102+E103)*E100*E99</f>
        <v/>
      </c>
      <c r="F106" s="24">
        <f>(F102+F103)*F100*F99</f>
        <v/>
      </c>
      <c r="G106" s="24">
        <f>(G102+G103)*G100*G99</f>
        <v/>
      </c>
      <c r="H106" s="24">
        <f>(H102+H103)*H100*H99</f>
        <v/>
      </c>
      <c r="I106" s="24">
        <f>(I102+I103)*I100*I99</f>
        <v/>
      </c>
      <c r="J106" s="24">
        <f>(J102+J103)*J100*J99</f>
        <v/>
      </c>
      <c r="K106" s="24">
        <f>(K102+K103)*K100*K99</f>
        <v/>
      </c>
      <c r="L106" s="24">
        <f>(L102+L103)*L100*L99</f>
        <v/>
      </c>
      <c r="M106" s="24">
        <f>(M102+M103)*M100*M99</f>
        <v/>
      </c>
      <c r="N106" s="24">
        <f>(N102+N103)*N100*N99</f>
        <v/>
      </c>
      <c r="O106" s="24">
        <f>(O102+O103)*O100*O99</f>
        <v/>
      </c>
      <c r="P106" s="24">
        <f>(P102+P103)*P100*P99</f>
        <v/>
      </c>
      <c r="Q106" s="24">
        <f>(Q102+Q103)*Q100*Q99</f>
        <v/>
      </c>
      <c r="R106" s="24">
        <f>(R102+R103)*R100*R99</f>
        <v/>
      </c>
      <c r="S106" s="24">
        <f>(S102+S103)*S100*S99</f>
        <v/>
      </c>
      <c r="T106" s="24">
        <f>(T102+T103)*T100*T99</f>
        <v/>
      </c>
      <c r="U106" s="24">
        <f>(U102+U103)*U100*U99</f>
        <v/>
      </c>
      <c r="V106" s="24">
        <f>(V102+V103)*V100*V99</f>
        <v/>
      </c>
      <c r="W106" s="24">
        <f>(W102+W103)*W100*W99</f>
        <v/>
      </c>
      <c r="X106" s="24">
        <f>(X102+X103)*X100*X99</f>
        <v/>
      </c>
      <c r="Y106" s="24">
        <f>(Y102+Y103)*Y100*Y99</f>
        <v/>
      </c>
      <c r="Z106" s="24">
        <f>(Z102+Z103)*Z100*Z99</f>
        <v/>
      </c>
      <c r="AA106" s="24">
        <f>(AA102+AA103)*AA100*AA99</f>
        <v/>
      </c>
      <c r="AB106" s="24">
        <f>(AB102+AB103)*AB100*AB99</f>
        <v/>
      </c>
      <c r="AC106" s="24">
        <f>(AC102+AC103)*AC100*AC99</f>
        <v/>
      </c>
      <c r="AD106" s="24">
        <f>(AD102+AD103)*AD100*AD99</f>
        <v/>
      </c>
      <c r="AE106" s="24">
        <f>(AE102+AE103)*AE100*AE99</f>
        <v/>
      </c>
      <c r="AF106" s="24">
        <f>(AF102+AF103)*AF100*AF99</f>
        <v/>
      </c>
    </row>
    <row r="107">
      <c r="A107" s="26" t="inlineStr">
        <is>
          <t>INM Unit 2 WS, kt stable</t>
        </is>
      </c>
      <c r="B107" s="24">
        <f>B104*B100*B99</f>
        <v/>
      </c>
      <c r="C107" s="24">
        <f>C104*C100*C99</f>
        <v/>
      </c>
      <c r="D107" s="24">
        <f>D104*D100*D99</f>
        <v/>
      </c>
      <c r="E107" s="24">
        <f>E104*E100*E99</f>
        <v/>
      </c>
      <c r="F107" s="24">
        <f>F104*F100*F99</f>
        <v/>
      </c>
      <c r="G107" s="24">
        <f>G104*G100*G99</f>
        <v/>
      </c>
      <c r="H107" s="24">
        <f>H104*H100*H99</f>
        <v/>
      </c>
      <c r="I107" s="24">
        <f>I104*I100*I99</f>
        <v/>
      </c>
      <c r="J107" s="24">
        <f>J104*J100*J99</f>
        <v/>
      </c>
      <c r="K107" s="24">
        <f>K104*K100*K99</f>
        <v/>
      </c>
      <c r="L107" s="24">
        <f>L104*L100*L99</f>
        <v/>
      </c>
      <c r="M107" s="24">
        <f>M104*M100*M99</f>
        <v/>
      </c>
      <c r="N107" s="24">
        <f>N104*N100*N99</f>
        <v/>
      </c>
      <c r="O107" s="24">
        <f>O104*O100*O99</f>
        <v/>
      </c>
      <c r="P107" s="24">
        <f>P104*P100*P99</f>
        <v/>
      </c>
      <c r="Q107" s="24">
        <f>Q104*Q100*Q99</f>
        <v/>
      </c>
      <c r="R107" s="24">
        <f>R104*R100*R99</f>
        <v/>
      </c>
      <c r="S107" s="24">
        <f>S104*S100*S99</f>
        <v/>
      </c>
      <c r="T107" s="24">
        <f>T104*T100*T99</f>
        <v/>
      </c>
      <c r="U107" s="24">
        <f>U104*U100*U99</f>
        <v/>
      </c>
      <c r="V107" s="24">
        <f>V104*V100*V99</f>
        <v/>
      </c>
      <c r="W107" s="24">
        <f>W104*W100*W99</f>
        <v/>
      </c>
      <c r="X107" s="24">
        <f>X104*X100*X99</f>
        <v/>
      </c>
      <c r="Y107" s="24">
        <f>Y104*Y100*Y99</f>
        <v/>
      </c>
      <c r="Z107" s="24">
        <f>Z104*Z100*Z99</f>
        <v/>
      </c>
      <c r="AA107" s="24">
        <f>AA104*AA100*AA99</f>
        <v/>
      </c>
      <c r="AB107" s="24">
        <f>AB104*AB100*AB99</f>
        <v/>
      </c>
      <c r="AC107" s="24">
        <f>AC104*AC100*AC99</f>
        <v/>
      </c>
      <c r="AD107" s="24">
        <f>AD104*AD100*AD99</f>
        <v/>
      </c>
      <c r="AE107" s="24">
        <f>AE104*AE100*AE99</f>
        <v/>
      </c>
      <c r="AF107" s="24">
        <f>AF104*AF100*AF99</f>
        <v/>
      </c>
    </row>
    <row r="108">
      <c r="A108" s="26" t="inlineStr">
        <is>
          <t>INM Unit 3 WS, kt stable</t>
        </is>
      </c>
      <c r="B108" s="24">
        <f>B105*B100*B99</f>
        <v/>
      </c>
      <c r="C108" s="24">
        <f>C105*C100*C99</f>
        <v/>
      </c>
      <c r="D108" s="24">
        <f>D105*D100*D99</f>
        <v/>
      </c>
      <c r="E108" s="24">
        <f>E105*E100*E99</f>
        <v/>
      </c>
      <c r="F108" s="24">
        <f>F105*F100*F99</f>
        <v/>
      </c>
      <c r="G108" s="24">
        <f>G105*G100*G99</f>
        <v/>
      </c>
      <c r="H108" s="24">
        <f>H105*H100*H99</f>
        <v/>
      </c>
      <c r="I108" s="24">
        <f>I105*I100*I99</f>
        <v/>
      </c>
      <c r="J108" s="24">
        <f>J105*J100*J99</f>
        <v/>
      </c>
      <c r="K108" s="24">
        <f>K105*K100*K99</f>
        <v/>
      </c>
      <c r="L108" s="24">
        <f>L105*L100*L99</f>
        <v/>
      </c>
      <c r="M108" s="24">
        <f>M105*M100*M99</f>
        <v/>
      </c>
      <c r="N108" s="24">
        <f>N105*N100*N99</f>
        <v/>
      </c>
      <c r="O108" s="24">
        <f>O105*O100*O99</f>
        <v/>
      </c>
      <c r="P108" s="24">
        <f>P105*P100*P99</f>
        <v/>
      </c>
      <c r="Q108" s="24">
        <f>Q105*Q100*Q99</f>
        <v/>
      </c>
      <c r="R108" s="24">
        <f>R105*R100*R99</f>
        <v/>
      </c>
      <c r="S108" s="24">
        <f>S105*S100*S99</f>
        <v/>
      </c>
      <c r="T108" s="24">
        <f>T105*T100*T99</f>
        <v/>
      </c>
      <c r="U108" s="24">
        <f>U105*U100*U99</f>
        <v/>
      </c>
      <c r="V108" s="24">
        <f>V105*V100*V99</f>
        <v/>
      </c>
      <c r="W108" s="24">
        <f>W105*W100*W99</f>
        <v/>
      </c>
      <c r="X108" s="24">
        <f>X105*X100*X99</f>
        <v/>
      </c>
      <c r="Y108" s="24">
        <f>Y105*Y100*Y99</f>
        <v/>
      </c>
      <c r="Z108" s="24">
        <f>Z105*Z100*Z99</f>
        <v/>
      </c>
      <c r="AA108" s="24">
        <f>AA105*AA100*AA99</f>
        <v/>
      </c>
      <c r="AB108" s="24">
        <f>AB105*AB100*AB99</f>
        <v/>
      </c>
      <c r="AC108" s="24">
        <f>AC105*AC100*AC99</f>
        <v/>
      </c>
      <c r="AD108" s="24">
        <f>AD105*AD100*AD99</f>
        <v/>
      </c>
      <c r="AE108" s="24">
        <f>AE105*AE100*AE99</f>
        <v/>
      </c>
      <c r="AF108" s="24">
        <f>AF105*AF100*AF99</f>
        <v/>
      </c>
    </row>
    <row r="109">
      <c r="A109" s="26" t="inlineStr">
        <is>
          <t>Total Prodced Oil, kt stable</t>
        </is>
      </c>
      <c r="B109" s="24">
        <f>B106+B107+B108</f>
        <v/>
      </c>
      <c r="C109" s="24">
        <f>C106+C107+C108</f>
        <v/>
      </c>
      <c r="D109" s="24">
        <f>D106+D107+D108</f>
        <v/>
      </c>
      <c r="E109" s="24">
        <f>E106+E107+E108</f>
        <v/>
      </c>
      <c r="F109" s="24">
        <f>F106+F107+F108</f>
        <v/>
      </c>
      <c r="G109" s="24">
        <f>G106+G107+G108</f>
        <v/>
      </c>
      <c r="H109" s="24">
        <f>H106+H107+H108</f>
        <v/>
      </c>
      <c r="I109" s="24">
        <f>I106+I107+I108</f>
        <v/>
      </c>
      <c r="J109" s="24">
        <f>J106+J107+J108</f>
        <v/>
      </c>
      <c r="K109" s="24">
        <f>K106+K107+K108</f>
        <v/>
      </c>
      <c r="L109" s="24">
        <f>L106+L107+L108</f>
        <v/>
      </c>
      <c r="M109" s="24">
        <f>M106+M107+M108</f>
        <v/>
      </c>
      <c r="N109" s="24">
        <f>N106+N107+N108</f>
        <v/>
      </c>
      <c r="O109" s="24">
        <f>O106+O107+O108</f>
        <v/>
      </c>
      <c r="P109" s="24">
        <f>P106+P107+P108</f>
        <v/>
      </c>
      <c r="Q109" s="24">
        <f>Q106+Q107+Q108</f>
        <v/>
      </c>
      <c r="R109" s="24">
        <f>R106+R107+R108</f>
        <v/>
      </c>
      <c r="S109" s="24">
        <f>S106+S107+S108</f>
        <v/>
      </c>
      <c r="T109" s="24">
        <f>T106+T107+T108</f>
        <v/>
      </c>
      <c r="U109" s="24">
        <f>U106+U107+U108</f>
        <v/>
      </c>
      <c r="V109" s="24">
        <f>V106+V107+V108</f>
        <v/>
      </c>
      <c r="W109" s="24">
        <f>W106+W107+W108</f>
        <v/>
      </c>
      <c r="X109" s="24">
        <f>X106+X107+X108</f>
        <v/>
      </c>
      <c r="Y109" s="24">
        <f>Y106+Y107+Y108</f>
        <v/>
      </c>
      <c r="Z109" s="24">
        <f>Z106+Z107+Z108</f>
        <v/>
      </c>
      <c r="AA109" s="24">
        <f>AA106+AA107+AA108</f>
        <v/>
      </c>
      <c r="AB109" s="24">
        <f>AB106+AB107+AB108</f>
        <v/>
      </c>
      <c r="AC109" s="24">
        <f>AC106+AC107+AC108</f>
        <v/>
      </c>
      <c r="AD109" s="24">
        <f>AD106+AD107+AD108</f>
        <v/>
      </c>
      <c r="AE109" s="24">
        <f>AE106+AE107+AE108</f>
        <v/>
      </c>
      <c r="AF109" s="24">
        <f>AF106+AF107+AF108</f>
        <v/>
      </c>
    </row>
    <row r="110">
      <c r="A110" s="26" t="inlineStr">
        <is>
          <t>INM KPC LP WS  Gas Mscm stable</t>
        </is>
      </c>
      <c r="B110" s="24" t="n">
        <v>2.59</v>
      </c>
      <c r="C110" s="24" t="n">
        <v>2.59</v>
      </c>
      <c r="D110" s="24" t="n">
        <v>2.59</v>
      </c>
      <c r="E110" s="24" t="n">
        <v>2.59</v>
      </c>
      <c r="F110" s="24" t="n">
        <v>2.56</v>
      </c>
      <c r="G110" s="24" t="n">
        <v>2.56</v>
      </c>
      <c r="H110" s="24" t="n">
        <v>2.59</v>
      </c>
      <c r="I110" s="24" t="n">
        <v>2.59</v>
      </c>
      <c r="J110" s="24" t="n">
        <v>2.59</v>
      </c>
      <c r="K110" s="24" t="n">
        <v>2.59</v>
      </c>
      <c r="L110" s="24" t="n">
        <v>2.59</v>
      </c>
      <c r="M110" s="24" t="n">
        <v>2.59</v>
      </c>
      <c r="N110" s="24" t="n">
        <v>2.59</v>
      </c>
      <c r="O110" s="24" t="n">
        <v>2.59</v>
      </c>
      <c r="P110" s="24" t="n">
        <v>2.59</v>
      </c>
      <c r="Q110" s="24" t="n">
        <v>2.59</v>
      </c>
      <c r="R110" s="24" t="n">
        <v>2.59</v>
      </c>
      <c r="S110" s="24" t="n">
        <v>2.59</v>
      </c>
      <c r="T110" s="24" t="n">
        <v>2.59</v>
      </c>
      <c r="U110" s="24" t="n">
        <v>2.59</v>
      </c>
      <c r="V110" s="24" t="n">
        <v>2.59</v>
      </c>
      <c r="W110" s="24" t="n">
        <v>2.59</v>
      </c>
      <c r="X110" s="24" t="n">
        <v>2.59</v>
      </c>
      <c r="Y110" s="24" t="n">
        <v>2.59</v>
      </c>
      <c r="Z110" s="24" t="n">
        <v>2.59</v>
      </c>
      <c r="AA110" s="24" t="n">
        <v>2.59</v>
      </c>
      <c r="AB110" s="24" t="n">
        <v>2.59</v>
      </c>
      <c r="AC110" s="24" t="n">
        <v>2.59</v>
      </c>
      <c r="AD110" s="24" t="n">
        <v>2.59</v>
      </c>
      <c r="AE110" s="24" t="n">
        <v>2.59</v>
      </c>
      <c r="AF110" s="24" t="n">
        <v>2.59</v>
      </c>
    </row>
    <row r="111">
      <c r="A111" s="26" t="inlineStr">
        <is>
          <t>INM KPC MP WS  Gas Mscm stable</t>
        </is>
      </c>
      <c r="B111" s="24" t="n">
        <v>33.84</v>
      </c>
      <c r="C111" s="24" t="n">
        <v>33.84</v>
      </c>
      <c r="D111" s="24" t="n">
        <v>33.84</v>
      </c>
      <c r="E111" s="24" t="n">
        <v>33.84</v>
      </c>
      <c r="F111" s="24" t="n">
        <v>18.02</v>
      </c>
      <c r="G111" s="24" t="n">
        <v>18.02</v>
      </c>
      <c r="H111" s="24" t="n">
        <v>33.75</v>
      </c>
      <c r="I111" s="24" t="n">
        <v>33.75</v>
      </c>
      <c r="J111" s="24" t="n">
        <v>33.75</v>
      </c>
      <c r="K111" s="24" t="n">
        <v>33.75</v>
      </c>
      <c r="L111" s="24" t="n">
        <v>33.75</v>
      </c>
      <c r="M111" s="24" t="n">
        <v>33.75</v>
      </c>
      <c r="N111" s="24" t="n">
        <v>33.75</v>
      </c>
      <c r="O111" s="24" t="n">
        <v>33.75</v>
      </c>
      <c r="P111" s="24" t="n">
        <v>33.75</v>
      </c>
      <c r="Q111" s="24" t="n">
        <v>33.75</v>
      </c>
      <c r="R111" s="24" t="n">
        <v>33.75</v>
      </c>
      <c r="S111" s="24" t="n">
        <v>33.75</v>
      </c>
      <c r="T111" s="24" t="n">
        <v>33.75</v>
      </c>
      <c r="U111" s="24" t="n">
        <v>33.75</v>
      </c>
      <c r="V111" s="24" t="n">
        <v>33.75</v>
      </c>
      <c r="W111" s="24" t="n">
        <v>33.75</v>
      </c>
      <c r="X111" s="24" t="n">
        <v>33.75</v>
      </c>
      <c r="Y111" s="24" t="n">
        <v>33.75</v>
      </c>
      <c r="Z111" s="24" t="n">
        <v>33.75</v>
      </c>
      <c r="AA111" s="24" t="n">
        <v>33.75</v>
      </c>
      <c r="AB111" s="24" t="n">
        <v>33.75</v>
      </c>
      <c r="AC111" s="24" t="n">
        <v>33.75</v>
      </c>
      <c r="AD111" s="24" t="n">
        <v>33.75</v>
      </c>
      <c r="AE111" s="24" t="n">
        <v>33.75</v>
      </c>
      <c r="AF111" s="24" t="n">
        <v>33.75</v>
      </c>
    </row>
    <row r="112">
      <c r="A112" s="26" t="inlineStr">
        <is>
          <t>INM KPC WS Gas Mscm stable</t>
        </is>
      </c>
      <c r="B112" s="24">
        <f>B110+B111</f>
        <v/>
      </c>
      <c r="C112" s="24">
        <f>C110+C111</f>
        <v/>
      </c>
      <c r="D112" s="24">
        <f>D110+D111</f>
        <v/>
      </c>
      <c r="E112" s="24">
        <f>E110+E111</f>
        <v/>
      </c>
      <c r="F112" s="24">
        <f>F110+F111</f>
        <v/>
      </c>
      <c r="G112" s="24">
        <f>G110+G111</f>
        <v/>
      </c>
      <c r="H112" s="24">
        <f>H110+H111</f>
        <v/>
      </c>
      <c r="I112" s="24">
        <f>I110+I111</f>
        <v/>
      </c>
      <c r="J112" s="24">
        <f>J110+J111</f>
        <v/>
      </c>
      <c r="K112" s="24">
        <f>K110+K111</f>
        <v/>
      </c>
      <c r="L112" s="24">
        <f>L110+L111</f>
        <v/>
      </c>
      <c r="M112" s="24">
        <f>M110+M111</f>
        <v/>
      </c>
      <c r="N112" s="24">
        <f>N110+N111</f>
        <v/>
      </c>
      <c r="O112" s="24">
        <f>O110+O111</f>
        <v/>
      </c>
      <c r="P112" s="24">
        <f>P110+P111</f>
        <v/>
      </c>
      <c r="Q112" s="24">
        <f>Q110+Q111</f>
        <v/>
      </c>
      <c r="R112" s="24">
        <f>R110+R111</f>
        <v/>
      </c>
      <c r="S112" s="24">
        <f>S110+S111</f>
        <v/>
      </c>
      <c r="T112" s="24">
        <f>T110+T111</f>
        <v/>
      </c>
      <c r="U112" s="24">
        <f>U110+U111</f>
        <v/>
      </c>
      <c r="V112" s="24">
        <f>V110+V111</f>
        <v/>
      </c>
      <c r="W112" s="24">
        <f>W110+W111</f>
        <v/>
      </c>
      <c r="X112" s="24">
        <f>X110+X111</f>
        <v/>
      </c>
      <c r="Y112" s="24">
        <f>Y110+Y111</f>
        <v/>
      </c>
      <c r="Z112" s="24">
        <f>Z110+Z111</f>
        <v/>
      </c>
      <c r="AA112" s="24">
        <f>AA110+AA111</f>
        <v/>
      </c>
      <c r="AB112" s="24">
        <f>AB110+AB111</f>
        <v/>
      </c>
      <c r="AC112" s="24">
        <f>AC110+AC111</f>
        <v/>
      </c>
      <c r="AD112" s="24">
        <f>AD110+AD111</f>
        <v/>
      </c>
      <c r="AE112" s="24">
        <f>AE110+AE111</f>
        <v/>
      </c>
      <c r="AF112" s="24">
        <f>AF110+AF111</f>
        <v/>
      </c>
    </row>
    <row r="113">
      <c r="A113" s="26" t="inlineStr">
        <is>
          <t>INM Unit 2 WS  Gas Mscm stable</t>
        </is>
      </c>
      <c r="B113" s="24" t="n">
        <v>14.17</v>
      </c>
      <c r="C113" s="24" t="n">
        <v>14.17</v>
      </c>
      <c r="D113" s="24" t="n">
        <v>14.17</v>
      </c>
      <c r="E113" s="24" t="n">
        <v>14.17</v>
      </c>
      <c r="F113" s="24" t="n">
        <v>18.42</v>
      </c>
      <c r="G113" s="24" t="n">
        <v>18.42</v>
      </c>
      <c r="H113" s="24" t="n">
        <v>14.53</v>
      </c>
      <c r="I113" s="24" t="n">
        <v>14.53</v>
      </c>
      <c r="J113" s="24" t="n">
        <v>14.53</v>
      </c>
      <c r="K113" s="24" t="n">
        <v>14.53</v>
      </c>
      <c r="L113" s="24" t="n">
        <v>14.53</v>
      </c>
      <c r="M113" s="24" t="n">
        <v>14.53</v>
      </c>
      <c r="N113" s="24" t="n">
        <v>14.53</v>
      </c>
      <c r="O113" s="24" t="n">
        <v>14.53</v>
      </c>
      <c r="P113" s="24" t="n">
        <v>14.53</v>
      </c>
      <c r="Q113" s="24" t="n">
        <v>14.53</v>
      </c>
      <c r="R113" s="24" t="n">
        <v>14.53</v>
      </c>
      <c r="S113" s="24" t="n">
        <v>14.53</v>
      </c>
      <c r="T113" s="24" t="n">
        <v>14.53</v>
      </c>
      <c r="U113" s="24" t="n">
        <v>14.53</v>
      </c>
      <c r="V113" s="24" t="n">
        <v>14.53</v>
      </c>
      <c r="W113" s="24" t="n">
        <v>14.53</v>
      </c>
      <c r="X113" s="24" t="n">
        <v>14.53</v>
      </c>
      <c r="Y113" s="24" t="n">
        <v>14.53</v>
      </c>
      <c r="Z113" s="24" t="n">
        <v>14.53</v>
      </c>
      <c r="AA113" s="24" t="n">
        <v>14.53</v>
      </c>
      <c r="AB113" s="24" t="n">
        <v>14.53</v>
      </c>
      <c r="AC113" s="24" t="n">
        <v>14.53</v>
      </c>
      <c r="AD113" s="24" t="n">
        <v>14.53</v>
      </c>
      <c r="AE113" s="24" t="n">
        <v>14.53</v>
      </c>
      <c r="AF113" s="24" t="n">
        <v>14.53</v>
      </c>
    </row>
    <row r="114">
      <c r="A114" s="26" t="inlineStr">
        <is>
          <t>INM Unit 3 WS Gas Mscm stable</t>
        </is>
      </c>
      <c r="B114" s="24" t="n">
        <v>19.17</v>
      </c>
      <c r="C114" s="24" t="n">
        <v>19.17</v>
      </c>
      <c r="D114" s="24" t="n">
        <v>19.17</v>
      </c>
      <c r="E114" s="24" t="n">
        <v>19.17</v>
      </c>
      <c r="F114" s="24" t="n">
        <v>15.17</v>
      </c>
      <c r="G114" s="24" t="n">
        <v>15.17</v>
      </c>
      <c r="H114" s="24" t="n">
        <v>18.81</v>
      </c>
      <c r="I114" s="24" t="n">
        <v>18.81</v>
      </c>
      <c r="J114" s="24" t="n">
        <v>18.81</v>
      </c>
      <c r="K114" s="24" t="n">
        <v>18.81</v>
      </c>
      <c r="L114" s="24" t="n">
        <v>18.81</v>
      </c>
      <c r="M114" s="24" t="n">
        <v>18.81</v>
      </c>
      <c r="N114" s="24" t="n">
        <v>18.81</v>
      </c>
      <c r="O114" s="24" t="n">
        <v>18.81</v>
      </c>
      <c r="P114" s="24" t="n">
        <v>18.81</v>
      </c>
      <c r="Q114" s="24" t="n">
        <v>18.81</v>
      </c>
      <c r="R114" s="24" t="n">
        <v>18.81</v>
      </c>
      <c r="S114" s="24" t="n">
        <v>18.81</v>
      </c>
      <c r="T114" s="24" t="n">
        <v>18.81</v>
      </c>
      <c r="U114" s="24" t="n">
        <v>18.81</v>
      </c>
      <c r="V114" s="24" t="n">
        <v>18.81</v>
      </c>
      <c r="W114" s="24" t="n">
        <v>18.81</v>
      </c>
      <c r="X114" s="24" t="n">
        <v>18.81</v>
      </c>
      <c r="Y114" s="24" t="n">
        <v>18.81</v>
      </c>
      <c r="Z114" s="24" t="n">
        <v>18.81</v>
      </c>
      <c r="AA114" s="24" t="n">
        <v>18.81</v>
      </c>
      <c r="AB114" s="24" t="n">
        <v>18.81</v>
      </c>
      <c r="AC114" s="24" t="n">
        <v>18.81</v>
      </c>
      <c r="AD114" s="24" t="n">
        <v>18.81</v>
      </c>
      <c r="AE114" s="24" t="n">
        <v>18.81</v>
      </c>
      <c r="AF114" s="24" t="n">
        <v>18.81</v>
      </c>
    </row>
    <row r="115">
      <c r="A115" s="26" t="inlineStr">
        <is>
          <t>Total Prodced Gas, Mscm stable</t>
        </is>
      </c>
      <c r="B115" s="24">
        <f>B112+B113+B114</f>
        <v/>
      </c>
      <c r="C115" s="24">
        <f>C112+C113+C114</f>
        <v/>
      </c>
      <c r="D115" s="24">
        <f>D112+D113+D114</f>
        <v/>
      </c>
      <c r="E115" s="24">
        <f>E112+E113+E114</f>
        <v/>
      </c>
      <c r="F115" s="24">
        <f>F112+F113+F114</f>
        <v/>
      </c>
      <c r="G115" s="24">
        <f>G112+G113+G114</f>
        <v/>
      </c>
      <c r="H115" s="24">
        <f>H112+H113+H114</f>
        <v/>
      </c>
      <c r="I115" s="24">
        <f>I112+I113+I114</f>
        <v/>
      </c>
      <c r="J115" s="24">
        <f>J112+J113+J114</f>
        <v/>
      </c>
      <c r="K115" s="24">
        <f>K112+K113+K114</f>
        <v/>
      </c>
      <c r="L115" s="24">
        <f>L112+L113+L114</f>
        <v/>
      </c>
      <c r="M115" s="24">
        <f>M112+M113+M114</f>
        <v/>
      </c>
      <c r="N115" s="24">
        <f>N112+N113+N114</f>
        <v/>
      </c>
      <c r="O115" s="24">
        <f>O112+O113+O114</f>
        <v/>
      </c>
      <c r="P115" s="24">
        <f>P112+P113+P114</f>
        <v/>
      </c>
      <c r="Q115" s="24">
        <f>Q112+Q113+Q114</f>
        <v/>
      </c>
      <c r="R115" s="24">
        <f>R112+R113+R114</f>
        <v/>
      </c>
      <c r="S115" s="24">
        <f>S112+S113+S114</f>
        <v/>
      </c>
      <c r="T115" s="24">
        <f>T112+T113+T114</f>
        <v/>
      </c>
      <c r="U115" s="24">
        <f>U112+U113+U114</f>
        <v/>
      </c>
      <c r="V115" s="24">
        <f>V112+V113+V114</f>
        <v/>
      </c>
      <c r="W115" s="24">
        <f>W112+W113+W114</f>
        <v/>
      </c>
      <c r="X115" s="24">
        <f>X112+X113+X114</f>
        <v/>
      </c>
      <c r="Y115" s="24">
        <f>Y112+Y113+Y114</f>
        <v/>
      </c>
      <c r="Z115" s="24">
        <f>Z112+Z113+Z114</f>
        <v/>
      </c>
      <c r="AA115" s="24">
        <f>AA112+AA113+AA114</f>
        <v/>
      </c>
      <c r="AB115" s="24">
        <f>AB112+AB113+AB114</f>
        <v/>
      </c>
      <c r="AC115" s="24">
        <f>AC112+AC113+AC114</f>
        <v/>
      </c>
      <c r="AD115" s="24">
        <f>AD112+AD113+AD114</f>
        <v/>
      </c>
      <c r="AE115" s="24">
        <f>AE112+AE113+AE114</f>
        <v/>
      </c>
      <c r="AF115" s="24">
        <f>AF112+AF113+AF114</f>
        <v/>
      </c>
    </row>
    <row r="116">
      <c r="A116" s="26" t="inlineStr">
        <is>
          <t>INM KPC WS GOR Mscm/kt stable</t>
        </is>
      </c>
      <c r="B116" s="24">
        <f>B112/B106</f>
        <v/>
      </c>
      <c r="C116" s="24">
        <f>C112/C106</f>
        <v/>
      </c>
      <c r="D116" s="24">
        <f>D112/D106</f>
        <v/>
      </c>
      <c r="E116" s="24">
        <f>E112/E106</f>
        <v/>
      </c>
      <c r="F116" s="24">
        <f>F112/F106</f>
        <v/>
      </c>
      <c r="G116" s="24">
        <f>G112/G106</f>
        <v/>
      </c>
      <c r="H116" s="24">
        <f>H112/H106</f>
        <v/>
      </c>
      <c r="I116" s="24">
        <f>I112/I106</f>
        <v/>
      </c>
      <c r="J116" s="24">
        <f>J112/J106</f>
        <v/>
      </c>
      <c r="K116" s="24">
        <f>K112/K106</f>
        <v/>
      </c>
      <c r="L116" s="24">
        <f>L112/L106</f>
        <v/>
      </c>
      <c r="M116" s="24">
        <f>M112/M106</f>
        <v/>
      </c>
      <c r="N116" s="24">
        <f>N112/N106</f>
        <v/>
      </c>
      <c r="O116" s="24">
        <f>O112/O106</f>
        <v/>
      </c>
      <c r="P116" s="24">
        <f>P112/P106</f>
        <v/>
      </c>
      <c r="Q116" s="24">
        <f>Q112/Q106</f>
        <v/>
      </c>
      <c r="R116" s="24">
        <f>R112/R106</f>
        <v/>
      </c>
      <c r="S116" s="24">
        <f>S112/S106</f>
        <v/>
      </c>
      <c r="T116" s="24">
        <f>T112/T106</f>
        <v/>
      </c>
      <c r="U116" s="24">
        <f>U112/U106</f>
        <v/>
      </c>
      <c r="V116" s="24">
        <f>V112/V106</f>
        <v/>
      </c>
      <c r="W116" s="24">
        <f>W112/W106</f>
        <v/>
      </c>
      <c r="X116" s="24">
        <f>X112/X106</f>
        <v/>
      </c>
      <c r="Y116" s="24">
        <f>Y112/Y106</f>
        <v/>
      </c>
      <c r="Z116" s="24">
        <f>Z112/Z106</f>
        <v/>
      </c>
      <c r="AA116" s="24">
        <f>AA112/AA106</f>
        <v/>
      </c>
      <c r="AB116" s="24">
        <f>AB112/AB106</f>
        <v/>
      </c>
      <c r="AC116" s="24">
        <f>AC112/AC106</f>
        <v/>
      </c>
      <c r="AD116" s="24">
        <f>AD112/AD106</f>
        <v/>
      </c>
      <c r="AE116" s="24">
        <f>AE112/AE106</f>
        <v/>
      </c>
      <c r="AF116" s="24">
        <f>AF112/AF106</f>
        <v/>
      </c>
    </row>
    <row r="117">
      <c r="A117" s="26" t="inlineStr">
        <is>
          <t>INM Unit 2 WS GOR Mscm/kt stable</t>
        </is>
      </c>
      <c r="B117" s="24">
        <f>B113/B107</f>
        <v/>
      </c>
      <c r="C117" s="24">
        <f>C113/C107</f>
        <v/>
      </c>
      <c r="D117" s="24">
        <f>D113/D107</f>
        <v/>
      </c>
      <c r="E117" s="24">
        <f>E113/E107</f>
        <v/>
      </c>
      <c r="F117" s="24">
        <f>F113/F107</f>
        <v/>
      </c>
      <c r="G117" s="24">
        <f>G113/G107</f>
        <v/>
      </c>
      <c r="H117" s="24">
        <f>H113/H107</f>
        <v/>
      </c>
      <c r="I117" s="24">
        <f>I113/I107</f>
        <v/>
      </c>
      <c r="J117" s="24">
        <f>J113/J107</f>
        <v/>
      </c>
      <c r="K117" s="24">
        <f>K113/K107</f>
        <v/>
      </c>
      <c r="L117" s="24">
        <f>L113/L107</f>
        <v/>
      </c>
      <c r="M117" s="24">
        <f>M113/M107</f>
        <v/>
      </c>
      <c r="N117" s="24">
        <f>N113/N107</f>
        <v/>
      </c>
      <c r="O117" s="24">
        <f>O113/O107</f>
        <v/>
      </c>
      <c r="P117" s="24">
        <f>P113/P107</f>
        <v/>
      </c>
      <c r="Q117" s="24">
        <f>Q113/Q107</f>
        <v/>
      </c>
      <c r="R117" s="24">
        <f>R113/R107</f>
        <v/>
      </c>
      <c r="S117" s="24">
        <f>S113/S107</f>
        <v/>
      </c>
      <c r="T117" s="24">
        <f>T113/T107</f>
        <v/>
      </c>
      <c r="U117" s="24">
        <f>U113/U107</f>
        <v/>
      </c>
      <c r="V117" s="24">
        <f>V113/V107</f>
        <v/>
      </c>
      <c r="W117" s="24">
        <f>W113/W107</f>
        <v/>
      </c>
      <c r="X117" s="24">
        <f>X113/X107</f>
        <v/>
      </c>
      <c r="Y117" s="24">
        <f>Y113/Y107</f>
        <v/>
      </c>
      <c r="Z117" s="24">
        <f>Z113/Z107</f>
        <v/>
      </c>
      <c r="AA117" s="24">
        <f>AA113/AA107</f>
        <v/>
      </c>
      <c r="AB117" s="24">
        <f>AB113/AB107</f>
        <v/>
      </c>
      <c r="AC117" s="24">
        <f>AC113/AC107</f>
        <v/>
      </c>
      <c r="AD117" s="24">
        <f>AD113/AD107</f>
        <v/>
      </c>
      <c r="AE117" s="24">
        <f>AE113/AE107</f>
        <v/>
      </c>
      <c r="AF117" s="24">
        <f>AF113/AF107</f>
        <v/>
      </c>
    </row>
    <row r="118">
      <c r="A118" s="26" t="inlineStr">
        <is>
          <t>INM Unit 3 WS GOR Mscm/kt stable</t>
        </is>
      </c>
      <c r="B118" s="24">
        <f>B114/B108</f>
        <v/>
      </c>
      <c r="C118" s="24">
        <f>C114/C108</f>
        <v/>
      </c>
      <c r="D118" s="24">
        <f>D114/D108</f>
        <v/>
      </c>
      <c r="E118" s="24">
        <f>E114/E108</f>
        <v/>
      </c>
      <c r="F118" s="24">
        <f>F114/F108</f>
        <v/>
      </c>
      <c r="G118" s="24">
        <f>G114/G108</f>
        <v/>
      </c>
      <c r="H118" s="24">
        <f>H114/H108</f>
        <v/>
      </c>
      <c r="I118" s="24">
        <f>I114/I108</f>
        <v/>
      </c>
      <c r="J118" s="24">
        <f>J114/J108</f>
        <v/>
      </c>
      <c r="K118" s="24">
        <f>K114/K108</f>
        <v/>
      </c>
      <c r="L118" s="24">
        <f>L114/L108</f>
        <v/>
      </c>
      <c r="M118" s="24">
        <f>M114/M108</f>
        <v/>
      </c>
      <c r="N118" s="24">
        <f>N114/N108</f>
        <v/>
      </c>
      <c r="O118" s="24">
        <f>O114/O108</f>
        <v/>
      </c>
      <c r="P118" s="24">
        <f>P114/P108</f>
        <v/>
      </c>
      <c r="Q118" s="24">
        <f>Q114/Q108</f>
        <v/>
      </c>
      <c r="R118" s="24">
        <f>R114/R108</f>
        <v/>
      </c>
      <c r="S118" s="24">
        <f>S114/S108</f>
        <v/>
      </c>
      <c r="T118" s="24">
        <f>T114/T108</f>
        <v/>
      </c>
      <c r="U118" s="24">
        <f>U114/U108</f>
        <v/>
      </c>
      <c r="V118" s="24">
        <f>V114/V108</f>
        <v/>
      </c>
      <c r="W118" s="24">
        <f>W114/W108</f>
        <v/>
      </c>
      <c r="X118" s="24">
        <f>X114/X108</f>
        <v/>
      </c>
      <c r="Y118" s="24">
        <f>Y114/Y108</f>
        <v/>
      </c>
      <c r="Z118" s="24">
        <f>Z114/Z108</f>
        <v/>
      </c>
      <c r="AA118" s="24">
        <f>AA114/AA108</f>
        <v/>
      </c>
      <c r="AB118" s="24">
        <f>AB114/AB108</f>
        <v/>
      </c>
      <c r="AC118" s="24">
        <f>AC114/AC108</f>
        <v/>
      </c>
      <c r="AD118" s="24">
        <f>AD114/AD108</f>
        <v/>
      </c>
      <c r="AE118" s="24">
        <f>AE114/AE108</f>
        <v/>
      </c>
      <c r="AF118" s="24">
        <f>AF114/AF108</f>
        <v/>
      </c>
    </row>
    <row r="119">
      <c r="A119" s="26" t="inlineStr">
        <is>
          <t>Condensate from U2 to U3 degassers, m3</t>
        </is>
      </c>
      <c r="B119" s="24" t="n">
        <v>3.04</v>
      </c>
      <c r="C119" s="24" t="n">
        <v>3.04</v>
      </c>
      <c r="D119" s="24" t="n">
        <v>3.04</v>
      </c>
      <c r="E119" s="24" t="n">
        <v>3.04</v>
      </c>
      <c r="F119" s="24" t="n">
        <v>3.71</v>
      </c>
      <c r="G119" s="24" t="n">
        <v>3.71</v>
      </c>
      <c r="H119" s="24" t="n">
        <v>3.1</v>
      </c>
      <c r="I119" s="24" t="n">
        <v>3.1</v>
      </c>
      <c r="J119" s="24" t="n">
        <v>3.1</v>
      </c>
      <c r="K119" s="24" t="n">
        <v>3.1</v>
      </c>
      <c r="L119" s="24" t="n">
        <v>3.1</v>
      </c>
      <c r="M119" s="24" t="n">
        <v>3.1</v>
      </c>
      <c r="N119" s="24" t="n">
        <v>3.1</v>
      </c>
      <c r="O119" s="24" t="n">
        <v>3.1</v>
      </c>
      <c r="P119" s="24" t="n">
        <v>3.1</v>
      </c>
      <c r="Q119" s="24" t="n">
        <v>3.1</v>
      </c>
      <c r="R119" s="24" t="n">
        <v>3.1</v>
      </c>
      <c r="S119" s="24" t="n">
        <v>3.1</v>
      </c>
      <c r="T119" s="24" t="n">
        <v>3.1</v>
      </c>
      <c r="U119" s="24" t="n">
        <v>3.1</v>
      </c>
      <c r="V119" s="24" t="n">
        <v>3.1</v>
      </c>
      <c r="W119" s="24" t="n">
        <v>3.1</v>
      </c>
      <c r="X119" s="24" t="n">
        <v>3.1</v>
      </c>
      <c r="Y119" s="24" t="n">
        <v>3.1</v>
      </c>
      <c r="Z119" s="24" t="n">
        <v>3.1</v>
      </c>
      <c r="AA119" s="24" t="n">
        <v>3.1</v>
      </c>
      <c r="AB119" s="24" t="n">
        <v>3.1</v>
      </c>
      <c r="AC119" s="24" t="n">
        <v>3.1</v>
      </c>
      <c r="AD119" s="24" t="n">
        <v>3.1</v>
      </c>
      <c r="AE119" s="24" t="n">
        <v>3.1</v>
      </c>
      <c r="AF119" s="24" t="n">
        <v>3.1</v>
      </c>
    </row>
    <row r="120">
      <c r="A120" s="26" t="inlineStr">
        <is>
          <t>Gas from U2 to U3 degassers, m3</t>
        </is>
      </c>
      <c r="B120" s="24" t="n">
        <v>0.25</v>
      </c>
      <c r="C120" s="24" t="n">
        <v>0.25</v>
      </c>
      <c r="D120" s="24" t="n">
        <v>0.25</v>
      </c>
      <c r="E120" s="24" t="n">
        <v>0.25</v>
      </c>
      <c r="F120" s="24" t="n">
        <v>0.3</v>
      </c>
      <c r="G120" s="24" t="n">
        <v>0.3</v>
      </c>
      <c r="H120" s="24" t="n">
        <v>0.25</v>
      </c>
      <c r="I120" s="24" t="n">
        <v>0.25</v>
      </c>
      <c r="J120" s="24" t="n">
        <v>0.25</v>
      </c>
      <c r="K120" s="24" t="n">
        <v>0.25</v>
      </c>
      <c r="L120" s="24" t="n">
        <v>0.25</v>
      </c>
      <c r="M120" s="24" t="n">
        <v>0.25</v>
      </c>
      <c r="N120" s="24" t="n">
        <v>0.25</v>
      </c>
      <c r="O120" s="24" t="n">
        <v>0.25</v>
      </c>
      <c r="P120" s="24" t="n">
        <v>0.25</v>
      </c>
      <c r="Q120" s="24" t="n">
        <v>0.25</v>
      </c>
      <c r="R120" s="24" t="n">
        <v>0.25</v>
      </c>
      <c r="S120" s="24" t="n">
        <v>0.25</v>
      </c>
      <c r="T120" s="24" t="n">
        <v>0.25</v>
      </c>
      <c r="U120" s="24" t="n">
        <v>0.25</v>
      </c>
      <c r="V120" s="24" t="n">
        <v>0.25</v>
      </c>
      <c r="W120" s="24" t="n">
        <v>0.25</v>
      </c>
      <c r="X120" s="24" t="n">
        <v>0.25</v>
      </c>
      <c r="Y120" s="24" t="n">
        <v>0.25</v>
      </c>
      <c r="Z120" s="24" t="n">
        <v>0.25</v>
      </c>
      <c r="AA120" s="24" t="n">
        <v>0.25</v>
      </c>
      <c r="AB120" s="24" t="n">
        <v>0.25</v>
      </c>
      <c r="AC120" s="24" t="n">
        <v>0.25</v>
      </c>
      <c r="AD120" s="24" t="n">
        <v>0.25</v>
      </c>
      <c r="AE120" s="24" t="n">
        <v>0.25</v>
      </c>
      <c r="AF120" s="24" t="n">
        <v>0.25</v>
      </c>
    </row>
    <row r="121">
      <c r="A121" s="26" t="inlineStr">
        <is>
          <t>Condensate from U2 to KPC degassers, m3</t>
        </is>
      </c>
      <c r="B121" s="24" t="n">
        <v>4.56</v>
      </c>
      <c r="C121" s="24" t="n">
        <v>4.56</v>
      </c>
      <c r="D121" s="24" t="n">
        <v>4.56</v>
      </c>
      <c r="E121" s="24" t="n">
        <v>4.56</v>
      </c>
      <c r="F121" s="24" t="n">
        <v>5.56</v>
      </c>
      <c r="G121" s="24" t="n">
        <v>5.56</v>
      </c>
      <c r="H121" s="24" t="n">
        <v>4.65</v>
      </c>
      <c r="I121" s="24" t="n">
        <v>4.65</v>
      </c>
      <c r="J121" s="24" t="n">
        <v>4.65</v>
      </c>
      <c r="K121" s="24" t="n">
        <v>4.65</v>
      </c>
      <c r="L121" s="24" t="n">
        <v>4.65</v>
      </c>
      <c r="M121" s="24" t="n">
        <v>4.65</v>
      </c>
      <c r="N121" s="24" t="n">
        <v>4.65</v>
      </c>
      <c r="O121" s="24" t="n">
        <v>4.65</v>
      </c>
      <c r="P121" s="24" t="n">
        <v>4.65</v>
      </c>
      <c r="Q121" s="24" t="n">
        <v>4.65</v>
      </c>
      <c r="R121" s="24" t="n">
        <v>4.65</v>
      </c>
      <c r="S121" s="24" t="n">
        <v>4.65</v>
      </c>
      <c r="T121" s="24" t="n">
        <v>4.65</v>
      </c>
      <c r="U121" s="24" t="n">
        <v>4.65</v>
      </c>
      <c r="V121" s="24" t="n">
        <v>4.65</v>
      </c>
      <c r="W121" s="24" t="n">
        <v>4.65</v>
      </c>
      <c r="X121" s="24" t="n">
        <v>4.65</v>
      </c>
      <c r="Y121" s="24" t="n">
        <v>4.65</v>
      </c>
      <c r="Z121" s="24" t="n">
        <v>4.65</v>
      </c>
      <c r="AA121" s="24" t="n">
        <v>4.65</v>
      </c>
      <c r="AB121" s="24" t="n">
        <v>4.65</v>
      </c>
      <c r="AC121" s="24" t="n">
        <v>4.65</v>
      </c>
      <c r="AD121" s="24" t="n">
        <v>4.65</v>
      </c>
      <c r="AE121" s="24" t="n">
        <v>4.65</v>
      </c>
      <c r="AF121" s="24" t="n">
        <v>4.65</v>
      </c>
    </row>
    <row r="122">
      <c r="A122" s="26" t="inlineStr">
        <is>
          <t>Gas from U2 to KPC degassers, m3</t>
        </is>
      </c>
      <c r="B122" s="24" t="n">
        <v>0.37</v>
      </c>
      <c r="C122" s="24" t="n">
        <v>0.37</v>
      </c>
      <c r="D122" s="24" t="n">
        <v>0.37</v>
      </c>
      <c r="E122" s="24" t="n">
        <v>0.37</v>
      </c>
      <c r="F122" s="24" t="n">
        <v>0.46</v>
      </c>
      <c r="G122" s="24" t="n">
        <v>0.46</v>
      </c>
      <c r="H122" s="24" t="n">
        <v>0.38</v>
      </c>
      <c r="I122" s="24" t="n">
        <v>0.38</v>
      </c>
      <c r="J122" s="24" t="n">
        <v>0.38</v>
      </c>
      <c r="K122" s="24" t="n">
        <v>0.38</v>
      </c>
      <c r="L122" s="24" t="n">
        <v>0.38</v>
      </c>
      <c r="M122" s="24" t="n">
        <v>0.38</v>
      </c>
      <c r="N122" s="24" t="n">
        <v>0.38</v>
      </c>
      <c r="O122" s="24" t="n">
        <v>0.38</v>
      </c>
      <c r="P122" s="24" t="n">
        <v>0.38</v>
      </c>
      <c r="Q122" s="24" t="n">
        <v>0.38</v>
      </c>
      <c r="R122" s="24" t="n">
        <v>0.38</v>
      </c>
      <c r="S122" s="24" t="n">
        <v>0.38</v>
      </c>
      <c r="T122" s="24" t="n">
        <v>0.38</v>
      </c>
      <c r="U122" s="24" t="n">
        <v>0.38</v>
      </c>
      <c r="V122" s="24" t="n">
        <v>0.38</v>
      </c>
      <c r="W122" s="24" t="n">
        <v>0.38</v>
      </c>
      <c r="X122" s="24" t="n">
        <v>0.38</v>
      </c>
      <c r="Y122" s="24" t="n">
        <v>0.38</v>
      </c>
      <c r="Z122" s="24" t="n">
        <v>0.38</v>
      </c>
      <c r="AA122" s="24" t="n">
        <v>0.38</v>
      </c>
      <c r="AB122" s="24" t="n">
        <v>0.38</v>
      </c>
      <c r="AC122" s="24" t="n">
        <v>0.38</v>
      </c>
      <c r="AD122" s="24" t="n">
        <v>0.38</v>
      </c>
      <c r="AE122" s="24" t="n">
        <v>0.38</v>
      </c>
      <c r="AF122" s="24" t="n">
        <v>0.38</v>
      </c>
    </row>
    <row r="123">
      <c r="A123" s="26" t="inlineStr">
        <is>
          <t>Condensate from U3 to KPC degassers, m3</t>
        </is>
      </c>
      <c r="B123" s="24" t="n">
        <v>11.6</v>
      </c>
      <c r="C123" s="24" t="n">
        <v>11.6</v>
      </c>
      <c r="D123" s="24" t="n">
        <v>11.6</v>
      </c>
      <c r="E123" s="24" t="n">
        <v>11.6</v>
      </c>
      <c r="F123" s="24" t="n">
        <v>10.62</v>
      </c>
      <c r="G123" s="24" t="n">
        <v>10.62</v>
      </c>
      <c r="H123" s="24" t="n">
        <v>11.5</v>
      </c>
      <c r="I123" s="24" t="n">
        <v>11.5</v>
      </c>
      <c r="J123" s="24" t="n">
        <v>11.5</v>
      </c>
      <c r="K123" s="24" t="n">
        <v>11.5</v>
      </c>
      <c r="L123" s="24" t="n">
        <v>11.5</v>
      </c>
      <c r="M123" s="24" t="n">
        <v>11.5</v>
      </c>
      <c r="N123" s="24" t="n">
        <v>11.5</v>
      </c>
      <c r="O123" s="24" t="n">
        <v>11.5</v>
      </c>
      <c r="P123" s="24" t="n">
        <v>11.5</v>
      </c>
      <c r="Q123" s="24" t="n">
        <v>11.5</v>
      </c>
      <c r="R123" s="24" t="n">
        <v>11.5</v>
      </c>
      <c r="S123" s="24" t="n">
        <v>11.5</v>
      </c>
      <c r="T123" s="24" t="n">
        <v>11.5</v>
      </c>
      <c r="U123" s="24" t="n">
        <v>11.5</v>
      </c>
      <c r="V123" s="24" t="n">
        <v>11.5</v>
      </c>
      <c r="W123" s="24" t="n">
        <v>11.5</v>
      </c>
      <c r="X123" s="24" t="n">
        <v>11.5</v>
      </c>
      <c r="Y123" s="24" t="n">
        <v>11.5</v>
      </c>
      <c r="Z123" s="24" t="n">
        <v>11.5</v>
      </c>
      <c r="AA123" s="24" t="n">
        <v>11.5</v>
      </c>
      <c r="AB123" s="24" t="n">
        <v>11.5</v>
      </c>
      <c r="AC123" s="24" t="n">
        <v>11.5</v>
      </c>
      <c r="AD123" s="24" t="n">
        <v>11.5</v>
      </c>
      <c r="AE123" s="24" t="n">
        <v>11.5</v>
      </c>
      <c r="AF123" s="24" t="n">
        <v>11.5</v>
      </c>
    </row>
    <row r="124">
      <c r="A124" s="26" t="inlineStr">
        <is>
          <t>Gas from U3 to KPC degassers, m3</t>
        </is>
      </c>
      <c r="B124" s="24" t="n">
        <v>0.9</v>
      </c>
      <c r="C124" s="24" t="n">
        <v>0.9</v>
      </c>
      <c r="D124" s="24" t="n">
        <v>0.9</v>
      </c>
      <c r="E124" s="24" t="n">
        <v>0.9</v>
      </c>
      <c r="F124" s="24" t="n">
        <v>0.8100000000000001</v>
      </c>
      <c r="G124" s="24" t="n">
        <v>0.8100000000000001</v>
      </c>
      <c r="H124" s="24" t="n">
        <v>0.89</v>
      </c>
      <c r="I124" s="24" t="n">
        <v>0.89</v>
      </c>
      <c r="J124" s="24" t="n">
        <v>0.89</v>
      </c>
      <c r="K124" s="24" t="n">
        <v>0.89</v>
      </c>
      <c r="L124" s="24" t="n">
        <v>0.89</v>
      </c>
      <c r="M124" s="24" t="n">
        <v>0.89</v>
      </c>
      <c r="N124" s="24" t="n">
        <v>0.89</v>
      </c>
      <c r="O124" s="24" t="n">
        <v>0.89</v>
      </c>
      <c r="P124" s="24" t="n">
        <v>0.89</v>
      </c>
      <c r="Q124" s="24" t="n">
        <v>0.89</v>
      </c>
      <c r="R124" s="24" t="n">
        <v>0.89</v>
      </c>
      <c r="S124" s="24" t="n">
        <v>0.89</v>
      </c>
      <c r="T124" s="24" t="n">
        <v>0.89</v>
      </c>
      <c r="U124" s="24" t="n">
        <v>0.89</v>
      </c>
      <c r="V124" s="24" t="n">
        <v>0.89</v>
      </c>
      <c r="W124" s="24" t="n">
        <v>0.89</v>
      </c>
      <c r="X124" s="24" t="n">
        <v>0.89</v>
      </c>
      <c r="Y124" s="24" t="n">
        <v>0.89</v>
      </c>
      <c r="Z124" s="24" t="n">
        <v>0.89</v>
      </c>
      <c r="AA124" s="24" t="n">
        <v>0.89</v>
      </c>
      <c r="AB124" s="24" t="n">
        <v>0.89</v>
      </c>
      <c r="AC124" s="24" t="n">
        <v>0.89</v>
      </c>
      <c r="AD124" s="24" t="n">
        <v>0.89</v>
      </c>
      <c r="AE124" s="24" t="n">
        <v>0.89</v>
      </c>
      <c r="AF124" s="24" t="n">
        <v>0.89</v>
      </c>
    </row>
  </sheetData>
  <mergeCells count="54">
    <mergeCell ref="S22:Z22"/>
    <mergeCell ref="H20:I20"/>
    <mergeCell ref="AG49:AI49"/>
    <mergeCell ref="B23:D23"/>
    <mergeCell ref="AI1:AI2"/>
    <mergeCell ref="AG36:AI36"/>
    <mergeCell ref="S21:Z21"/>
    <mergeCell ref="AG48:AI48"/>
    <mergeCell ref="B29:D29"/>
    <mergeCell ref="B28:D28"/>
    <mergeCell ref="AG45:AI45"/>
    <mergeCell ref="H21:I21"/>
    <mergeCell ref="AG37:AI37"/>
    <mergeCell ref="L24:M24"/>
    <mergeCell ref="B30:D30"/>
    <mergeCell ref="L23:M23"/>
    <mergeCell ref="AG47:AI47"/>
    <mergeCell ref="S23:Z23"/>
    <mergeCell ref="AG39:AI39"/>
    <mergeCell ref="B24:D24"/>
    <mergeCell ref="B20:D20"/>
    <mergeCell ref="H24:J24"/>
    <mergeCell ref="AA20:AB20"/>
    <mergeCell ref="L20:M20"/>
    <mergeCell ref="AG42:AI42"/>
    <mergeCell ref="AG43:AI43"/>
    <mergeCell ref="B32:D32"/>
    <mergeCell ref="B26:D26"/>
    <mergeCell ref="H22:I22"/>
    <mergeCell ref="AG35:AI35"/>
    <mergeCell ref="B25:D25"/>
    <mergeCell ref="AG51:AI51"/>
    <mergeCell ref="H29:J29"/>
    <mergeCell ref="L22:M22"/>
    <mergeCell ref="AG38:AI38"/>
    <mergeCell ref="B2:AF2"/>
    <mergeCell ref="L21:M21"/>
    <mergeCell ref="AG34:AI34"/>
    <mergeCell ref="B31:D31"/>
    <mergeCell ref="AG41:AI41"/>
    <mergeCell ref="B22:D22"/>
    <mergeCell ref="AG50:AI50"/>
    <mergeCell ref="S20:Z20"/>
    <mergeCell ref="AG44:AI44"/>
    <mergeCell ref="AG46:AI46"/>
    <mergeCell ref="B16:AH16"/>
    <mergeCell ref="B27:D27"/>
    <mergeCell ref="AG40:AI40"/>
    <mergeCell ref="B1:AF1"/>
    <mergeCell ref="B60:AF60"/>
    <mergeCell ref="B21:D21"/>
    <mergeCell ref="B101:AF101"/>
    <mergeCell ref="B53:AF53"/>
    <mergeCell ref="A1:A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124"/>
  <sheetViews>
    <sheetView workbookViewId="0">
      <pane ySplit="15" topLeftCell="A16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35" max="35"/>
  </cols>
  <sheetData>
    <row r="1" ht="32.25" customHeight="1">
      <c r="A1" s="1" t="inlineStr">
        <is>
          <t>KPO 2025 Production Forecast Rev 07A - 19 months</t>
        </is>
      </c>
      <c r="B1" s="2" t="inlineStr">
        <is>
          <t>Estimated Daily Production Forecast for Aug-25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I1" s="4" t="inlineStr">
        <is>
          <t>KPO 2025 Production Forecast Rev 07A - 19 months</t>
        </is>
      </c>
    </row>
    <row r="2" ht="26.25" customHeight="1">
      <c r="B2" s="2" t="inlineStr">
        <is>
          <t>Date in Aug-25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I2" s="3" t="n"/>
    </row>
    <row r="3" ht="28.5" customHeight="1">
      <c r="A3" s="5" t="n"/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6" t="n">
        <v>11</v>
      </c>
      <c r="M3" s="6" t="n">
        <v>12</v>
      </c>
      <c r="N3" s="6" t="n">
        <v>13</v>
      </c>
      <c r="O3" s="6" t="n">
        <v>14</v>
      </c>
      <c r="P3" s="6" t="n">
        <v>15</v>
      </c>
      <c r="Q3" s="6" t="n">
        <v>16</v>
      </c>
      <c r="R3" s="6" t="n">
        <v>17</v>
      </c>
      <c r="S3" s="6" t="n">
        <v>18</v>
      </c>
      <c r="T3" s="6" t="n">
        <v>19</v>
      </c>
      <c r="U3" s="6" t="n">
        <v>20</v>
      </c>
      <c r="V3" s="6" t="n">
        <v>21</v>
      </c>
      <c r="W3" s="6" t="n">
        <v>22</v>
      </c>
      <c r="X3" s="6" t="n">
        <v>23</v>
      </c>
      <c r="Y3" s="6" t="n">
        <v>24</v>
      </c>
      <c r="Z3" s="6" t="n">
        <v>25</v>
      </c>
      <c r="AA3" s="6" t="n">
        <v>26</v>
      </c>
      <c r="AB3" s="6" t="n">
        <v>27</v>
      </c>
      <c r="AC3" s="6" t="n">
        <v>28</v>
      </c>
      <c r="AD3" s="6" t="n">
        <v>29</v>
      </c>
      <c r="AE3" s="6" t="n">
        <v>30</v>
      </c>
      <c r="AF3" s="6" t="n">
        <v>31</v>
      </c>
      <c r="AG3" s="7" t="inlineStr">
        <is>
          <t>TOTAL</t>
        </is>
      </c>
      <c r="AH3" s="7" t="inlineStr">
        <is>
          <t>UNIT</t>
        </is>
      </c>
      <c r="AI3" s="8" t="inlineStr">
        <is>
          <t>PRODUCT</t>
        </is>
      </c>
      <c r="AJ3" s="3" t="n"/>
    </row>
    <row r="4">
      <c r="A4" s="9" t="inlineStr">
        <is>
          <t>Production ex KPC (kt)</t>
        </is>
      </c>
      <c r="B4" s="10">
        <f>(B39+B34+B41)*$E$20-B73-B74-B75-B76</f>
        <v/>
      </c>
      <c r="C4" s="10">
        <f>(C39+C34+C41)*$E$20-C73-C74-C75-C76</f>
        <v/>
      </c>
      <c r="D4" s="10">
        <f>(D39+D34+D41)*$E$20-D73-D74-D75-D76</f>
        <v/>
      </c>
      <c r="E4" s="10">
        <f>(E39+E34+E41)*$E$20-E73-E74-E75-E76</f>
        <v/>
      </c>
      <c r="F4" s="10">
        <f>(F39+F34+F41)*$E$20-F73-F74-F75-F76</f>
        <v/>
      </c>
      <c r="G4" s="10">
        <f>(G39+G34+G41)*$E$20-G73-G74-G75-G76</f>
        <v/>
      </c>
      <c r="H4" s="10">
        <f>(H39+H34+H41)*$E$20-H73-H74-H75-H76</f>
        <v/>
      </c>
      <c r="I4" s="10">
        <f>(I39+I34+I41)*$E$20-I73-I74-I75-I76</f>
        <v/>
      </c>
      <c r="J4" s="10">
        <f>(J39+J34+J41)*$E$20-J73-J74-J75-J76</f>
        <v/>
      </c>
      <c r="K4" s="10">
        <f>(K39+K34+K41)*$E$20-K73-K74-K75-K76</f>
        <v/>
      </c>
      <c r="L4" s="10">
        <f>(L39+L34+L41)*$E$20-L73-L74-L75-L76</f>
        <v/>
      </c>
      <c r="M4" s="10">
        <f>(M39+M34+M41)*$E$20-M73-M74-M75-M76</f>
        <v/>
      </c>
      <c r="N4" s="10">
        <f>(N39+N34+N41)*$E$20-N73-N74-N75-N76</f>
        <v/>
      </c>
      <c r="O4" s="10">
        <f>(O39+O34+O41)*$E$20-O73-O74-O75-O76</f>
        <v/>
      </c>
      <c r="P4" s="10">
        <f>(P39+P34+P41)*$E$20-P73-P74-P75-P76</f>
        <v/>
      </c>
      <c r="Q4" s="10">
        <f>(Q39+Q34+Q41)*$E$20-Q73-Q74-Q75-Q76</f>
        <v/>
      </c>
      <c r="R4" s="10">
        <f>(R39+R34+R41)*$E$20-R73-R74-R75-R76</f>
        <v/>
      </c>
      <c r="S4" s="10">
        <f>(S39+S34+S41)*$E$20-S73-S74-S75-S76</f>
        <v/>
      </c>
      <c r="T4" s="10">
        <f>(T39+T34+T41)*$E$20-T73-T74-T75-T76</f>
        <v/>
      </c>
      <c r="U4" s="10">
        <f>(U39+U34+U41)*$E$20-U73-U74-U75-U76</f>
        <v/>
      </c>
      <c r="V4" s="10">
        <f>(V39+V34+V41)*$E$20-V73-V74-V75-V76</f>
        <v/>
      </c>
      <c r="W4" s="10">
        <f>(W39+W34+W41)*$E$20-W73-W74-W75-W76</f>
        <v/>
      </c>
      <c r="X4" s="10">
        <f>(X39+X34+X41)*$E$20-X73-X74-X75-X76</f>
        <v/>
      </c>
      <c r="Y4" s="10">
        <f>(Y39+Y34+Y41)*$E$20-Y73-Y74-Y75-Y76</f>
        <v/>
      </c>
      <c r="Z4" s="10">
        <f>(Z39+Z34+Z41)*$E$20-Z73-Z74-Z75-Z76</f>
        <v/>
      </c>
      <c r="AA4" s="10">
        <f>(AA39+AA34+AA41)*$E$20-AA73-AA74-AA75-AA76</f>
        <v/>
      </c>
      <c r="AB4" s="10">
        <f>(AB39+AB34+AB41)*$E$20-AB73-AB74-AB75-AB76</f>
        <v/>
      </c>
      <c r="AC4" s="10">
        <f>(AC39+AC34+AC41)*$E$20-AC73-AC74-AC75-AC76</f>
        <v/>
      </c>
      <c r="AD4" s="10">
        <f>(AD39+AD34+AD41)*$E$20-AD73-AD74-AD75-AD76</f>
        <v/>
      </c>
      <c r="AE4" s="10">
        <f>(AE39+AE34+AE41)*$E$20-AE73-AE74-AE75-AE76</f>
        <v/>
      </c>
      <c r="AF4" s="10">
        <f>(AF39+AF34+AF41)*$E$20-AF73-AF74-AF75-AF76</f>
        <v/>
      </c>
      <c r="AG4" s="9">
        <f>SUM(B4:AF4)</f>
        <v/>
      </c>
      <c r="AH4" s="11" t="inlineStr">
        <is>
          <t>kt</t>
        </is>
      </c>
      <c r="AI4" s="12" t="inlineStr">
        <is>
          <t>Production ex KPC (kt)</t>
        </is>
      </c>
      <c r="AJ4" s="3" t="n"/>
    </row>
    <row r="5">
      <c r="A5" s="11" t="inlineStr">
        <is>
          <t>Stable Oil to CPC (kt)</t>
        </is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9">
        <f>SUM(B5:AF5)</f>
        <v/>
      </c>
      <c r="AH5" s="11" t="inlineStr">
        <is>
          <t>kt</t>
        </is>
      </c>
      <c r="AI5" s="8" t="inlineStr">
        <is>
          <t>Stable Oil to CPC (kt)</t>
        </is>
      </c>
      <c r="AJ5" s="3" t="n"/>
    </row>
    <row r="6">
      <c r="A6" s="11" t="inlineStr">
        <is>
          <t>Stable Oil to KTO (Samara), kt</t>
        </is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9">
        <f>SUM(B6:AF6)</f>
        <v/>
      </c>
      <c r="AH6" s="11" t="inlineStr">
        <is>
          <t>kt</t>
        </is>
      </c>
      <c r="AI6" s="8" t="inlineStr">
        <is>
          <t>Stable Oil to KTO (Samara), kt</t>
        </is>
      </c>
      <c r="AJ6" s="3" t="n"/>
    </row>
    <row r="7">
      <c r="A7" s="11" t="inlineStr">
        <is>
          <t>Stable Oil to KTO (Kassymova), kt</t>
        </is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9">
        <f>SUM(B7:AF7)</f>
        <v/>
      </c>
      <c r="AH7" s="11" t="inlineStr">
        <is>
          <t>kt</t>
        </is>
      </c>
      <c r="AI7" s="8" t="inlineStr">
        <is>
          <t>Stable Oil to KTO (Kassymova), kt</t>
        </is>
      </c>
      <c r="AJ7" s="3" t="n"/>
    </row>
    <row r="8">
      <c r="A8" s="11" t="inlineStr">
        <is>
          <t>KPO tanks inventory</t>
        </is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9">
        <f>SUM(B8:AF8)</f>
        <v/>
      </c>
      <c r="AH8" s="11" t="inlineStr">
        <is>
          <t>N/A</t>
        </is>
      </c>
      <c r="AI8" s="8" t="inlineStr">
        <is>
          <t>KPO tanks inventory</t>
        </is>
      </c>
      <c r="AJ8" s="3" t="n"/>
    </row>
    <row r="9">
      <c r="A9" s="11" t="inlineStr">
        <is>
          <t>Unstabilized Condensate to Refinery (kt)</t>
        </is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9">
        <f>SUM(B9:AF9)</f>
        <v/>
      </c>
      <c r="AH9" s="11" t="inlineStr">
        <is>
          <t>kt</t>
        </is>
      </c>
      <c r="AI9" s="8" t="inlineStr">
        <is>
          <t>Unstabilized Condensate to Refinery (kt)</t>
        </is>
      </c>
      <c r="AJ9" s="3" t="n"/>
    </row>
    <row r="10">
      <c r="A10" s="9" t="inlineStr">
        <is>
          <t>Fuel Gas - Total Produced (Mscm)</t>
        </is>
      </c>
      <c r="B10" s="10" t="n">
        <v>2.7</v>
      </c>
      <c r="C10" s="10" t="n">
        <v>2.7</v>
      </c>
      <c r="D10" s="10" t="n">
        <v>2.7</v>
      </c>
      <c r="E10" s="10" t="n">
        <v>2.7</v>
      </c>
      <c r="F10" s="10" t="n">
        <v>2.7</v>
      </c>
      <c r="G10" s="10" t="n">
        <v>2.7</v>
      </c>
      <c r="H10" s="10" t="n">
        <v>2.7</v>
      </c>
      <c r="I10" s="10" t="n">
        <v>2.7</v>
      </c>
      <c r="J10" s="10" t="n">
        <v>2.7</v>
      </c>
      <c r="K10" s="10" t="n">
        <v>2.7</v>
      </c>
      <c r="L10" s="10" t="n">
        <v>2.7</v>
      </c>
      <c r="M10" s="10" t="n">
        <v>2.7</v>
      </c>
      <c r="N10" s="10" t="n">
        <v>2.7</v>
      </c>
      <c r="O10" s="10" t="n">
        <v>2.7</v>
      </c>
      <c r="P10" s="10" t="n">
        <v>2.7</v>
      </c>
      <c r="Q10" s="10" t="n">
        <v>2.7</v>
      </c>
      <c r="R10" s="10" t="n">
        <v>2.7</v>
      </c>
      <c r="S10" s="10" t="n">
        <v>2.7</v>
      </c>
      <c r="T10" s="10" t="n">
        <v>2.7</v>
      </c>
      <c r="U10" s="10" t="n">
        <v>2.7</v>
      </c>
      <c r="V10" s="10" t="n">
        <v>2.7</v>
      </c>
      <c r="W10" s="10" t="n">
        <v>2.7</v>
      </c>
      <c r="X10" s="10" t="n">
        <v>2.7</v>
      </c>
      <c r="Y10" s="10" t="n">
        <v>2.7</v>
      </c>
      <c r="Z10" s="10" t="n">
        <v>2.7</v>
      </c>
      <c r="AA10" s="10" t="n">
        <v>2.7</v>
      </c>
      <c r="AB10" s="10" t="n">
        <v>2.7</v>
      </c>
      <c r="AC10" s="10" t="n">
        <v>2.7</v>
      </c>
      <c r="AD10" s="10" t="n">
        <v>2.7</v>
      </c>
      <c r="AE10" s="10" t="n">
        <v>2.7</v>
      </c>
      <c r="AF10" s="10" t="n">
        <v>2.7</v>
      </c>
      <c r="AG10" s="9">
        <f>SUM(B10:AF10)</f>
        <v/>
      </c>
      <c r="AH10" s="11" t="inlineStr">
        <is>
          <t>Mscm</t>
        </is>
      </c>
      <c r="AI10" s="12" t="inlineStr">
        <is>
          <t>Fuel Gas - Total Produced (Mscm)</t>
        </is>
      </c>
      <c r="AJ10" s="3" t="n"/>
    </row>
    <row r="11">
      <c r="A11" s="11" t="inlineStr">
        <is>
          <t>Fuel Gas - KPO Needs (Mscm)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9">
        <f>SUM(B11:AF11)</f>
        <v/>
      </c>
      <c r="AH11" s="11" t="inlineStr">
        <is>
          <t>Mscm</t>
        </is>
      </c>
      <c r="AI11" s="8" t="inlineStr">
        <is>
          <t>Fuel Gas - KPO Needs (Mscm)</t>
        </is>
      </c>
      <c r="AJ11" s="3" t="n"/>
    </row>
    <row r="12">
      <c r="A12" s="11" t="inlineStr">
        <is>
          <t>Fuel Gas - Outside Needs (Mscm)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9">
        <f>SUM(B12:AF12)</f>
        <v/>
      </c>
      <c r="AH12" s="11" t="inlineStr">
        <is>
          <t>Mscm</t>
        </is>
      </c>
      <c r="AI12" s="8" t="inlineStr">
        <is>
          <t>Fuel Gas - Outside Needs (Mscm)</t>
        </is>
      </c>
      <c r="AJ12" s="3" t="n"/>
    </row>
    <row r="13">
      <c r="A13" s="11" t="inlineStr">
        <is>
          <t>Fuel Gas additional import for KPO needs Mscm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9">
        <f>SUM(B13:AF13)</f>
        <v/>
      </c>
      <c r="AH13" s="11" t="inlineStr">
        <is>
          <t>Mscm</t>
        </is>
      </c>
      <c r="AI13" s="8" t="inlineStr">
        <is>
          <t>Fuel Gas additional import for KPO needs Mscm</t>
        </is>
      </c>
      <c r="AJ13" s="3" t="n"/>
    </row>
    <row r="14">
      <c r="A14" s="9" t="inlineStr">
        <is>
          <t>Raw Gas to OGP (Mscm)</t>
        </is>
      </c>
      <c r="B14" s="10" t="n">
        <v>21.6</v>
      </c>
      <c r="C14" s="10" t="n">
        <v>21.6</v>
      </c>
      <c r="D14" s="10" t="n">
        <v>21.6</v>
      </c>
      <c r="E14" s="10" t="n">
        <v>21.6</v>
      </c>
      <c r="F14" s="10" t="n">
        <v>21.6</v>
      </c>
      <c r="G14" s="10" t="n">
        <v>21.6</v>
      </c>
      <c r="H14" s="10" t="n">
        <v>21.6</v>
      </c>
      <c r="I14" s="10" t="n">
        <v>21.6</v>
      </c>
      <c r="J14" s="10" t="n">
        <v>21.6</v>
      </c>
      <c r="K14" s="10" t="n">
        <v>21.6</v>
      </c>
      <c r="L14" s="10" t="n">
        <v>21.6</v>
      </c>
      <c r="M14" s="10" t="n">
        <v>21.6</v>
      </c>
      <c r="N14" s="10" t="n">
        <v>21.6</v>
      </c>
      <c r="O14" s="10" t="n">
        <v>21.6</v>
      </c>
      <c r="P14" s="10" t="n">
        <v>21.6</v>
      </c>
      <c r="Q14" s="10" t="n">
        <v>24.4</v>
      </c>
      <c r="R14" s="10" t="n">
        <v>24.4</v>
      </c>
      <c r="S14" s="10" t="n">
        <v>24.4</v>
      </c>
      <c r="T14" s="10" t="n">
        <v>24.4</v>
      </c>
      <c r="U14" s="10" t="n">
        <v>24.4</v>
      </c>
      <c r="V14" s="10" t="n">
        <v>24.4</v>
      </c>
      <c r="W14" s="10" t="n">
        <v>24.4</v>
      </c>
      <c r="X14" s="10" t="n">
        <v>24.4</v>
      </c>
      <c r="Y14" s="10" t="n">
        <v>24.4</v>
      </c>
      <c r="Z14" s="10" t="n">
        <v>24.4</v>
      </c>
      <c r="AA14" s="10" t="n">
        <v>24.4</v>
      </c>
      <c r="AB14" s="10" t="n">
        <v>24.4</v>
      </c>
      <c r="AC14" s="10" t="n">
        <v>24.4</v>
      </c>
      <c r="AD14" s="10" t="n">
        <v>24.4</v>
      </c>
      <c r="AE14" s="10" t="n">
        <v>24.4</v>
      </c>
      <c r="AF14" s="10" t="n">
        <v>24.4</v>
      </c>
      <c r="AG14" s="9">
        <f>SUM(B14:AF14)</f>
        <v/>
      </c>
      <c r="AH14" s="11" t="inlineStr">
        <is>
          <t>Mscm</t>
        </is>
      </c>
      <c r="AI14" s="12" t="inlineStr">
        <is>
          <t>Raw Gas to OGP (Mscm)</t>
        </is>
      </c>
      <c r="AJ14" s="3" t="n"/>
    </row>
    <row r="15">
      <c r="A15" s="9" t="inlineStr">
        <is>
          <t>Overall Field Gas Injection (Mscm)</t>
        </is>
      </c>
      <c r="B15" s="10" t="n">
        <v>45.98</v>
      </c>
      <c r="C15" s="10" t="n">
        <v>45.98</v>
      </c>
      <c r="D15" s="10" t="n">
        <v>45.98</v>
      </c>
      <c r="E15" s="10" t="n">
        <v>45.98</v>
      </c>
      <c r="F15" s="10" t="n">
        <v>45.98</v>
      </c>
      <c r="G15" s="10" t="n">
        <v>45.98</v>
      </c>
      <c r="H15" s="10" t="n">
        <v>45.98</v>
      </c>
      <c r="I15" s="10" t="n">
        <v>45.98</v>
      </c>
      <c r="J15" s="10" t="n">
        <v>45.98</v>
      </c>
      <c r="K15" s="10" t="n">
        <v>45.98</v>
      </c>
      <c r="L15" s="10" t="n">
        <v>45.98</v>
      </c>
      <c r="M15" s="10" t="n">
        <v>45.98</v>
      </c>
      <c r="N15" s="10" t="n">
        <v>45.98</v>
      </c>
      <c r="O15" s="10" t="n">
        <v>45.98</v>
      </c>
      <c r="P15" s="10" t="n">
        <v>45.98</v>
      </c>
      <c r="Q15" s="10" t="n">
        <v>45.98</v>
      </c>
      <c r="R15" s="10" t="n">
        <v>45.98</v>
      </c>
      <c r="S15" s="10" t="n">
        <v>45.98</v>
      </c>
      <c r="T15" s="10" t="n">
        <v>45.98</v>
      </c>
      <c r="U15" s="10" t="n">
        <v>45.98</v>
      </c>
      <c r="V15" s="10" t="n">
        <v>45.98</v>
      </c>
      <c r="W15" s="10" t="n">
        <v>45.98</v>
      </c>
      <c r="X15" s="10" t="n">
        <v>45.98</v>
      </c>
      <c r="Y15" s="10" t="n">
        <v>45.98</v>
      </c>
      <c r="Z15" s="10" t="n">
        <v>45.98</v>
      </c>
      <c r="AA15" s="10" t="n">
        <v>45.98</v>
      </c>
      <c r="AB15" s="10" t="n">
        <v>45.98</v>
      </c>
      <c r="AC15" s="10" t="n">
        <v>45.98</v>
      </c>
      <c r="AD15" s="10" t="n">
        <v>45.98</v>
      </c>
      <c r="AE15" s="10" t="n">
        <v>45.98</v>
      </c>
      <c r="AF15" s="10" t="n">
        <v>45.98</v>
      </c>
      <c r="AG15" s="9">
        <f>SUM(B15:AF15)</f>
        <v/>
      </c>
      <c r="AH15" s="11" t="inlineStr">
        <is>
          <t>Mscm</t>
        </is>
      </c>
      <c r="AI15" s="12" t="inlineStr">
        <is>
          <t>Overall Field Gas Injection (Mscm)</t>
        </is>
      </c>
      <c r="AJ15" s="3" t="n"/>
    </row>
    <row r="16">
      <c r="A16" t="inlineStr"/>
      <c r="B16" s="13" t="inlineStr">
        <is>
          <t>Estimated Production per Day</t>
        </is>
      </c>
      <c r="C16" s="14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5" t="n"/>
    </row>
    <row r="17">
      <c r="A17" s="9" t="inlineStr">
        <is>
          <t>Production (KBOE)</t>
        </is>
      </c>
      <c r="B17" s="10">
        <f>B4*7.86+B9*8.33+(B10+B14)*35.31/6</f>
        <v/>
      </c>
      <c r="C17" s="10">
        <f>C4*7.86+C9*8.33+(C10+C14)*35.31/6</f>
        <v/>
      </c>
      <c r="D17" s="10">
        <f>D4*7.86+D9*8.33+(D10+D14)*35.31/6</f>
        <v/>
      </c>
      <c r="E17" s="10">
        <f>E4*7.86+E9*8.33+(E10+E14)*35.31/6</f>
        <v/>
      </c>
      <c r="F17" s="10">
        <f>F4*7.86+F9*8.33+(F10+F14)*35.31/6</f>
        <v/>
      </c>
      <c r="G17" s="10">
        <f>G4*7.86+G9*8.33+(G10+G14)*35.31/6</f>
        <v/>
      </c>
      <c r="H17" s="10">
        <f>H4*7.86+H9*8.33+(H10+H14)*35.31/6</f>
        <v/>
      </c>
      <c r="I17" s="10">
        <f>I4*7.86+I9*8.33+(I10+I14)*35.31/6</f>
        <v/>
      </c>
      <c r="J17" s="10">
        <f>J4*7.86+J9*8.33+(J10+J14)*35.31/6</f>
        <v/>
      </c>
      <c r="K17" s="10">
        <f>K4*7.86+K9*8.33+(K10+K14)*35.31/6</f>
        <v/>
      </c>
      <c r="L17" s="10">
        <f>L4*7.86+L9*8.33+(L10+L14)*35.31/6</f>
        <v/>
      </c>
      <c r="M17" s="10">
        <f>M4*7.86+M9*8.33+(M10+M14)*35.31/6</f>
        <v/>
      </c>
      <c r="N17" s="10">
        <f>N4*7.86+N9*8.33+(N10+N14)*35.31/6</f>
        <v/>
      </c>
      <c r="O17" s="10">
        <f>O4*7.86+O9*8.33+(O10+O14)*35.31/6</f>
        <v/>
      </c>
      <c r="P17" s="10">
        <f>P4*7.86+P9*8.33+(P10+P14)*35.31/6</f>
        <v/>
      </c>
      <c r="Q17" s="10">
        <f>Q4*7.86+Q9*8.33+(Q10+Q14)*35.31/6</f>
        <v/>
      </c>
      <c r="R17" s="10">
        <f>R4*7.86+R9*8.33+(R10+R14)*35.31/6</f>
        <v/>
      </c>
      <c r="S17" s="10">
        <f>S4*7.86+S9*8.33+(S10+S14)*35.31/6</f>
        <v/>
      </c>
      <c r="T17" s="10">
        <f>T4*7.86+T9*8.33+(T10+T14)*35.31/6</f>
        <v/>
      </c>
      <c r="U17" s="10">
        <f>U4*7.86+U9*8.33+(U10+U14)*35.31/6</f>
        <v/>
      </c>
      <c r="V17" s="10">
        <f>V4*7.86+V9*8.33+(V10+V14)*35.31/6</f>
        <v/>
      </c>
      <c r="W17" s="10">
        <f>W4*7.86+W9*8.33+(W10+W14)*35.31/6</f>
        <v/>
      </c>
      <c r="X17" s="10">
        <f>X4*7.86+X9*8.33+(X10+X14)*35.31/6</f>
        <v/>
      </c>
      <c r="Y17" s="10">
        <f>Y4*7.86+Y9*8.33+(Y10+Y14)*35.31/6</f>
        <v/>
      </c>
      <c r="Z17" s="10">
        <f>Z4*7.86+Z9*8.33+(Z10+Z14)*35.31/6</f>
        <v/>
      </c>
      <c r="AA17" s="10">
        <f>AA4*7.86+AA9*8.33+(AA10+AA14)*35.31/6</f>
        <v/>
      </c>
      <c r="AB17" s="10">
        <f>AB4*7.86+AB9*8.33+(AB10+AB14)*35.31/6</f>
        <v/>
      </c>
      <c r="AC17" s="10">
        <f>AC4*7.86+AC9*8.33+(AC10+AC14)*35.31/6</f>
        <v/>
      </c>
      <c r="AD17" s="10">
        <f>AD4*7.86+AD9*8.33+(AD10+AD14)*35.31/6</f>
        <v/>
      </c>
      <c r="AE17" s="10">
        <f>AE4*7.86+AE9*8.33+(AE10+AE14)*35.31/6</f>
        <v/>
      </c>
      <c r="AF17" s="10">
        <f>AF4*7.86+AF9*8.33+(AF10+AF14)*35.31/6</f>
        <v/>
      </c>
      <c r="AG17" s="13">
        <f>SUM(B17:AF17)</f>
        <v/>
      </c>
    </row>
    <row r="18"/>
    <row r="19">
      <c r="B19" s="16" t="inlineStr">
        <is>
          <t>MPP &amp; OE</t>
        </is>
      </c>
      <c r="H19" s="16" t="inlineStr">
        <is>
          <t>Well stock</t>
        </is>
      </c>
      <c r="L19" s="16" t="inlineStr">
        <is>
          <t>Marketing</t>
        </is>
      </c>
      <c r="R19" s="16" t="inlineStr">
        <is>
          <t>Maintenance</t>
        </is>
      </c>
    </row>
    <row r="20">
      <c r="B20" s="17" t="inlineStr">
        <is>
          <t>Operational Efficiency</t>
        </is>
      </c>
      <c r="C20" s="3" t="n"/>
      <c r="D20" s="3" t="n"/>
      <c r="E20" s="17" t="inlineStr">
        <is>
          <t>98.1%</t>
        </is>
      </c>
      <c r="F20" s="17" t="inlineStr"/>
      <c r="H20" s="18" t="inlineStr">
        <is>
          <t>Wells availability</t>
        </is>
      </c>
      <c r="I20" s="3" t="n"/>
      <c r="J20" s="3" t="inlineStr">
        <is>
          <t>99.4%</t>
        </is>
      </c>
      <c r="L20" s="3" t="inlineStr">
        <is>
          <t>Gas export:</t>
        </is>
      </c>
      <c r="M20" s="3" t="n"/>
      <c r="N20" s="3" t="inlineStr">
        <is>
          <t>27.95</t>
        </is>
      </c>
      <c r="O20" s="7" t="inlineStr">
        <is>
          <t>Mscmd</t>
        </is>
      </c>
      <c r="R20" s="19" t="inlineStr">
        <is>
          <t>Unit</t>
        </is>
      </c>
      <c r="S20" s="19" t="inlineStr">
        <is>
          <t>Activity</t>
        </is>
      </c>
      <c r="T20" s="14" t="n"/>
      <c r="U20" s="14" t="n"/>
      <c r="V20" s="14" t="n"/>
      <c r="W20" s="14" t="n"/>
      <c r="X20" s="14" t="n"/>
      <c r="Y20" s="14" t="n"/>
      <c r="Z20" s="15" t="n"/>
      <c r="AA20" s="19" t="inlineStr">
        <is>
          <t>Dates</t>
        </is>
      </c>
      <c r="AB20" s="15" t="n"/>
    </row>
    <row r="21">
      <c r="B21" s="17" t="inlineStr">
        <is>
          <t>KPC oil processing</t>
        </is>
      </c>
      <c r="C21" s="3" t="n"/>
      <c r="D21" s="3" t="n"/>
      <c r="E21" s="17" t="n">
        <v>33.5</v>
      </c>
      <c r="F21" s="17" t="inlineStr">
        <is>
          <t>ktd</t>
        </is>
      </c>
      <c r="H21" s="18" t="inlineStr">
        <is>
          <t>Conversion factors:</t>
        </is>
      </c>
      <c r="I21" s="3" t="n"/>
      <c r="J21" s="3" t="inlineStr"/>
      <c r="L21" s="3" t="inlineStr">
        <is>
          <t>Condensate to MR</t>
        </is>
      </c>
      <c r="M21" s="3" t="n"/>
      <c r="N21" s="3" t="inlineStr">
        <is>
          <t>0</t>
        </is>
      </c>
      <c r="O21" s="7" t="inlineStr">
        <is>
          <t>ktd</t>
        </is>
      </c>
      <c r="R21" s="20" t="inlineStr">
        <is>
          <t>KPC</t>
        </is>
      </c>
      <c r="S21" s="20" t="inlineStr">
        <is>
          <t>Trains stabiliser/Splitter reboilers washing/inspection (12 hrs per train)</t>
        </is>
      </c>
      <c r="T21" s="20" t="n"/>
      <c r="U21" s="20" t="n"/>
      <c r="V21" s="20" t="n"/>
      <c r="W21" s="20" t="n"/>
      <c r="X21" s="20" t="n"/>
      <c r="Y21" s="20" t="n"/>
      <c r="Z21" s="20" t="n"/>
      <c r="AA21" s="17" t="inlineStr">
        <is>
          <t>tentative</t>
        </is>
      </c>
      <c r="AB21" s="17" t="inlineStr">
        <is>
          <t>tentative</t>
        </is>
      </c>
    </row>
    <row r="22">
      <c r="B22" s="17" t="inlineStr">
        <is>
          <t>KPC gas handling(outlet DRIZO)</t>
        </is>
      </c>
      <c r="C22" s="3" t="n"/>
      <c r="D22" s="3" t="n"/>
      <c r="E22" s="17" t="n">
        <v>35</v>
      </c>
      <c r="F22" s="17" t="inlineStr">
        <is>
          <t>Mscmd</t>
        </is>
      </c>
      <c r="H22" s="21" t="inlineStr">
        <is>
          <t>st ton/unst ton</t>
        </is>
      </c>
      <c r="I22" s="3" t="n"/>
      <c r="J22" s="3" t="inlineStr">
        <is>
          <t>0.9</t>
        </is>
      </c>
      <c r="L22" s="3" t="inlineStr">
        <is>
          <t>Oil to Samara</t>
        </is>
      </c>
      <c r="M22" s="3" t="n"/>
      <c r="N22" s="3" t="inlineStr">
        <is>
          <t>100.00</t>
        </is>
      </c>
      <c r="O22" s="7" t="inlineStr">
        <is>
          <t>kt</t>
        </is>
      </c>
      <c r="R22" s="20" t="inlineStr">
        <is>
          <t>Power</t>
        </is>
      </c>
      <c r="S22" s="20" t="inlineStr">
        <is>
          <t>GTG 2 - Major Inspection of turbine / generator</t>
        </is>
      </c>
      <c r="T22" s="20" t="n"/>
      <c r="U22" s="20" t="n"/>
      <c r="V22" s="20" t="n"/>
      <c r="W22" s="20" t="n"/>
      <c r="X22" s="20" t="n"/>
      <c r="Y22" s="20" t="n"/>
      <c r="Z22" s="20" t="n"/>
      <c r="AA22" s="17" t="inlineStr">
        <is>
          <t>01-Nov</t>
        </is>
      </c>
      <c r="AB22" s="17" t="inlineStr">
        <is>
          <t>13-Nov</t>
        </is>
      </c>
    </row>
    <row r="23">
      <c r="B23" s="17" t="inlineStr">
        <is>
          <t>KPC sweet gas production</t>
        </is>
      </c>
      <c r="C23" s="3" t="n"/>
      <c r="D23" s="3" t="n"/>
      <c r="E23" s="17" t="n">
        <v>3.3</v>
      </c>
      <c r="F23" s="17" t="inlineStr">
        <is>
          <t>Mscmd</t>
        </is>
      </c>
      <c r="L23" s="3" t="inlineStr">
        <is>
          <t>Oil to Kassymova</t>
        </is>
      </c>
      <c r="M23" s="3" t="n"/>
      <c r="N23" s="3" t="inlineStr">
        <is>
          <t>0.00</t>
        </is>
      </c>
      <c r="O23" s="7" t="inlineStr">
        <is>
          <t>kt</t>
        </is>
      </c>
      <c r="R23" s="20" t="inlineStr">
        <is>
          <t>Gath</t>
        </is>
      </c>
      <c r="S23" s="20" t="inlineStr">
        <is>
          <t>Injection wells ESD functional test</t>
        </is>
      </c>
      <c r="T23" s="20" t="n"/>
      <c r="U23" s="20" t="n"/>
      <c r="V23" s="20" t="n"/>
      <c r="W23" s="20" t="n"/>
      <c r="X23" s="20" t="n"/>
      <c r="Y23" s="20" t="n"/>
      <c r="Z23" s="20" t="n"/>
      <c r="AA23" s="17" t="inlineStr">
        <is>
          <t>during the month</t>
        </is>
      </c>
      <c r="AB23" s="17" t="inlineStr"/>
    </row>
    <row r="24">
      <c r="B24" s="17" t="inlineStr">
        <is>
          <t>KPC Gas to U3 C5+</t>
        </is>
      </c>
      <c r="C24" s="3" t="n"/>
      <c r="D24" s="3" t="n"/>
      <c r="E24" s="17" t="inlineStr">
        <is>
          <t>0.5%</t>
        </is>
      </c>
      <c r="F24" s="17" t="inlineStr">
        <is>
          <t>mol</t>
        </is>
      </c>
      <c r="H24" s="18" t="inlineStr">
        <is>
          <t>New and WO wells:</t>
        </is>
      </c>
      <c r="I24" s="3" t="n"/>
      <c r="J24" s="3" t="n"/>
      <c r="L24" s="3" t="inlineStr">
        <is>
          <t>Oil to CPC</t>
        </is>
      </c>
      <c r="M24" s="3" t="n"/>
      <c r="N24" s="3" t="inlineStr">
        <is>
          <t>877.8</t>
        </is>
      </c>
      <c r="O24" s="7" t="inlineStr">
        <is>
          <t>kt</t>
        </is>
      </c>
    </row>
    <row r="25">
      <c r="B25" s="17" t="inlineStr">
        <is>
          <t>KPC Gas to U3 H2S</t>
        </is>
      </c>
      <c r="C25" s="3" t="n"/>
      <c r="D25" s="3" t="n"/>
      <c r="E25" s="17" t="inlineStr">
        <is>
          <t>5.8%</t>
        </is>
      </c>
      <c r="F25" s="17" t="inlineStr">
        <is>
          <t>mol</t>
        </is>
      </c>
      <c r="H25" s="22" t="inlineStr">
        <is>
          <t>Well</t>
        </is>
      </c>
      <c r="I25" s="22" t="inlineStr">
        <is>
          <t>Date</t>
        </is>
      </c>
      <c r="J25" s="22" t="inlineStr">
        <is>
          <t>Unit</t>
        </is>
      </c>
    </row>
    <row r="26">
      <c r="B26" s="17" t="inlineStr">
        <is>
          <t>U3 gas handling</t>
        </is>
      </c>
      <c r="C26" s="3" t="n"/>
      <c r="D26" s="3" t="n"/>
      <c r="E26" s="17" t="n">
        <v>21.1</v>
      </c>
      <c r="F26" s="17" t="inlineStr">
        <is>
          <t>Mscmd</t>
        </is>
      </c>
      <c r="H26" s="3" t="n"/>
      <c r="I26" s="3" t="n"/>
      <c r="J26" s="3" t="n"/>
    </row>
    <row r="27">
      <c r="B27" s="17" t="inlineStr">
        <is>
          <t>Gas export</t>
        </is>
      </c>
      <c r="C27" s="3" t="n"/>
      <c r="D27" s="3" t="n"/>
      <c r="E27" s="17" t="n">
        <v>28.9</v>
      </c>
      <c r="F27" s="17" t="inlineStr">
        <is>
          <t>Mscmd</t>
        </is>
      </c>
    </row>
    <row r="28">
      <c r="B28" s="17" t="inlineStr">
        <is>
          <t>U3 Gas to OGP C5+</t>
        </is>
      </c>
      <c r="C28" s="3" t="n"/>
      <c r="D28" s="3" t="n"/>
      <c r="E28" s="17" t="inlineStr">
        <is>
          <t>0.5%</t>
        </is>
      </c>
      <c r="F28" s="17" t="inlineStr">
        <is>
          <t>mol</t>
        </is>
      </c>
    </row>
    <row r="29">
      <c r="B29" s="17" t="inlineStr">
        <is>
          <t>U3 Gas to OGP H2S</t>
        </is>
      </c>
      <c r="C29" s="3" t="n"/>
      <c r="D29" s="3" t="n"/>
      <c r="E29" s="17" t="inlineStr">
        <is>
          <t>3.7%</t>
        </is>
      </c>
      <c r="F29" s="17" t="inlineStr">
        <is>
          <t>mol</t>
        </is>
      </c>
      <c r="H29" s="18" t="inlineStr">
        <is>
          <t>Wells closed for HU wells:</t>
        </is>
      </c>
      <c r="I29" s="3" t="n"/>
      <c r="J29" s="3" t="n"/>
    </row>
    <row r="30">
      <c r="B30" s="17" t="inlineStr">
        <is>
          <t>U2 inj. Compr. availability</t>
        </is>
      </c>
      <c r="C30" s="3" t="n"/>
      <c r="D30" s="3" t="n"/>
      <c r="E30" s="17" t="inlineStr">
        <is>
          <t>96%</t>
        </is>
      </c>
      <c r="F30" s="17" t="inlineStr"/>
      <c r="H30" s="7" t="inlineStr">
        <is>
          <t>Well</t>
        </is>
      </c>
      <c r="I30" s="7" t="inlineStr">
        <is>
          <t>Date</t>
        </is>
      </c>
      <c r="J30" s="7" t="inlineStr"/>
    </row>
    <row r="31">
      <c r="B31" s="17" t="inlineStr">
        <is>
          <t>U2 gas dehydration</t>
        </is>
      </c>
      <c r="C31" s="3" t="n"/>
      <c r="D31" s="3" t="n"/>
      <c r="E31" s="17" t="n">
        <v>20.2</v>
      </c>
      <c r="F31" s="17" t="inlineStr">
        <is>
          <t>Mscmd</t>
        </is>
      </c>
    </row>
    <row r="32">
      <c r="B32" s="17" t="inlineStr">
        <is>
          <t>Gas Injection</t>
        </is>
      </c>
      <c r="C32" s="3" t="n"/>
      <c r="D32" s="3" t="n"/>
      <c r="E32" s="17" t="n">
        <v>51</v>
      </c>
      <c r="F32" s="17" t="inlineStr">
        <is>
          <t>Mscmd</t>
        </is>
      </c>
    </row>
    <row r="33"/>
    <row r="34">
      <c r="A34" s="23" t="inlineStr">
        <is>
          <t>Unit 2 liquid production, ktd stable</t>
        </is>
      </c>
      <c r="B34" s="24">
        <f>B62*$J$20</f>
        <v/>
      </c>
      <c r="C34" s="24">
        <f>C62*$J$20</f>
        <v/>
      </c>
      <c r="D34" s="24">
        <f>D62*$J$20</f>
        <v/>
      </c>
      <c r="E34" s="24">
        <f>E62*$J$20</f>
        <v/>
      </c>
      <c r="F34" s="24">
        <f>F62*$J$20</f>
        <v/>
      </c>
      <c r="G34" s="24">
        <f>G62*$J$20</f>
        <v/>
      </c>
      <c r="H34" s="24">
        <f>H62*$J$20</f>
        <v/>
      </c>
      <c r="I34" s="24">
        <f>I62*$J$20</f>
        <v/>
      </c>
      <c r="J34" s="24">
        <f>J62*$J$20</f>
        <v/>
      </c>
      <c r="K34" s="24">
        <f>K62*$J$20</f>
        <v/>
      </c>
      <c r="L34" s="24">
        <f>L62*$J$20</f>
        <v/>
      </c>
      <c r="M34" s="24">
        <f>M62*$J$20</f>
        <v/>
      </c>
      <c r="N34" s="24">
        <f>N62*$J$20</f>
        <v/>
      </c>
      <c r="O34" s="24">
        <f>O62*$J$20</f>
        <v/>
      </c>
      <c r="P34" s="24">
        <f>P62*$J$20</f>
        <v/>
      </c>
      <c r="Q34" s="24">
        <f>Q62*$J$20</f>
        <v/>
      </c>
      <c r="R34" s="24">
        <f>R62*$J$20</f>
        <v/>
      </c>
      <c r="S34" s="24">
        <f>S62*$J$20</f>
        <v/>
      </c>
      <c r="T34" s="24">
        <f>T62*$J$20</f>
        <v/>
      </c>
      <c r="U34" s="24">
        <f>U62*$J$20</f>
        <v/>
      </c>
      <c r="V34" s="24">
        <f>V62*$J$20</f>
        <v/>
      </c>
      <c r="W34" s="24">
        <f>W62*$J$20</f>
        <v/>
      </c>
      <c r="X34" s="24">
        <f>X62*$J$20</f>
        <v/>
      </c>
      <c r="Y34" s="24">
        <f>Y62*$J$20</f>
        <v/>
      </c>
      <c r="Z34" s="24">
        <f>Z62*$J$20</f>
        <v/>
      </c>
      <c r="AA34" s="24">
        <f>AA62*$J$20</f>
        <v/>
      </c>
      <c r="AB34" s="24">
        <f>AB62*$J$20</f>
        <v/>
      </c>
      <c r="AC34" s="24">
        <f>AC62*$J$20</f>
        <v/>
      </c>
      <c r="AD34" s="24">
        <f>AD62*$J$20</f>
        <v/>
      </c>
      <c r="AE34" s="24">
        <f>AE62*$J$20</f>
        <v/>
      </c>
      <c r="AF34" s="24">
        <f>AF62*$J$20</f>
        <v/>
      </c>
      <c r="AG34" s="23" t="inlineStr">
        <is>
          <t>Unit 2 liquid production, ktd stable</t>
        </is>
      </c>
      <c r="AH34" s="25" t="n"/>
      <c r="AI34" s="25" t="n"/>
    </row>
    <row r="35">
      <c r="A35" s="26" t="inlineStr">
        <is>
          <t>Unit 2 gas dehydration, Mscmd</t>
        </is>
      </c>
      <c r="B35" s="24">
        <f>B34*B65/$J$20-B37-B38</f>
        <v/>
      </c>
      <c r="C35" s="24">
        <f>C34*C65/$J$20-C37-C38</f>
        <v/>
      </c>
      <c r="D35" s="24">
        <f>D34*D65/$J$20-D37-D38</f>
        <v/>
      </c>
      <c r="E35" s="24">
        <f>E34*E65/$J$20-E37-E38</f>
        <v/>
      </c>
      <c r="F35" s="24">
        <f>F34*F65/$J$20-F37-F38</f>
        <v/>
      </c>
      <c r="G35" s="24">
        <f>G34*G65/$J$20-G37-G38</f>
        <v/>
      </c>
      <c r="H35" s="24">
        <f>H34*H65/$J$20-H37-H38</f>
        <v/>
      </c>
      <c r="I35" s="24">
        <f>I34*I65/$J$20-I37-I38</f>
        <v/>
      </c>
      <c r="J35" s="24">
        <f>J34*J65/$J$20-J37-J38</f>
        <v/>
      </c>
      <c r="K35" s="24">
        <f>K34*K65/$J$20-K37-K38</f>
        <v/>
      </c>
      <c r="L35" s="24">
        <f>L34*L65/$J$20-L37-L38</f>
        <v/>
      </c>
      <c r="M35" s="24">
        <f>M34*M65/$J$20-M37-M38</f>
        <v/>
      </c>
      <c r="N35" s="24">
        <f>N34*N65/$J$20-N37-N38</f>
        <v/>
      </c>
      <c r="O35" s="24">
        <f>O34*O65/$J$20-O37-O38</f>
        <v/>
      </c>
      <c r="P35" s="24">
        <f>P34*P65/$J$20-P37-P38</f>
        <v/>
      </c>
      <c r="Q35" s="24">
        <f>Q34*Q65/$J$20-Q37-Q38</f>
        <v/>
      </c>
      <c r="R35" s="24">
        <f>R34*R65/$J$20-R37-R38</f>
        <v/>
      </c>
      <c r="S35" s="24">
        <f>S34*S65/$J$20-S37-S38</f>
        <v/>
      </c>
      <c r="T35" s="24">
        <f>T34*T65/$J$20-T37-T38</f>
        <v/>
      </c>
      <c r="U35" s="24">
        <f>U34*U65/$J$20-U37-U38</f>
        <v/>
      </c>
      <c r="V35" s="24">
        <f>V34*V65/$J$20-V37-V38</f>
        <v/>
      </c>
      <c r="W35" s="24">
        <f>W34*W65/$J$20-W37-W38</f>
        <v/>
      </c>
      <c r="X35" s="24">
        <f>X34*X65/$J$20-X37-X38</f>
        <v/>
      </c>
      <c r="Y35" s="24">
        <f>Y34*Y65/$J$20-Y37-Y38</f>
        <v/>
      </c>
      <c r="Z35" s="24">
        <f>Z34*Z65/$J$20-Z37-Z38</f>
        <v/>
      </c>
      <c r="AA35" s="24">
        <f>AA34*AA65/$J$20-AA37-AA38</f>
        <v/>
      </c>
      <c r="AB35" s="24">
        <f>AB34*AB65/$J$20-AB37-AB38</f>
        <v/>
      </c>
      <c r="AC35" s="24">
        <f>AC34*AC65/$J$20-AC37-AC38</f>
        <v/>
      </c>
      <c r="AD35" s="24">
        <f>AD34*AD65/$J$20-AD37-AD38</f>
        <v/>
      </c>
      <c r="AE35" s="24">
        <f>AE34*AE65/$J$20-AE37-AE38</f>
        <v/>
      </c>
      <c r="AF35" s="24">
        <f>AF34*AF65/$J$20-AF37-AF38</f>
        <v/>
      </c>
      <c r="AG35" s="26" t="inlineStr">
        <is>
          <t>Unit 2 gas dehydration, Mscmd</t>
        </is>
      </c>
      <c r="AH35" s="25" t="n"/>
      <c r="AI35" s="25" t="n"/>
    </row>
    <row r="36">
      <c r="A36" s="26" t="inlineStr">
        <is>
          <t>Condensate from U2 to U3 degassers, ktd unstable</t>
        </is>
      </c>
      <c r="B36" s="24">
        <f>B119*B99*B100/$J$22</f>
        <v/>
      </c>
      <c r="C36" s="24">
        <f>C119*C99*C100/$J$22</f>
        <v/>
      </c>
      <c r="D36" s="24">
        <f>D119*D99*D100/$J$22</f>
        <v/>
      </c>
      <c r="E36" s="24">
        <f>E119*E99*E100/$J$22</f>
        <v/>
      </c>
      <c r="F36" s="24">
        <f>F119*F99*F100/$J$22</f>
        <v/>
      </c>
      <c r="G36" s="24">
        <f>G119*G99*G100/$J$22</f>
        <v/>
      </c>
      <c r="H36" s="24">
        <f>H119*H99*H100/$J$22</f>
        <v/>
      </c>
      <c r="I36" s="24">
        <f>I119*I99*I100/$J$22</f>
        <v/>
      </c>
      <c r="J36" s="24">
        <f>J119*J99*J100/$J$22</f>
        <v/>
      </c>
      <c r="K36" s="24">
        <f>K119*K99*K100/$J$22</f>
        <v/>
      </c>
      <c r="L36" s="24">
        <f>L119*L99*L100/$J$22</f>
        <v/>
      </c>
      <c r="M36" s="24">
        <f>M119*M99*M100/$J$22</f>
        <v/>
      </c>
      <c r="N36" s="24">
        <f>N119*N99*N100/$J$22</f>
        <v/>
      </c>
      <c r="O36" s="24">
        <f>O119*O99*O100/$J$22</f>
        <v/>
      </c>
      <c r="P36" s="24">
        <f>P119*P99*P100/$J$22</f>
        <v/>
      </c>
      <c r="Q36" s="24">
        <f>Q119*Q99*Q100/$J$22</f>
        <v/>
      </c>
      <c r="R36" s="24">
        <f>R119*R99*R100/$J$22</f>
        <v/>
      </c>
      <c r="S36" s="24">
        <f>S119*S99*S100/$J$22</f>
        <v/>
      </c>
      <c r="T36" s="24">
        <f>T119*T99*T100/$J$22</f>
        <v/>
      </c>
      <c r="U36" s="24">
        <f>U119*U99*U100/$J$22</f>
        <v/>
      </c>
      <c r="V36" s="24">
        <f>V119*V99*V100/$J$22</f>
        <v/>
      </c>
      <c r="W36" s="24">
        <f>W119*W99*W100/$J$22</f>
        <v/>
      </c>
      <c r="X36" s="24">
        <f>X119*X99*X100/$J$22</f>
        <v/>
      </c>
      <c r="Y36" s="24">
        <f>Y119*Y99*Y100/$J$22</f>
        <v/>
      </c>
      <c r="Z36" s="24">
        <f>Z119*Z99*Z100/$J$22</f>
        <v/>
      </c>
      <c r="AA36" s="24">
        <f>AA119*AA99*AA100/$J$22</f>
        <v/>
      </c>
      <c r="AB36" s="24">
        <f>AB119*AB99*AB100/$J$22</f>
        <v/>
      </c>
      <c r="AC36" s="24">
        <f>AC119*AC99*AC100/$J$22</f>
        <v/>
      </c>
      <c r="AD36" s="24">
        <f>AD119*AD99*AD100/$J$22</f>
        <v/>
      </c>
      <c r="AE36" s="24">
        <f>AE119*AE99*AE100/$J$22</f>
        <v/>
      </c>
      <c r="AF36" s="24">
        <f>AF119*AF99*AF100/$J$22</f>
        <v/>
      </c>
      <c r="AG36" s="26" t="inlineStr">
        <is>
          <t>Condensate from U2 to U3 degassers, ktd unstable</t>
        </is>
      </c>
      <c r="AH36" s="25" t="n"/>
      <c r="AI36" s="25" t="n"/>
    </row>
    <row r="37">
      <c r="A37" s="26" t="inlineStr">
        <is>
          <t>Gas in KPC from U2 condensate, Mscmd</t>
        </is>
      </c>
      <c r="B37" s="24">
        <f>(B34/$J$20-B36*$J$22)*B68</f>
        <v/>
      </c>
      <c r="C37" s="24">
        <f>(C34/$J$20-C36*$J$22)*C68</f>
        <v/>
      </c>
      <c r="D37" s="24">
        <f>(D34/$J$20-D36*$J$22)*D68</f>
        <v/>
      </c>
      <c r="E37" s="24">
        <f>(E34/$J$20-E36*$J$22)*E68</f>
        <v/>
      </c>
      <c r="F37" s="24">
        <f>(F34/$J$20-F36*$J$22)*F68</f>
        <v/>
      </c>
      <c r="G37" s="24">
        <f>(G34/$J$20-G36*$J$22)*G68</f>
        <v/>
      </c>
      <c r="H37" s="24">
        <f>(H34/$J$20-H36*$J$22)*H68</f>
        <v/>
      </c>
      <c r="I37" s="24">
        <f>(I34/$J$20-I36*$J$22)*I68</f>
        <v/>
      </c>
      <c r="J37" s="24">
        <f>(J34/$J$20-J36*$J$22)*J68</f>
        <v/>
      </c>
      <c r="K37" s="24">
        <f>(K34/$J$20-K36*$J$22)*K68</f>
        <v/>
      </c>
      <c r="L37" s="24">
        <f>(L34/$J$20-L36*$J$22)*L68</f>
        <v/>
      </c>
      <c r="M37" s="24">
        <f>(M34/$J$20-M36*$J$22)*M68</f>
        <v/>
      </c>
      <c r="N37" s="24">
        <f>(N34/$J$20-N36*$J$22)*N68</f>
        <v/>
      </c>
      <c r="O37" s="24">
        <f>(O34/$J$20-O36*$J$22)*O68</f>
        <v/>
      </c>
      <c r="P37" s="24">
        <f>(P34/$J$20-P36*$J$22)*P68</f>
        <v/>
      </c>
      <c r="Q37" s="24">
        <f>(Q34/$J$20-Q36*$J$22)*Q68</f>
        <v/>
      </c>
      <c r="R37" s="24">
        <f>(R34/$J$20-R36*$J$22)*R68</f>
        <v/>
      </c>
      <c r="S37" s="24">
        <f>(S34/$J$20-S36*$J$22)*S68</f>
        <v/>
      </c>
      <c r="T37" s="24">
        <f>(T34/$J$20-T36*$J$22)*T68</f>
        <v/>
      </c>
      <c r="U37" s="24">
        <f>(U34/$J$20-U36*$J$22)*U68</f>
        <v/>
      </c>
      <c r="V37" s="24">
        <f>(V34/$J$20-V36*$J$22)*V68</f>
        <v/>
      </c>
      <c r="W37" s="24">
        <f>(W34/$J$20-W36*$J$22)*W68</f>
        <v/>
      </c>
      <c r="X37" s="24">
        <f>(X34/$J$20-X36*$J$22)*X68</f>
        <v/>
      </c>
      <c r="Y37" s="24">
        <f>(Y34/$J$20-Y36*$J$22)*Y68</f>
        <v/>
      </c>
      <c r="Z37" s="24">
        <f>(Z34/$J$20-Z36*$J$22)*Z68</f>
        <v/>
      </c>
      <c r="AA37" s="24">
        <f>(AA34/$J$20-AA36*$J$22)*AA68</f>
        <v/>
      </c>
      <c r="AB37" s="24">
        <f>(AB34/$J$20-AB36*$J$22)*AB68</f>
        <v/>
      </c>
      <c r="AC37" s="24">
        <f>(AC34/$J$20-AC36*$J$22)*AC68</f>
        <v/>
      </c>
      <c r="AD37" s="24">
        <f>(AD34/$J$20-AD36*$J$22)*AD68</f>
        <v/>
      </c>
      <c r="AE37" s="24">
        <f>(AE34/$J$20-AE36*$J$22)*AE68</f>
        <v/>
      </c>
      <c r="AF37" s="24">
        <f>(AF34/$J$20-AF36*$J$22)*AF68</f>
        <v/>
      </c>
      <c r="AG37" s="26" t="inlineStr">
        <is>
          <t>Gas in KPC from U2 condensate, Mscmd</t>
        </is>
      </c>
      <c r="AH37" s="25" t="n"/>
      <c r="AI37" s="25" t="n"/>
    </row>
    <row r="38">
      <c r="A38" s="26" t="inlineStr">
        <is>
          <t>Gas in U3 from U2 condensate, Mscmd</t>
        </is>
      </c>
      <c r="B38" s="24">
        <f>B36*$J$22*B67</f>
        <v/>
      </c>
      <c r="C38" s="24">
        <f>C36*$J$22*C67</f>
        <v/>
      </c>
      <c r="D38" s="24">
        <f>D36*$J$22*D67</f>
        <v/>
      </c>
      <c r="E38" s="24">
        <f>E36*$J$22*E67</f>
        <v/>
      </c>
      <c r="F38" s="24">
        <f>F36*$J$22*F67</f>
        <v/>
      </c>
      <c r="G38" s="24">
        <f>G36*$J$22*G67</f>
        <v/>
      </c>
      <c r="H38" s="24">
        <f>H36*$J$22*H67</f>
        <v/>
      </c>
      <c r="I38" s="24">
        <f>I36*$J$22*I67</f>
        <v/>
      </c>
      <c r="J38" s="24">
        <f>J36*$J$22*J67</f>
        <v/>
      </c>
      <c r="K38" s="24">
        <f>K36*$J$22*K67</f>
        <v/>
      </c>
      <c r="L38" s="24">
        <f>L36*$J$22*L67</f>
        <v/>
      </c>
      <c r="M38" s="24">
        <f>M36*$J$22*M67</f>
        <v/>
      </c>
      <c r="N38" s="24">
        <f>N36*$J$22*N67</f>
        <v/>
      </c>
      <c r="O38" s="24">
        <f>O36*$J$22*O67</f>
        <v/>
      </c>
      <c r="P38" s="24">
        <f>P36*$J$22*P67</f>
        <v/>
      </c>
      <c r="Q38" s="24">
        <f>Q36*$J$22*Q67</f>
        <v/>
      </c>
      <c r="R38" s="24">
        <f>R36*$J$22*R67</f>
        <v/>
      </c>
      <c r="S38" s="24">
        <f>S36*$J$22*S67</f>
        <v/>
      </c>
      <c r="T38" s="24">
        <f>T36*$J$22*T67</f>
        <v/>
      </c>
      <c r="U38" s="24">
        <f>U36*$J$22*U67</f>
        <v/>
      </c>
      <c r="V38" s="24">
        <f>V36*$J$22*V67</f>
        <v/>
      </c>
      <c r="W38" s="24">
        <f>W36*$J$22*W67</f>
        <v/>
      </c>
      <c r="X38" s="24">
        <f>X36*$J$22*X67</f>
        <v/>
      </c>
      <c r="Y38" s="24">
        <f>Y36*$J$22*Y67</f>
        <v/>
      </c>
      <c r="Z38" s="24">
        <f>Z36*$J$22*Z67</f>
        <v/>
      </c>
      <c r="AA38" s="24">
        <f>AA36*$J$22*AA67</f>
        <v/>
      </c>
      <c r="AB38" s="24">
        <f>AB36*$J$22*AB67</f>
        <v/>
      </c>
      <c r="AC38" s="24">
        <f>AC36*$J$22*AC67</f>
        <v/>
      </c>
      <c r="AD38" s="24">
        <f>AD36*$J$22*AD67</f>
        <v/>
      </c>
      <c r="AE38" s="24">
        <f>AE36*$J$22*AE67</f>
        <v/>
      </c>
      <c r="AF38" s="24">
        <f>AF36*$J$22*AF67</f>
        <v/>
      </c>
      <c r="AG38" s="26" t="inlineStr">
        <is>
          <t>Gas in U3 from U2 condensate, Mscmd</t>
        </is>
      </c>
      <c r="AH38" s="25" t="n"/>
      <c r="AI38" s="25" t="n"/>
    </row>
    <row r="39">
      <c r="A39" s="23" t="inlineStr">
        <is>
          <t>KPC liquid production, ktd stable</t>
        </is>
      </c>
      <c r="B39" s="24">
        <f>B61*$J$20</f>
        <v/>
      </c>
      <c r="C39" s="24">
        <f>C61*$J$20</f>
        <v/>
      </c>
      <c r="D39" s="24">
        <f>D61*$J$20</f>
        <v/>
      </c>
      <c r="E39" s="24">
        <f>E61*$J$20</f>
        <v/>
      </c>
      <c r="F39" s="24">
        <f>F61*$J$20</f>
        <v/>
      </c>
      <c r="G39" s="24">
        <f>G61*$J$20</f>
        <v/>
      </c>
      <c r="H39" s="24">
        <f>H61*$J$20</f>
        <v/>
      </c>
      <c r="I39" s="24">
        <f>I61*$J$20</f>
        <v/>
      </c>
      <c r="J39" s="24">
        <f>J61*$J$20</f>
        <v/>
      </c>
      <c r="K39" s="24">
        <f>K61*$J$20</f>
        <v/>
      </c>
      <c r="L39" s="24">
        <f>L61*$J$20</f>
        <v/>
      </c>
      <c r="M39" s="24">
        <f>M61*$J$20</f>
        <v/>
      </c>
      <c r="N39" s="24">
        <f>N61*$J$20</f>
        <v/>
      </c>
      <c r="O39" s="24">
        <f>O61*$J$20</f>
        <v/>
      </c>
      <c r="P39" s="24">
        <f>P61*$J$20</f>
        <v/>
      </c>
      <c r="Q39" s="24">
        <f>Q61*$J$20</f>
        <v/>
      </c>
      <c r="R39" s="24">
        <f>R61*$J$20</f>
        <v/>
      </c>
      <c r="S39" s="24">
        <f>S61*$J$20</f>
        <v/>
      </c>
      <c r="T39" s="24">
        <f>T61*$J$20</f>
        <v/>
      </c>
      <c r="U39" s="24">
        <f>U61*$J$20</f>
        <v/>
      </c>
      <c r="V39" s="24">
        <f>V61*$J$20</f>
        <v/>
      </c>
      <c r="W39" s="24">
        <f>W61*$J$20</f>
        <v/>
      </c>
      <c r="X39" s="24">
        <f>X61*$J$20</f>
        <v/>
      </c>
      <c r="Y39" s="24">
        <f>Y61*$J$20</f>
        <v/>
      </c>
      <c r="Z39" s="24">
        <f>Z61*$J$20</f>
        <v/>
      </c>
      <c r="AA39" s="24">
        <f>AA61*$J$20</f>
        <v/>
      </c>
      <c r="AB39" s="24">
        <f>AB61*$J$20</f>
        <v/>
      </c>
      <c r="AC39" s="24">
        <f>AC61*$J$20</f>
        <v/>
      </c>
      <c r="AD39" s="24">
        <f>AD61*$J$20</f>
        <v/>
      </c>
      <c r="AE39" s="24">
        <f>AE61*$J$20</f>
        <v/>
      </c>
      <c r="AF39" s="24">
        <f>AF61*$J$20</f>
        <v/>
      </c>
      <c r="AG39" s="23" t="inlineStr">
        <is>
          <t>KPC liquid production, ktd stable</t>
        </is>
      </c>
      <c r="AH39" s="25" t="n"/>
      <c r="AI39" s="25" t="n"/>
    </row>
    <row r="40">
      <c r="A40" s="26" t="inlineStr">
        <is>
          <t>KPC gas production (MP gas from own wells), Mscmd</t>
        </is>
      </c>
      <c r="B40" s="24">
        <f>B39*B64/$J$20-B49</f>
        <v/>
      </c>
      <c r="C40" s="24">
        <f>C39*C64/$J$20-C49</f>
        <v/>
      </c>
      <c r="D40" s="24">
        <f>D39*D64/$J$20-D49</f>
        <v/>
      </c>
      <c r="E40" s="24">
        <f>E39*E64/$J$20-E49</f>
        <v/>
      </c>
      <c r="F40" s="24">
        <f>F39*F64/$J$20-F49</f>
        <v/>
      </c>
      <c r="G40" s="24">
        <f>G39*G64/$J$20-G49</f>
        <v/>
      </c>
      <c r="H40" s="24">
        <f>H39*H64/$J$20-H49</f>
        <v/>
      </c>
      <c r="I40" s="24">
        <f>I39*I64/$J$20-I49</f>
        <v/>
      </c>
      <c r="J40" s="24">
        <f>J39*J64/$J$20-J49</f>
        <v/>
      </c>
      <c r="K40" s="24">
        <f>K39*K64/$J$20-K49</f>
        <v/>
      </c>
      <c r="L40" s="24">
        <f>L39*L64/$J$20-L49</f>
        <v/>
      </c>
      <c r="M40" s="24">
        <f>M39*M64/$J$20-M49</f>
        <v/>
      </c>
      <c r="N40" s="24">
        <f>N39*N64/$J$20-N49</f>
        <v/>
      </c>
      <c r="O40" s="24">
        <f>O39*O64/$J$20-O49</f>
        <v/>
      </c>
      <c r="P40" s="24">
        <f>P39*P64/$J$20-P49</f>
        <v/>
      </c>
      <c r="Q40" s="24">
        <f>Q39*Q64/$J$20-Q49</f>
        <v/>
      </c>
      <c r="R40" s="24">
        <f>R39*R64/$J$20-R49</f>
        <v/>
      </c>
      <c r="S40" s="24">
        <f>S39*S64/$J$20-S49</f>
        <v/>
      </c>
      <c r="T40" s="24">
        <f>T39*T64/$J$20-T49</f>
        <v/>
      </c>
      <c r="U40" s="24">
        <f>U39*U64/$J$20-U49</f>
        <v/>
      </c>
      <c r="V40" s="24">
        <f>V39*V64/$J$20-V49</f>
        <v/>
      </c>
      <c r="W40" s="24">
        <f>W39*W64/$J$20-W49</f>
        <v/>
      </c>
      <c r="X40" s="24">
        <f>X39*X64/$J$20-X49</f>
        <v/>
      </c>
      <c r="Y40" s="24">
        <f>Y39*Y64/$J$20-Y49</f>
        <v/>
      </c>
      <c r="Z40" s="24">
        <f>Z39*Z64/$J$20-Z49</f>
        <v/>
      </c>
      <c r="AA40" s="24">
        <f>AA39*AA64/$J$20-AA49</f>
        <v/>
      </c>
      <c r="AB40" s="24">
        <f>AB39*AB64/$J$20-AB49</f>
        <v/>
      </c>
      <c r="AC40" s="24">
        <f>AC39*AC64/$J$20-AC49</f>
        <v/>
      </c>
      <c r="AD40" s="24">
        <f>AD39*AD64/$J$20-AD49</f>
        <v/>
      </c>
      <c r="AE40" s="24">
        <f>AE39*AE64/$J$20-AE49</f>
        <v/>
      </c>
      <c r="AF40" s="24">
        <f>AF39*AF64/$J$20-AF49</f>
        <v/>
      </c>
      <c r="AG40" s="26" t="inlineStr">
        <is>
          <t>KPC gas production (MP gas from own wells), Mscmd</t>
        </is>
      </c>
      <c r="AH40" s="25" t="n"/>
      <c r="AI40" s="25" t="n"/>
    </row>
    <row r="41">
      <c r="A41" s="23" t="inlineStr">
        <is>
          <t>Unit 3 liquid production, ktd stable</t>
        </is>
      </c>
      <c r="B41" s="24">
        <f>B63*$J$20</f>
        <v/>
      </c>
      <c r="C41" s="24">
        <f>C63*$J$20</f>
        <v/>
      </c>
      <c r="D41" s="24">
        <f>D63*$J$20</f>
        <v/>
      </c>
      <c r="E41" s="24">
        <f>E63*$J$20</f>
        <v/>
      </c>
      <c r="F41" s="24">
        <f>F63*$J$20</f>
        <v/>
      </c>
      <c r="G41" s="24">
        <f>G63*$J$20</f>
        <v/>
      </c>
      <c r="H41" s="24">
        <f>H63*$J$20</f>
        <v/>
      </c>
      <c r="I41" s="24">
        <f>I63*$J$20</f>
        <v/>
      </c>
      <c r="J41" s="24">
        <f>J63*$J$20</f>
        <v/>
      </c>
      <c r="K41" s="24">
        <f>K63*$J$20</f>
        <v/>
      </c>
      <c r="L41" s="24">
        <f>L63*$J$20</f>
        <v/>
      </c>
      <c r="M41" s="24">
        <f>M63*$J$20</f>
        <v/>
      </c>
      <c r="N41" s="24">
        <f>N63*$J$20</f>
        <v/>
      </c>
      <c r="O41" s="24">
        <f>O63*$J$20</f>
        <v/>
      </c>
      <c r="P41" s="24">
        <f>P63*$J$20</f>
        <v/>
      </c>
      <c r="Q41" s="24">
        <f>Q63*$J$20</f>
        <v/>
      </c>
      <c r="R41" s="24">
        <f>R63*$J$20</f>
        <v/>
      </c>
      <c r="S41" s="24">
        <f>S63*$J$20</f>
        <v/>
      </c>
      <c r="T41" s="24">
        <f>T63*$J$20</f>
        <v/>
      </c>
      <c r="U41" s="24">
        <f>U63*$J$20</f>
        <v/>
      </c>
      <c r="V41" s="24">
        <f>V63*$J$20</f>
        <v/>
      </c>
      <c r="W41" s="24">
        <f>W63*$J$20</f>
        <v/>
      </c>
      <c r="X41" s="24">
        <f>X63*$J$20</f>
        <v/>
      </c>
      <c r="Y41" s="24">
        <f>Y63*$J$20</f>
        <v/>
      </c>
      <c r="Z41" s="24">
        <f>Z63*$J$20</f>
        <v/>
      </c>
      <c r="AA41" s="24">
        <f>AA63*$J$20</f>
        <v/>
      </c>
      <c r="AB41" s="24">
        <f>AB63*$J$20</f>
        <v/>
      </c>
      <c r="AC41" s="24">
        <f>AC63*$J$20</f>
        <v/>
      </c>
      <c r="AD41" s="24">
        <f>AD63*$J$20</f>
        <v/>
      </c>
      <c r="AE41" s="24">
        <f>AE63*$J$20</f>
        <v/>
      </c>
      <c r="AF41" s="24">
        <f>AF63*$J$20</f>
        <v/>
      </c>
      <c r="AG41" s="23" t="inlineStr">
        <is>
          <t>Unit 3 liquid production, ktd stable</t>
        </is>
      </c>
      <c r="AH41" s="25" t="n"/>
      <c r="AI41" s="25" t="n"/>
    </row>
    <row r="42">
      <c r="A42" s="26" t="inlineStr">
        <is>
          <t>U3 gas production (gas from own wells), Mscmd</t>
        </is>
      </c>
      <c r="B42" s="24">
        <f>B41*B66/$J$20</f>
        <v/>
      </c>
      <c r="C42" s="24">
        <f>C41*C66/$J$20</f>
        <v/>
      </c>
      <c r="D42" s="24">
        <f>D41*D66/$J$20</f>
        <v/>
      </c>
      <c r="E42" s="24">
        <f>E41*E66/$J$20</f>
        <v/>
      </c>
      <c r="F42" s="24">
        <f>F41*F66/$J$20</f>
        <v/>
      </c>
      <c r="G42" s="24">
        <f>G41*G66/$J$20</f>
        <v/>
      </c>
      <c r="H42" s="24">
        <f>H41*H66/$J$20</f>
        <v/>
      </c>
      <c r="I42" s="24">
        <f>I41*I66/$J$20</f>
        <v/>
      </c>
      <c r="J42" s="24">
        <f>J41*J66/$J$20</f>
        <v/>
      </c>
      <c r="K42" s="24">
        <f>K41*K66/$J$20</f>
        <v/>
      </c>
      <c r="L42" s="24">
        <f>L41*L66/$J$20</f>
        <v/>
      </c>
      <c r="M42" s="24">
        <f>M41*M66/$J$20</f>
        <v/>
      </c>
      <c r="N42" s="24">
        <f>N41*N66/$J$20</f>
        <v/>
      </c>
      <c r="O42" s="24">
        <f>O41*O66/$J$20</f>
        <v/>
      </c>
      <c r="P42" s="24">
        <f>P41*P66/$J$20</f>
        <v/>
      </c>
      <c r="Q42" s="24">
        <f>Q41*Q66/$J$20</f>
        <v/>
      </c>
      <c r="R42" s="24">
        <f>R41*R66/$J$20</f>
        <v/>
      </c>
      <c r="S42" s="24">
        <f>S41*S66/$J$20</f>
        <v/>
      </c>
      <c r="T42" s="24">
        <f>T41*T66/$J$20</f>
        <v/>
      </c>
      <c r="U42" s="24">
        <f>U41*U66/$J$20</f>
        <v/>
      </c>
      <c r="V42" s="24">
        <f>V41*V66/$J$20</f>
        <v/>
      </c>
      <c r="W42" s="24">
        <f>W41*W66/$J$20</f>
        <v/>
      </c>
      <c r="X42" s="24">
        <f>X41*X66/$J$20</f>
        <v/>
      </c>
      <c r="Y42" s="24">
        <f>Y41*Y66/$J$20</f>
        <v/>
      </c>
      <c r="Z42" s="24">
        <f>Z41*Z66/$J$20</f>
        <v/>
      </c>
      <c r="AA42" s="24">
        <f>AA41*AA66/$J$20</f>
        <v/>
      </c>
      <c r="AB42" s="24">
        <f>AB41*AB66/$J$20</f>
        <v/>
      </c>
      <c r="AC42" s="24">
        <f>AC41*AC66/$J$20</f>
        <v/>
      </c>
      <c r="AD42" s="24">
        <f>AD41*AD66/$J$20</f>
        <v/>
      </c>
      <c r="AE42" s="24">
        <f>AE41*AE66/$J$20</f>
        <v/>
      </c>
      <c r="AF42" s="24">
        <f>AF41*AF66/$J$20</f>
        <v/>
      </c>
      <c r="AG42" s="26" t="inlineStr">
        <is>
          <t>U3 gas production (gas from own wells), Mscmd</t>
        </is>
      </c>
      <c r="AH42" s="25" t="n"/>
      <c r="AI42" s="25" t="n"/>
    </row>
    <row r="43">
      <c r="A43" s="26" t="inlineStr">
        <is>
          <t>Total condensate ex U3 to KPC ktd unstable</t>
        </is>
      </c>
      <c r="B43" s="24">
        <f>(B36+B41/($J$20*$J$22))-B9</f>
        <v/>
      </c>
      <c r="C43" s="24">
        <f>(C36+C41/($J$20*$J$22))-C9</f>
        <v/>
      </c>
      <c r="D43" s="24">
        <f>(D36+D41/($J$20*$J$22))-D9</f>
        <v/>
      </c>
      <c r="E43" s="24">
        <f>(E36+E41/($J$20*$J$22))-E9</f>
        <v/>
      </c>
      <c r="F43" s="24">
        <f>(F36+F41/($J$20*$J$22))-F9</f>
        <v/>
      </c>
      <c r="G43" s="24">
        <f>(G36+G41/($J$20*$J$22))-G9</f>
        <v/>
      </c>
      <c r="H43" s="24">
        <f>(H36+H41/($J$20*$J$22))-H9</f>
        <v/>
      </c>
      <c r="I43" s="24">
        <f>(I36+I41/($J$20*$J$22))-I9</f>
        <v/>
      </c>
      <c r="J43" s="24">
        <f>(J36+J41/($J$20*$J$22))-J9</f>
        <v/>
      </c>
      <c r="K43" s="24">
        <f>(K36+K41/($J$20*$J$22))-K9</f>
        <v/>
      </c>
      <c r="L43" s="24">
        <f>(L36+L41/($J$20*$J$22))-L9</f>
        <v/>
      </c>
      <c r="M43" s="24">
        <f>(M36+M41/($J$20*$J$22))-M9</f>
        <v/>
      </c>
      <c r="N43" s="24">
        <f>(N36+N41/($J$20*$J$22))-N9</f>
        <v/>
      </c>
      <c r="O43" s="24">
        <f>(O36+O41/($J$20*$J$22))-O9</f>
        <v/>
      </c>
      <c r="P43" s="24">
        <f>(P36+P41/($J$20*$J$22))-P9</f>
        <v/>
      </c>
      <c r="Q43" s="24">
        <f>(Q36+Q41/($J$20*$J$22))-Q9</f>
        <v/>
      </c>
      <c r="R43" s="24">
        <f>(R36+R41/($J$20*$J$22))-R9</f>
        <v/>
      </c>
      <c r="S43" s="24">
        <f>(S36+S41/($J$20*$J$22))-S9</f>
        <v/>
      </c>
      <c r="T43" s="24">
        <f>(T36+T41/($J$20*$J$22))-T9</f>
        <v/>
      </c>
      <c r="U43" s="24">
        <f>(U36+U41/($J$20*$J$22))-U9</f>
        <v/>
      </c>
      <c r="V43" s="24">
        <f>(V36+V41/($J$20*$J$22))-V9</f>
        <v/>
      </c>
      <c r="W43" s="24">
        <f>(W36+W41/($J$20*$J$22))-W9</f>
        <v/>
      </c>
      <c r="X43" s="24">
        <f>(X36+X41/($J$20*$J$22))-X9</f>
        <v/>
      </c>
      <c r="Y43" s="24">
        <f>(Y36+Y41/($J$20*$J$22))-Y9</f>
        <v/>
      </c>
      <c r="Z43" s="24">
        <f>(Z36+Z41/($J$20*$J$22))-Z9</f>
        <v/>
      </c>
      <c r="AA43" s="24">
        <f>(AA36+AA41/($J$20*$J$22))-AA9</f>
        <v/>
      </c>
      <c r="AB43" s="24">
        <f>(AB36+AB41/($J$20*$J$22))-AB9</f>
        <v/>
      </c>
      <c r="AC43" s="24">
        <f>(AC36+AC41/($J$20*$J$22))-AC9</f>
        <v/>
      </c>
      <c r="AD43" s="24">
        <f>(AD36+AD41/($J$20*$J$22))-AD9</f>
        <v/>
      </c>
      <c r="AE43" s="24">
        <f>(AE36+AE41/($J$20*$J$22))-AE9</f>
        <v/>
      </c>
      <c r="AF43" s="24">
        <f>(AF36+AF41/($J$20*$J$22))-AF9</f>
        <v/>
      </c>
      <c r="AG43" s="26" t="inlineStr">
        <is>
          <t>Total condensate ex U3 to KPC ktd unstable</t>
        </is>
      </c>
      <c r="AH43" s="25" t="n"/>
      <c r="AI43" s="25" t="n"/>
    </row>
    <row r="44">
      <c r="A44" s="26" t="inlineStr">
        <is>
          <t>Gas Generated in KPC from Cond. ex U3, Mscmd</t>
        </is>
      </c>
      <c r="B44" s="24">
        <f>B43*B69*$J$22</f>
        <v/>
      </c>
      <c r="C44" s="24">
        <f>C43*C69*$J$22</f>
        <v/>
      </c>
      <c r="D44" s="24">
        <f>D43*D69*$J$22</f>
        <v/>
      </c>
      <c r="E44" s="24">
        <f>E43*E69*$J$22</f>
        <v/>
      </c>
      <c r="F44" s="24">
        <f>F43*F69*$J$22</f>
        <v/>
      </c>
      <c r="G44" s="24">
        <f>G43*G69*$J$22</f>
        <v/>
      </c>
      <c r="H44" s="24">
        <f>H43*H69*$J$22</f>
        <v/>
      </c>
      <c r="I44" s="24">
        <f>I43*I69*$J$22</f>
        <v/>
      </c>
      <c r="J44" s="24">
        <f>J43*J69*$J$22</f>
        <v/>
      </c>
      <c r="K44" s="24">
        <f>K43*K69*$J$22</f>
        <v/>
      </c>
      <c r="L44" s="24">
        <f>L43*L69*$J$22</f>
        <v/>
      </c>
      <c r="M44" s="24">
        <f>M43*M69*$J$22</f>
        <v/>
      </c>
      <c r="N44" s="24">
        <f>N43*N69*$J$22</f>
        <v/>
      </c>
      <c r="O44" s="24">
        <f>O43*O69*$J$22</f>
        <v/>
      </c>
      <c r="P44" s="24">
        <f>P43*P69*$J$22</f>
        <v/>
      </c>
      <c r="Q44" s="24">
        <f>Q43*Q69*$J$22</f>
        <v/>
      </c>
      <c r="R44" s="24">
        <f>R43*R69*$J$22</f>
        <v/>
      </c>
      <c r="S44" s="24">
        <f>S43*S69*$J$22</f>
        <v/>
      </c>
      <c r="T44" s="24">
        <f>T43*T69*$J$22</f>
        <v/>
      </c>
      <c r="U44" s="24">
        <f>U43*U69*$J$22</f>
        <v/>
      </c>
      <c r="V44" s="24">
        <f>V43*V69*$J$22</f>
        <v/>
      </c>
      <c r="W44" s="24">
        <f>W43*W69*$J$22</f>
        <v/>
      </c>
      <c r="X44" s="24">
        <f>X43*X69*$J$22</f>
        <v/>
      </c>
      <c r="Y44" s="24">
        <f>Y43*Y69*$J$22</f>
        <v/>
      </c>
      <c r="Z44" s="24">
        <f>Z43*Z69*$J$22</f>
        <v/>
      </c>
      <c r="AA44" s="24">
        <f>AA43*AA69*$J$22</f>
        <v/>
      </c>
      <c r="AB44" s="24">
        <f>AB43*AB69*$J$22</f>
        <v/>
      </c>
      <c r="AC44" s="24">
        <f>AC43*AC69*$J$22</f>
        <v/>
      </c>
      <c r="AD44" s="24">
        <f>AD43*AD69*$J$22</f>
        <v/>
      </c>
      <c r="AE44" s="24">
        <f>AE43*AE69*$J$22</f>
        <v/>
      </c>
      <c r="AF44" s="24">
        <f>AF43*AF69*$J$22</f>
        <v/>
      </c>
      <c r="AG44" s="26" t="inlineStr">
        <is>
          <t>Gas Generated in KPC from Cond. ex U3, Mscmd</t>
        </is>
      </c>
      <c r="AH44" s="25" t="n"/>
      <c r="AI44" s="25" t="n"/>
    </row>
    <row r="45">
      <c r="A45" s="26" t="inlineStr">
        <is>
          <t>Total Raw Gas Produced Mscmd</t>
        </is>
      </c>
      <c r="B45" s="24">
        <f>B35+B37+B38+B40+B42+B49</f>
        <v/>
      </c>
      <c r="C45" s="24">
        <f>C35+C37+C38+C40+C42+C49</f>
        <v/>
      </c>
      <c r="D45" s="24">
        <f>D35+D37+D38+D40+D42+D49</f>
        <v/>
      </c>
      <c r="E45" s="24">
        <f>E35+E37+E38+E40+E42+E49</f>
        <v/>
      </c>
      <c r="F45" s="24">
        <f>F35+F37+F38+F40+F42+F49</f>
        <v/>
      </c>
      <c r="G45" s="24">
        <f>G35+G37+G38+G40+G42+G49</f>
        <v/>
      </c>
      <c r="H45" s="24">
        <f>H35+H37+H38+H40+H42+H49</f>
        <v/>
      </c>
      <c r="I45" s="24">
        <f>I35+I37+I38+I40+I42+I49</f>
        <v/>
      </c>
      <c r="J45" s="24">
        <f>J35+J37+J38+J40+J42+J49</f>
        <v/>
      </c>
      <c r="K45" s="24">
        <f>K35+K37+K38+K40+K42+K49</f>
        <v/>
      </c>
      <c r="L45" s="24">
        <f>L35+L37+L38+L40+L42+L49</f>
        <v/>
      </c>
      <c r="M45" s="24">
        <f>M35+M37+M38+M40+M42+M49</f>
        <v/>
      </c>
      <c r="N45" s="24">
        <f>N35+N37+N38+N40+N42+N49</f>
        <v/>
      </c>
      <c r="O45" s="24">
        <f>O35+O37+O38+O40+O42+O49</f>
        <v/>
      </c>
      <c r="P45" s="24">
        <f>P35+P37+P38+P40+P42+P49</f>
        <v/>
      </c>
      <c r="Q45" s="24">
        <f>Q35+Q37+Q38+Q40+Q42+Q49</f>
        <v/>
      </c>
      <c r="R45" s="24">
        <f>R35+R37+R38+R40+R42+R49</f>
        <v/>
      </c>
      <c r="S45" s="24">
        <f>S35+S37+S38+S40+S42+S49</f>
        <v/>
      </c>
      <c r="T45" s="24">
        <f>T35+T37+T38+T40+T42+T49</f>
        <v/>
      </c>
      <c r="U45" s="24">
        <f>U35+U37+U38+U40+U42+U49</f>
        <v/>
      </c>
      <c r="V45" s="24">
        <f>V35+V37+V38+V40+V42+V49</f>
        <v/>
      </c>
      <c r="W45" s="24">
        <f>W35+W37+W38+W40+W42+W49</f>
        <v/>
      </c>
      <c r="X45" s="24">
        <f>X35+X37+X38+X40+X42+X49</f>
        <v/>
      </c>
      <c r="Y45" s="24">
        <f>Y35+Y37+Y38+Y40+Y42+Y49</f>
        <v/>
      </c>
      <c r="Z45" s="24">
        <f>Z35+Z37+Z38+Z40+Z42+Z49</f>
        <v/>
      </c>
      <c r="AA45" s="24">
        <f>AA35+AA37+AA38+AA40+AA42+AA49</f>
        <v/>
      </c>
      <c r="AB45" s="24">
        <f>AB35+AB37+AB38+AB40+AB42+AB49</f>
        <v/>
      </c>
      <c r="AC45" s="24">
        <f>AC35+AC37+AC38+AC40+AC42+AC49</f>
        <v/>
      </c>
      <c r="AD45" s="24">
        <f>AD35+AD37+AD38+AD40+AD42+AD49</f>
        <v/>
      </c>
      <c r="AE45" s="24">
        <f>AE35+AE37+AE38+AE40+AE42+AE49</f>
        <v/>
      </c>
      <c r="AF45" s="24">
        <f>AF35+AF37+AF38+AF40+AF42+AF49</f>
        <v/>
      </c>
      <c r="AG45" s="26" t="inlineStr">
        <is>
          <t>Total Raw Gas Produced Mscmd</t>
        </is>
      </c>
      <c r="AH45" s="25" t="n"/>
      <c r="AI45" s="25" t="n"/>
    </row>
    <row r="46">
      <c r="A46" s="26" t="inlineStr">
        <is>
          <t>Injection required=40% of Total Gas, Mscmd</t>
        </is>
      </c>
      <c r="B46" s="24">
        <f>B45*0.4</f>
        <v/>
      </c>
      <c r="C46" s="24">
        <f>C45*0.4</f>
        <v/>
      </c>
      <c r="D46" s="24">
        <f>D45*0.4</f>
        <v/>
      </c>
      <c r="E46" s="24">
        <f>E45*0.4</f>
        <v/>
      </c>
      <c r="F46" s="24">
        <f>F45*0.4</f>
        <v/>
      </c>
      <c r="G46" s="24">
        <f>G45*0.4</f>
        <v/>
      </c>
      <c r="H46" s="24">
        <f>H45*0.4</f>
        <v/>
      </c>
      <c r="I46" s="24">
        <f>I45*0.4</f>
        <v/>
      </c>
      <c r="J46" s="24">
        <f>J45*0.4</f>
        <v/>
      </c>
      <c r="K46" s="24">
        <f>K45*0.4</f>
        <v/>
      </c>
      <c r="L46" s="24">
        <f>L45*0.4</f>
        <v/>
      </c>
      <c r="M46" s="24">
        <f>M45*0.4</f>
        <v/>
      </c>
      <c r="N46" s="24">
        <f>N45*0.4</f>
        <v/>
      </c>
      <c r="O46" s="24">
        <f>O45*0.4</f>
        <v/>
      </c>
      <c r="P46" s="24">
        <f>P45*0.4</f>
        <v/>
      </c>
      <c r="Q46" s="24">
        <f>Q45*0.4</f>
        <v/>
      </c>
      <c r="R46" s="24">
        <f>R45*0.4</f>
        <v/>
      </c>
      <c r="S46" s="24">
        <f>S45*0.4</f>
        <v/>
      </c>
      <c r="T46" s="24">
        <f>T45*0.4</f>
        <v/>
      </c>
      <c r="U46" s="24">
        <f>U45*0.4</f>
        <v/>
      </c>
      <c r="V46" s="24">
        <f>V45*0.4</f>
        <v/>
      </c>
      <c r="W46" s="24">
        <f>W45*0.4</f>
        <v/>
      </c>
      <c r="X46" s="24">
        <f>X45*0.4</f>
        <v/>
      </c>
      <c r="Y46" s="24">
        <f>Y45*0.4</f>
        <v/>
      </c>
      <c r="Z46" s="24">
        <f>Z45*0.4</f>
        <v/>
      </c>
      <c r="AA46" s="24">
        <f>AA45*0.4</f>
        <v/>
      </c>
      <c r="AB46" s="24">
        <f>AB45*0.4</f>
        <v/>
      </c>
      <c r="AC46" s="24">
        <f>AC45*0.4</f>
        <v/>
      </c>
      <c r="AD46" s="24">
        <f>AD45*0.4</f>
        <v/>
      </c>
      <c r="AE46" s="24">
        <f>AE45*0.4</f>
        <v/>
      </c>
      <c r="AF46" s="24">
        <f>AF45*0.4</f>
        <v/>
      </c>
      <c r="AG46" s="26" t="inlineStr">
        <is>
          <t>Injection required=40% of Total Gas, Mscmd</t>
        </is>
      </c>
      <c r="AH46" s="25" t="n"/>
      <c r="AI46" s="25" t="n"/>
    </row>
    <row r="47">
      <c r="A47" s="26" t="inlineStr">
        <is>
          <t>Gas from KPC to injection, Mscmd</t>
        </is>
      </c>
      <c r="B47" s="24" t="n">
        <v>21.29</v>
      </c>
      <c r="C47" s="24" t="n">
        <v>21.29</v>
      </c>
      <c r="D47" s="24" t="n">
        <v>21.29</v>
      </c>
      <c r="E47" s="24" t="n">
        <v>21.29</v>
      </c>
      <c r="F47" s="24" t="n">
        <v>21.29</v>
      </c>
      <c r="G47" s="24" t="n">
        <v>21.29</v>
      </c>
      <c r="H47" s="24" t="n">
        <v>21.29</v>
      </c>
      <c r="I47" s="24" t="n">
        <v>21.29</v>
      </c>
      <c r="J47" s="24" t="n">
        <v>21.29</v>
      </c>
      <c r="K47" s="24" t="n">
        <v>21.29</v>
      </c>
      <c r="L47" s="24" t="n">
        <v>21.29</v>
      </c>
      <c r="M47" s="24" t="n">
        <v>21.29</v>
      </c>
      <c r="N47" s="24" t="n">
        <v>21.29</v>
      </c>
      <c r="O47" s="24" t="n">
        <v>21.29</v>
      </c>
      <c r="P47" s="24" t="n">
        <v>21.29</v>
      </c>
      <c r="Q47" s="24" t="n">
        <v>19.35</v>
      </c>
      <c r="R47" s="24" t="n">
        <v>19.35</v>
      </c>
      <c r="S47" s="24" t="n">
        <v>19.35</v>
      </c>
      <c r="T47" s="24" t="n">
        <v>19.35</v>
      </c>
      <c r="U47" s="24" t="n">
        <v>19.35</v>
      </c>
      <c r="V47" s="24" t="n">
        <v>19.35</v>
      </c>
      <c r="W47" s="24" t="n">
        <v>19.35</v>
      </c>
      <c r="X47" s="24" t="n">
        <v>19.35</v>
      </c>
      <c r="Y47" s="24" t="n">
        <v>19.35</v>
      </c>
      <c r="Z47" s="24" t="n">
        <v>19.35</v>
      </c>
      <c r="AA47" s="24" t="n">
        <v>19.35</v>
      </c>
      <c r="AB47" s="24" t="n">
        <v>15.82</v>
      </c>
      <c r="AC47" s="24" t="n">
        <v>15.82</v>
      </c>
      <c r="AD47" s="24" t="n">
        <v>15.82</v>
      </c>
      <c r="AE47" s="24" t="n">
        <v>15.82</v>
      </c>
      <c r="AF47" s="24" t="n">
        <v>15.82</v>
      </c>
      <c r="AG47" s="26" t="inlineStr">
        <is>
          <t>Gas from KPC to injection, Mscmd</t>
        </is>
      </c>
      <c r="AH47" s="25" t="n"/>
      <c r="AI47" s="25" t="n"/>
    </row>
    <row r="48">
      <c r="A48" s="26" t="inlineStr">
        <is>
          <t>Gas from KPC to export, Mscmd</t>
        </is>
      </c>
      <c r="B48" s="24" t="n">
        <v>3.09</v>
      </c>
      <c r="C48" s="24" t="n">
        <v>3.09</v>
      </c>
      <c r="D48" s="24" t="n">
        <v>3.09</v>
      </c>
      <c r="E48" s="24" t="n">
        <v>3.09</v>
      </c>
      <c r="F48" s="24" t="n">
        <v>3.09</v>
      </c>
      <c r="G48" s="24" t="n">
        <v>3.09</v>
      </c>
      <c r="H48" s="24" t="n">
        <v>3.09</v>
      </c>
      <c r="I48" s="24" t="n">
        <v>3.09</v>
      </c>
      <c r="J48" s="24" t="n">
        <v>3.09</v>
      </c>
      <c r="K48" s="24" t="n">
        <v>3.09</v>
      </c>
      <c r="L48" s="24" t="n">
        <v>3.09</v>
      </c>
      <c r="M48" s="24" t="n">
        <v>3.09</v>
      </c>
      <c r="N48" s="24" t="n">
        <v>3.09</v>
      </c>
      <c r="O48" s="24" t="n">
        <v>3.09</v>
      </c>
      <c r="P48" s="24" t="n">
        <v>3.09</v>
      </c>
      <c r="Q48" s="24" t="n">
        <v>5.03</v>
      </c>
      <c r="R48" s="24" t="n">
        <v>5.03</v>
      </c>
      <c r="S48" s="24" t="n">
        <v>5.03</v>
      </c>
      <c r="T48" s="24" t="n">
        <v>5.03</v>
      </c>
      <c r="U48" s="24" t="n">
        <v>5.03</v>
      </c>
      <c r="V48" s="24" t="n">
        <v>5.03</v>
      </c>
      <c r="W48" s="24" t="n">
        <v>5.03</v>
      </c>
      <c r="X48" s="24" t="n">
        <v>5.03</v>
      </c>
      <c r="Y48" s="24" t="n">
        <v>5.03</v>
      </c>
      <c r="Z48" s="24" t="n">
        <v>5.03</v>
      </c>
      <c r="AA48" s="24" t="n">
        <v>5.03</v>
      </c>
      <c r="AB48" s="24" t="n">
        <v>8.56</v>
      </c>
      <c r="AC48" s="24" t="n">
        <v>8.56</v>
      </c>
      <c r="AD48" s="24" t="n">
        <v>8.56</v>
      </c>
      <c r="AE48" s="24" t="n">
        <v>8.56</v>
      </c>
      <c r="AF48" s="24" t="n">
        <v>8.56</v>
      </c>
      <c r="AG48" s="26" t="inlineStr">
        <is>
          <t>Gas from KPC to export, Mscmd</t>
        </is>
      </c>
      <c r="AH48" s="25" t="n"/>
      <c r="AI48" s="25" t="n"/>
    </row>
    <row r="49">
      <c r="A49" s="26" t="inlineStr">
        <is>
          <t>Gas from KPC to 5IC, Mscmd</t>
        </is>
      </c>
      <c r="B49" s="24" t="n">
        <v>10.62</v>
      </c>
      <c r="C49" s="24" t="n">
        <v>10.62</v>
      </c>
      <c r="D49" s="24" t="n">
        <v>10.62</v>
      </c>
      <c r="E49" s="24" t="n">
        <v>10.62</v>
      </c>
      <c r="F49" s="24" t="n">
        <v>10.62</v>
      </c>
      <c r="G49" s="24" t="n">
        <v>10.62</v>
      </c>
      <c r="H49" s="24" t="n">
        <v>10.62</v>
      </c>
      <c r="I49" s="24" t="n">
        <v>10.62</v>
      </c>
      <c r="J49" s="24" t="n">
        <v>10.62</v>
      </c>
      <c r="K49" s="24" t="n">
        <v>10.62</v>
      </c>
      <c r="L49" s="24" t="n">
        <v>10.62</v>
      </c>
      <c r="M49" s="24" t="n">
        <v>10.62</v>
      </c>
      <c r="N49" s="24" t="n">
        <v>10.62</v>
      </c>
      <c r="O49" s="24" t="n">
        <v>10.62</v>
      </c>
      <c r="P49" s="24" t="n">
        <v>10.62</v>
      </c>
      <c r="Q49" s="24" t="n">
        <v>10.62</v>
      </c>
      <c r="R49" s="24" t="n">
        <v>10.62</v>
      </c>
      <c r="S49" s="24" t="n">
        <v>10.62</v>
      </c>
      <c r="T49" s="24" t="n">
        <v>10.62</v>
      </c>
      <c r="U49" s="24" t="n">
        <v>10.62</v>
      </c>
      <c r="V49" s="24" t="n">
        <v>10.62</v>
      </c>
      <c r="W49" s="24" t="n">
        <v>10.62</v>
      </c>
      <c r="X49" s="24" t="n">
        <v>10.62</v>
      </c>
      <c r="Y49" s="24" t="n">
        <v>10.62</v>
      </c>
      <c r="Z49" s="24" t="n">
        <v>10.62</v>
      </c>
      <c r="AA49" s="24" t="n">
        <v>10.62</v>
      </c>
      <c r="AB49" s="24" t="n">
        <v>10.62</v>
      </c>
      <c r="AC49" s="24" t="n">
        <v>10.62</v>
      </c>
      <c r="AD49" s="24" t="n">
        <v>10.62</v>
      </c>
      <c r="AE49" s="24" t="n">
        <v>10.62</v>
      </c>
      <c r="AF49" s="24" t="n">
        <v>10.62</v>
      </c>
      <c r="AG49" s="26" t="inlineStr">
        <is>
          <t>Gas from KPC to 5IC, Mscmd</t>
        </is>
      </c>
      <c r="AH49" s="25" t="n"/>
      <c r="AI49" s="25" t="n"/>
    </row>
    <row r="50">
      <c r="A50" s="26" t="inlineStr">
        <is>
          <t>Total gas from KPC (outlet DRIZO), Mscmd</t>
        </is>
      </c>
      <c r="B50" s="24">
        <f>B47+B48+B49</f>
        <v/>
      </c>
      <c r="C50" s="24">
        <f>C47+C48+C49</f>
        <v/>
      </c>
      <c r="D50" s="24">
        <f>D47+D48+D49</f>
        <v/>
      </c>
      <c r="E50" s="24">
        <f>E47+E48+E49</f>
        <v/>
      </c>
      <c r="F50" s="24">
        <f>F47+F48+F49</f>
        <v/>
      </c>
      <c r="G50" s="24">
        <f>G47+G48+G49</f>
        <v/>
      </c>
      <c r="H50" s="24">
        <f>H47+H48+H49</f>
        <v/>
      </c>
      <c r="I50" s="24">
        <f>I47+I48+I49</f>
        <v/>
      </c>
      <c r="J50" s="24">
        <f>J47+J48+J49</f>
        <v/>
      </c>
      <c r="K50" s="24">
        <f>K47+K48+K49</f>
        <v/>
      </c>
      <c r="L50" s="24">
        <f>L47+L48+L49</f>
        <v/>
      </c>
      <c r="M50" s="24">
        <f>M47+M48+M49</f>
        <v/>
      </c>
      <c r="N50" s="24">
        <f>N47+N48+N49</f>
        <v/>
      </c>
      <c r="O50" s="24">
        <f>O47+O48+O49</f>
        <v/>
      </c>
      <c r="P50" s="24">
        <f>P47+P48+P49</f>
        <v/>
      </c>
      <c r="Q50" s="24">
        <f>Q47+Q48+Q49</f>
        <v/>
      </c>
      <c r="R50" s="24">
        <f>R47+R48+R49</f>
        <v/>
      </c>
      <c r="S50" s="24">
        <f>S47+S48+S49</f>
        <v/>
      </c>
      <c r="T50" s="24">
        <f>T47+T48+T49</f>
        <v/>
      </c>
      <c r="U50" s="24">
        <f>U47+U48+U49</f>
        <v/>
      </c>
      <c r="V50" s="24">
        <f>V47+V48+V49</f>
        <v/>
      </c>
      <c r="W50" s="24">
        <f>W47+W48+W49</f>
        <v/>
      </c>
      <c r="X50" s="24">
        <f>X47+X48+X49</f>
        <v/>
      </c>
      <c r="Y50" s="24">
        <f>Y47+Y48+Y49</f>
        <v/>
      </c>
      <c r="Z50" s="24">
        <f>Z47+Z48+Z49</f>
        <v/>
      </c>
      <c r="AA50" s="24">
        <f>AA47+AA48+AA49</f>
        <v/>
      </c>
      <c r="AB50" s="24">
        <f>AB47+AB48+AB49</f>
        <v/>
      </c>
      <c r="AC50" s="24">
        <f>AC47+AC48+AC49</f>
        <v/>
      </c>
      <c r="AD50" s="24">
        <f>AD47+AD48+AD49</f>
        <v/>
      </c>
      <c r="AE50" s="24">
        <f>AE47+AE48+AE49</f>
        <v/>
      </c>
      <c r="AF50" s="24">
        <f>AF47+AF48+AF49</f>
        <v/>
      </c>
      <c r="AG50" s="26" t="inlineStr">
        <is>
          <t>Total gas from KPC (outlet DRIZO), Mscmd</t>
        </is>
      </c>
      <c r="AH50" s="25" t="n"/>
      <c r="AI50" s="25" t="n"/>
    </row>
    <row r="51">
      <c r="A51" s="26" t="inlineStr">
        <is>
          <t>H2S in total gas to export, % vol</t>
        </is>
      </c>
      <c r="B51" s="24">
        <f>(B48*$E$25+(B14-B48)*$E$29)/B14*100</f>
        <v/>
      </c>
      <c r="C51" s="24">
        <f>(C48*$E$25+(C14-C48)*$E$29)/C14*100</f>
        <v/>
      </c>
      <c r="D51" s="24">
        <f>(D48*$E$25+(D14-D48)*$E$29)/D14*100</f>
        <v/>
      </c>
      <c r="E51" s="24">
        <f>(E48*$E$25+(E14-E48)*$E$29)/E14*100</f>
        <v/>
      </c>
      <c r="F51" s="24">
        <f>(F48*$E$25+(F14-F48)*$E$29)/F14*100</f>
        <v/>
      </c>
      <c r="G51" s="24">
        <f>(G48*$E$25+(G14-G48)*$E$29)/G14*100</f>
        <v/>
      </c>
      <c r="H51" s="24">
        <f>(H48*$E$25+(H14-H48)*$E$29)/H14*100</f>
        <v/>
      </c>
      <c r="I51" s="24">
        <f>(I48*$E$25+(I14-I48)*$E$29)/I14*100</f>
        <v/>
      </c>
      <c r="J51" s="24">
        <f>(J48*$E$25+(J14-J48)*$E$29)/J14*100</f>
        <v/>
      </c>
      <c r="K51" s="24">
        <f>(K48*$E$25+(K14-K48)*$E$29)/K14*100</f>
        <v/>
      </c>
      <c r="L51" s="24">
        <f>(L48*$E$25+(L14-L48)*$E$29)/L14*100</f>
        <v/>
      </c>
      <c r="M51" s="24">
        <f>(M48*$E$25+(M14-M48)*$E$29)/M14*100</f>
        <v/>
      </c>
      <c r="N51" s="24">
        <f>(N48*$E$25+(N14-N48)*$E$29)/N14*100</f>
        <v/>
      </c>
      <c r="O51" s="24">
        <f>(O48*$E$25+(O14-O48)*$E$29)/O14*100</f>
        <v/>
      </c>
      <c r="P51" s="24">
        <f>(P48*$E$25+(P14-P48)*$E$29)/P14*100</f>
        <v/>
      </c>
      <c r="Q51" s="24">
        <f>(Q48*$E$25+(Q14-Q48)*$E$29)/Q14*100</f>
        <v/>
      </c>
      <c r="R51" s="24">
        <f>(R48*$E$25+(R14-R48)*$E$29)/R14*100</f>
        <v/>
      </c>
      <c r="S51" s="24">
        <f>(S48*$E$25+(S14-S48)*$E$29)/S14*100</f>
        <v/>
      </c>
      <c r="T51" s="24">
        <f>(T48*$E$25+(T14-T48)*$E$29)/T14*100</f>
        <v/>
      </c>
      <c r="U51" s="24">
        <f>(U48*$E$25+(U14-U48)*$E$29)/U14*100</f>
        <v/>
      </c>
      <c r="V51" s="24">
        <f>(V48*$E$25+(V14-V48)*$E$29)/V14*100</f>
        <v/>
      </c>
      <c r="W51" s="24">
        <f>(W48*$E$25+(W14-W48)*$E$29)/W14*100</f>
        <v/>
      </c>
      <c r="X51" s="24">
        <f>(X48*$E$25+(X14-X48)*$E$29)/X14*100</f>
        <v/>
      </c>
      <c r="Y51" s="24">
        <f>(Y48*$E$25+(Y14-Y48)*$E$29)/Y14*100</f>
        <v/>
      </c>
      <c r="Z51" s="24">
        <f>(Z48*$E$25+(Z14-Z48)*$E$29)/Z14*100</f>
        <v/>
      </c>
      <c r="AA51" s="24">
        <f>(AA48*$E$25+(AA14-AA48)*$E$29)/AA14*100</f>
        <v/>
      </c>
      <c r="AB51" s="24">
        <f>(AB48*$E$25+(AB14-AB48)*$E$29)/AB14*100</f>
        <v/>
      </c>
      <c r="AC51" s="24">
        <f>(AC48*$E$25+(AC14-AC48)*$E$29)/AC14*100</f>
        <v/>
      </c>
      <c r="AD51" s="24">
        <f>(AD48*$E$25+(AD14-AD48)*$E$29)/AD14*100</f>
        <v/>
      </c>
      <c r="AE51" s="24">
        <f>(AE48*$E$25+(AE14-AE48)*$E$29)/AE14*100</f>
        <v/>
      </c>
      <c r="AF51" s="24">
        <f>(AF48*$E$25+(AF14-AF48)*$E$29)/AF14*100</f>
        <v/>
      </c>
      <c r="AG51" s="26" t="inlineStr">
        <is>
          <t>H2S in total gas to export, % vol</t>
        </is>
      </c>
      <c r="AH51" s="25" t="n"/>
      <c r="AI51" s="25" t="n"/>
    </row>
    <row r="52"/>
    <row r="53">
      <c r="B53" s="27" t="inlineStr">
        <is>
          <t>PRODUCTS OUTPUT</t>
        </is>
      </c>
    </row>
    <row r="54">
      <c r="A54" s="26" t="inlineStr">
        <is>
          <t>Date</t>
        </is>
      </c>
      <c r="B54" s="28" t="n">
        <v>1</v>
      </c>
      <c r="C54" s="28" t="n">
        <v>2</v>
      </c>
      <c r="D54" s="28" t="n">
        <v>3</v>
      </c>
      <c r="E54" s="28" t="n">
        <v>4</v>
      </c>
      <c r="F54" s="28" t="n">
        <v>5</v>
      </c>
      <c r="G54" s="28" t="n">
        <v>6</v>
      </c>
      <c r="H54" s="28" t="n">
        <v>7</v>
      </c>
      <c r="I54" s="28" t="n">
        <v>8</v>
      </c>
      <c r="J54" s="28" t="n">
        <v>9</v>
      </c>
      <c r="K54" s="28" t="n">
        <v>10</v>
      </c>
      <c r="L54" s="28" t="n">
        <v>11</v>
      </c>
      <c r="M54" s="28" t="n">
        <v>12</v>
      </c>
      <c r="N54" s="28" t="n">
        <v>13</v>
      </c>
      <c r="O54" s="28" t="n">
        <v>14</v>
      </c>
      <c r="P54" s="28" t="n">
        <v>15</v>
      </c>
      <c r="Q54" s="28" t="n">
        <v>16</v>
      </c>
      <c r="R54" s="28" t="n">
        <v>17</v>
      </c>
      <c r="S54" s="28" t="n">
        <v>18</v>
      </c>
      <c r="T54" s="28" t="n">
        <v>19</v>
      </c>
      <c r="U54" s="28" t="n">
        <v>20</v>
      </c>
      <c r="V54" s="28" t="n">
        <v>21</v>
      </c>
      <c r="W54" s="28" t="n">
        <v>22</v>
      </c>
      <c r="X54" s="28" t="n">
        <v>23</v>
      </c>
      <c r="Y54" s="28" t="n">
        <v>24</v>
      </c>
      <c r="Z54" s="28" t="n">
        <v>25</v>
      </c>
      <c r="AA54" s="28" t="n">
        <v>26</v>
      </c>
      <c r="AB54" s="28" t="n">
        <v>27</v>
      </c>
      <c r="AC54" s="28" t="n">
        <v>28</v>
      </c>
      <c r="AD54" s="28" t="n">
        <v>29</v>
      </c>
      <c r="AE54" s="28" t="n">
        <v>30</v>
      </c>
      <c r="AF54" s="28" t="n">
        <v>31</v>
      </c>
      <c r="AG54" s="28" t="inlineStr">
        <is>
          <t>SUMS</t>
        </is>
      </c>
    </row>
    <row r="55">
      <c r="A55" s="26" t="inlineStr">
        <is>
          <t>Total Equivalent Stable Liquid, ktd</t>
        </is>
      </c>
      <c r="B55" s="24">
        <f>(B4+$J$22*(B9))</f>
        <v/>
      </c>
      <c r="C55" s="24">
        <f>(C4+$J$22*(C9))</f>
        <v/>
      </c>
      <c r="D55" s="24">
        <f>(D4+$J$22*(D9))</f>
        <v/>
      </c>
      <c r="E55" s="24">
        <f>(E4+$J$22*(E9))</f>
        <v/>
      </c>
      <c r="F55" s="24">
        <f>(F4+$J$22*(F9))</f>
        <v/>
      </c>
      <c r="G55" s="24">
        <f>(G4+$J$22*(G9))</f>
        <v/>
      </c>
      <c r="H55" s="24">
        <f>(H4+$J$22*(H9))</f>
        <v/>
      </c>
      <c r="I55" s="24">
        <f>(I4+$J$22*(I9))</f>
        <v/>
      </c>
      <c r="J55" s="24">
        <f>(J4+$J$22*(J9))</f>
        <v/>
      </c>
      <c r="K55" s="24">
        <f>(K4+$J$22*(K9))</f>
        <v/>
      </c>
      <c r="L55" s="24">
        <f>(L4+$J$22*(L9))</f>
        <v/>
      </c>
      <c r="M55" s="24">
        <f>(M4+$J$22*(M9))</f>
        <v/>
      </c>
      <c r="N55" s="24">
        <f>(N4+$J$22*(N9))</f>
        <v/>
      </c>
      <c r="O55" s="24">
        <f>(O4+$J$22*(O9))</f>
        <v/>
      </c>
      <c r="P55" s="24">
        <f>(P4+$J$22*(P9))</f>
        <v/>
      </c>
      <c r="Q55" s="24">
        <f>(Q4+$J$22*(Q9))</f>
        <v/>
      </c>
      <c r="R55" s="24">
        <f>(R4+$J$22*(R9))</f>
        <v/>
      </c>
      <c r="S55" s="24">
        <f>(S4+$J$22*(S9))</f>
        <v/>
      </c>
      <c r="T55" s="24">
        <f>(T4+$J$22*(T9))</f>
        <v/>
      </c>
      <c r="U55" s="24">
        <f>(U4+$J$22*(U9))</f>
        <v/>
      </c>
      <c r="V55" s="24">
        <f>(V4+$J$22*(V9))</f>
        <v/>
      </c>
      <c r="W55" s="24">
        <f>(W4+$J$22*(W9))</f>
        <v/>
      </c>
      <c r="X55" s="24">
        <f>(X4+$J$22*(X9))</f>
        <v/>
      </c>
      <c r="Y55" s="24">
        <f>(Y4+$J$22*(Y9))</f>
        <v/>
      </c>
      <c r="Z55" s="24">
        <f>(Z4+$J$22*(Z9))</f>
        <v/>
      </c>
      <c r="AA55" s="24">
        <f>(AA4+$J$22*(AA9))</f>
        <v/>
      </c>
      <c r="AB55" s="24">
        <f>(AB4+$J$22*(AB9))</f>
        <v/>
      </c>
      <c r="AC55" s="24">
        <f>(AC4+$J$22*(AC9))</f>
        <v/>
      </c>
      <c r="AD55" s="24">
        <f>(AD4+$J$22*(AD9))</f>
        <v/>
      </c>
      <c r="AE55" s="24">
        <f>(AE4+$J$22*(AE9))</f>
        <v/>
      </c>
      <c r="AF55" s="24">
        <f>(AF4+$J$22*(AF9))</f>
        <v/>
      </c>
      <c r="AG55" s="25">
        <f>SUM(B55:AF55)</f>
        <v/>
      </c>
    </row>
    <row r="56">
      <c r="A56" s="26" t="inlineStr">
        <is>
          <t>Total Gas, Mscmd</t>
        </is>
      </c>
      <c r="B56" s="24">
        <f>B15+B14+B10</f>
        <v/>
      </c>
      <c r="C56" s="24">
        <f>C15+C14+C10</f>
        <v/>
      </c>
      <c r="D56" s="24">
        <f>D15+D14+D10</f>
        <v/>
      </c>
      <c r="E56" s="24">
        <f>E15+E14+E10</f>
        <v/>
      </c>
      <c r="F56" s="24">
        <f>F15+F14+F10</f>
        <v/>
      </c>
      <c r="G56" s="24">
        <f>G15+G14+G10</f>
        <v/>
      </c>
      <c r="H56" s="24">
        <f>H15+H14+H10</f>
        <v/>
      </c>
      <c r="I56" s="24">
        <f>I15+I14+I10</f>
        <v/>
      </c>
      <c r="J56" s="24">
        <f>J15+J14+J10</f>
        <v/>
      </c>
      <c r="K56" s="24">
        <f>K15+K14+K10</f>
        <v/>
      </c>
      <c r="L56" s="24">
        <f>L15+L14+L10</f>
        <v/>
      </c>
      <c r="M56" s="24">
        <f>M15+M14+M10</f>
        <v/>
      </c>
      <c r="N56" s="24">
        <f>N15+N14+N10</f>
        <v/>
      </c>
      <c r="O56" s="24">
        <f>O15+O14+O10</f>
        <v/>
      </c>
      <c r="P56" s="24">
        <f>P15+P14+P10</f>
        <v/>
      </c>
      <c r="Q56" s="24">
        <f>Q15+Q14+Q10</f>
        <v/>
      </c>
      <c r="R56" s="24">
        <f>R15+R14+R10</f>
        <v/>
      </c>
      <c r="S56" s="24">
        <f>S15+S14+S10</f>
        <v/>
      </c>
      <c r="T56" s="24">
        <f>T15+T14+T10</f>
        <v/>
      </c>
      <c r="U56" s="24">
        <f>U15+U14+U10</f>
        <v/>
      </c>
      <c r="V56" s="24">
        <f>V15+V14+V10</f>
        <v/>
      </c>
      <c r="W56" s="24">
        <f>W15+W14+W10</f>
        <v/>
      </c>
      <c r="X56" s="24">
        <f>X15+X14+X10</f>
        <v/>
      </c>
      <c r="Y56" s="24">
        <f>Y15+Y14+Y10</f>
        <v/>
      </c>
      <c r="Z56" s="24">
        <f>Z15+Z14+Z10</f>
        <v/>
      </c>
      <c r="AA56" s="24">
        <f>AA15+AA14+AA10</f>
        <v/>
      </c>
      <c r="AB56" s="24">
        <f>AB15+AB14+AB10</f>
        <v/>
      </c>
      <c r="AC56" s="24">
        <f>AC15+AC14+AC10</f>
        <v/>
      </c>
      <c r="AD56" s="24">
        <f>AD15+AD14+AD10</f>
        <v/>
      </c>
      <c r="AE56" s="24">
        <f>AE15+AE14+AE10</f>
        <v/>
      </c>
      <c r="AF56" s="24">
        <f>AF15+AF14+AF10</f>
        <v/>
      </c>
      <c r="AG56" s="25">
        <f>SUM(B56:AF56)</f>
        <v/>
      </c>
    </row>
    <row r="57">
      <c r="A57" s="26" t="inlineStr">
        <is>
          <t>Field GOR</t>
        </is>
      </c>
      <c r="B57" s="24">
        <f>B56/B55</f>
        <v/>
      </c>
      <c r="C57" s="24">
        <f>C56/C55</f>
        <v/>
      </c>
      <c r="D57" s="24">
        <f>D56/D55</f>
        <v/>
      </c>
      <c r="E57" s="24">
        <f>E56/E55</f>
        <v/>
      </c>
      <c r="F57" s="24">
        <f>F56/F55</f>
        <v/>
      </c>
      <c r="G57" s="24">
        <f>G56/G55</f>
        <v/>
      </c>
      <c r="H57" s="24">
        <f>H56/H55</f>
        <v/>
      </c>
      <c r="I57" s="24">
        <f>I56/I55</f>
        <v/>
      </c>
      <c r="J57" s="24">
        <f>J56/J55</f>
        <v/>
      </c>
      <c r="K57" s="24">
        <f>K56/K55</f>
        <v/>
      </c>
      <c r="L57" s="24">
        <f>L56/L55</f>
        <v/>
      </c>
      <c r="M57" s="24">
        <f>M56/M55</f>
        <v/>
      </c>
      <c r="N57" s="24">
        <f>N56/N55</f>
        <v/>
      </c>
      <c r="O57" s="24">
        <f>O56/O55</f>
        <v/>
      </c>
      <c r="P57" s="24">
        <f>P56/P55</f>
        <v/>
      </c>
      <c r="Q57" s="24">
        <f>Q56/Q55</f>
        <v/>
      </c>
      <c r="R57" s="24">
        <f>R56/R55</f>
        <v/>
      </c>
      <c r="S57" s="24">
        <f>S56/S55</f>
        <v/>
      </c>
      <c r="T57" s="24">
        <f>T56/T55</f>
        <v/>
      </c>
      <c r="U57" s="24">
        <f>U56/U55</f>
        <v/>
      </c>
      <c r="V57" s="24">
        <f>V56/V55</f>
        <v/>
      </c>
      <c r="W57" s="24">
        <f>W56/W55</f>
        <v/>
      </c>
      <c r="X57" s="24">
        <f>X56/X55</f>
        <v/>
      </c>
      <c r="Y57" s="24">
        <f>Y56/Y55</f>
        <v/>
      </c>
      <c r="Z57" s="24">
        <f>Z56/Z55</f>
        <v/>
      </c>
      <c r="AA57" s="24">
        <f>AA56/AA55</f>
        <v/>
      </c>
      <c r="AB57" s="24">
        <f>AB56/AB55</f>
        <v/>
      </c>
      <c r="AC57" s="24">
        <f>AC56/AC55</f>
        <v/>
      </c>
      <c r="AD57" s="24">
        <f>AD56/AD55</f>
        <v/>
      </c>
      <c r="AE57" s="24">
        <f>AE56/AE55</f>
        <v/>
      </c>
      <c r="AF57" s="24">
        <f>AF56/AF55</f>
        <v/>
      </c>
      <c r="AG57" s="25">
        <f>(AF56/AF55)</f>
        <v/>
      </c>
    </row>
    <row r="58"/>
    <row r="59"/>
    <row r="60">
      <c r="B60" s="27" t="inlineStr">
        <is>
          <t>WELL STOCK</t>
        </is>
      </c>
    </row>
    <row r="61">
      <c r="A61" s="26" t="inlineStr">
        <is>
          <t>KPC WS, kt stable</t>
        </is>
      </c>
      <c r="B61" s="24">
        <f>B106</f>
        <v/>
      </c>
      <c r="C61" s="24">
        <f>C106</f>
        <v/>
      </c>
      <c r="D61" s="24">
        <f>D106</f>
        <v/>
      </c>
      <c r="E61" s="24">
        <f>E106</f>
        <v/>
      </c>
      <c r="F61" s="24">
        <f>F106</f>
        <v/>
      </c>
      <c r="G61" s="24">
        <f>G106</f>
        <v/>
      </c>
      <c r="H61" s="24">
        <f>H106</f>
        <v/>
      </c>
      <c r="I61" s="24">
        <f>I106</f>
        <v/>
      </c>
      <c r="J61" s="24">
        <f>J106</f>
        <v/>
      </c>
      <c r="K61" s="24">
        <f>K106</f>
        <v/>
      </c>
      <c r="L61" s="24">
        <f>L106</f>
        <v/>
      </c>
      <c r="M61" s="24">
        <f>M106</f>
        <v/>
      </c>
      <c r="N61" s="24">
        <f>N106</f>
        <v/>
      </c>
      <c r="O61" s="24">
        <f>O106</f>
        <v/>
      </c>
      <c r="P61" s="24">
        <f>P106</f>
        <v/>
      </c>
      <c r="Q61" s="24">
        <f>Q106</f>
        <v/>
      </c>
      <c r="R61" s="24">
        <f>R106</f>
        <v/>
      </c>
      <c r="S61" s="24">
        <f>S106</f>
        <v/>
      </c>
      <c r="T61" s="24">
        <f>T106</f>
        <v/>
      </c>
      <c r="U61" s="24">
        <f>U106</f>
        <v/>
      </c>
      <c r="V61" s="24">
        <f>V106</f>
        <v/>
      </c>
      <c r="W61" s="24">
        <f>W106</f>
        <v/>
      </c>
      <c r="X61" s="24">
        <f>X106</f>
        <v/>
      </c>
      <c r="Y61" s="24">
        <f>Y106</f>
        <v/>
      </c>
      <c r="Z61" s="24">
        <f>Z106</f>
        <v/>
      </c>
      <c r="AA61" s="24">
        <f>AA106</f>
        <v/>
      </c>
      <c r="AB61" s="24">
        <f>AB106</f>
        <v/>
      </c>
      <c r="AC61" s="24">
        <f>AC106</f>
        <v/>
      </c>
      <c r="AD61" s="24">
        <f>AD106</f>
        <v/>
      </c>
      <c r="AE61" s="24">
        <f>AE106</f>
        <v/>
      </c>
      <c r="AF61" s="24">
        <f>AF106</f>
        <v/>
      </c>
    </row>
    <row r="62">
      <c r="A62" s="26" t="inlineStr">
        <is>
          <t>Unit 2 WS, kt stable</t>
        </is>
      </c>
      <c r="B62" s="24">
        <f>B107</f>
        <v/>
      </c>
      <c r="C62" s="24">
        <f>C107</f>
        <v/>
      </c>
      <c r="D62" s="24">
        <f>D107</f>
        <v/>
      </c>
      <c r="E62" s="24">
        <f>E107</f>
        <v/>
      </c>
      <c r="F62" s="24">
        <f>F107</f>
        <v/>
      </c>
      <c r="G62" s="24">
        <f>G107</f>
        <v/>
      </c>
      <c r="H62" s="24">
        <f>H107</f>
        <v/>
      </c>
      <c r="I62" s="24">
        <f>I107</f>
        <v/>
      </c>
      <c r="J62" s="24">
        <f>J107</f>
        <v/>
      </c>
      <c r="K62" s="24">
        <f>K107</f>
        <v/>
      </c>
      <c r="L62" s="24">
        <f>L107</f>
        <v/>
      </c>
      <c r="M62" s="24">
        <f>M107</f>
        <v/>
      </c>
      <c r="N62" s="24">
        <f>N107</f>
        <v/>
      </c>
      <c r="O62" s="24">
        <f>O107</f>
        <v/>
      </c>
      <c r="P62" s="24">
        <f>P107</f>
        <v/>
      </c>
      <c r="Q62" s="24">
        <f>Q107</f>
        <v/>
      </c>
      <c r="R62" s="24">
        <f>R107</f>
        <v/>
      </c>
      <c r="S62" s="24">
        <f>S107</f>
        <v/>
      </c>
      <c r="T62" s="24">
        <f>T107</f>
        <v/>
      </c>
      <c r="U62" s="24">
        <f>U107</f>
        <v/>
      </c>
      <c r="V62" s="24">
        <f>V107</f>
        <v/>
      </c>
      <c r="W62" s="24">
        <f>W107</f>
        <v/>
      </c>
      <c r="X62" s="24">
        <f>X107</f>
        <v/>
      </c>
      <c r="Y62" s="24">
        <f>Y107</f>
        <v/>
      </c>
      <c r="Z62" s="24">
        <f>Z107</f>
        <v/>
      </c>
      <c r="AA62" s="24">
        <f>AA107</f>
        <v/>
      </c>
      <c r="AB62" s="24">
        <f>AB107</f>
        <v/>
      </c>
      <c r="AC62" s="24">
        <f>AC107</f>
        <v/>
      </c>
      <c r="AD62" s="24">
        <f>AD107</f>
        <v/>
      </c>
      <c r="AE62" s="24">
        <f>AE107</f>
        <v/>
      </c>
      <c r="AF62" s="24">
        <f>AF107</f>
        <v/>
      </c>
    </row>
    <row r="63">
      <c r="A63" s="26" t="inlineStr">
        <is>
          <t>Unit 3 WS, kt stable</t>
        </is>
      </c>
      <c r="B63" s="24">
        <f>B108</f>
        <v/>
      </c>
      <c r="C63" s="24">
        <f>C108</f>
        <v/>
      </c>
      <c r="D63" s="24">
        <f>D108</f>
        <v/>
      </c>
      <c r="E63" s="24">
        <f>E108</f>
        <v/>
      </c>
      <c r="F63" s="24">
        <f>F108</f>
        <v/>
      </c>
      <c r="G63" s="24">
        <f>G108</f>
        <v/>
      </c>
      <c r="H63" s="24">
        <f>H108</f>
        <v/>
      </c>
      <c r="I63" s="24">
        <f>I108</f>
        <v/>
      </c>
      <c r="J63" s="24">
        <f>J108</f>
        <v/>
      </c>
      <c r="K63" s="24">
        <f>K108</f>
        <v/>
      </c>
      <c r="L63" s="24">
        <f>L108</f>
        <v/>
      </c>
      <c r="M63" s="24">
        <f>M108</f>
        <v/>
      </c>
      <c r="N63" s="24">
        <f>N108</f>
        <v/>
      </c>
      <c r="O63" s="24">
        <f>O108</f>
        <v/>
      </c>
      <c r="P63" s="24">
        <f>P108</f>
        <v/>
      </c>
      <c r="Q63" s="24">
        <f>Q108</f>
        <v/>
      </c>
      <c r="R63" s="24">
        <f>R108</f>
        <v/>
      </c>
      <c r="S63" s="24">
        <f>S108</f>
        <v/>
      </c>
      <c r="T63" s="24">
        <f>T108</f>
        <v/>
      </c>
      <c r="U63" s="24">
        <f>U108</f>
        <v/>
      </c>
      <c r="V63" s="24">
        <f>V108</f>
        <v/>
      </c>
      <c r="W63" s="24">
        <f>W108</f>
        <v/>
      </c>
      <c r="X63" s="24">
        <f>X108</f>
        <v/>
      </c>
      <c r="Y63" s="24">
        <f>Y108</f>
        <v/>
      </c>
      <c r="Z63" s="24">
        <f>Z108</f>
        <v/>
      </c>
      <c r="AA63" s="24">
        <f>AA108</f>
        <v/>
      </c>
      <c r="AB63" s="24">
        <f>AB108</f>
        <v/>
      </c>
      <c r="AC63" s="24">
        <f>AC108</f>
        <v/>
      </c>
      <c r="AD63" s="24">
        <f>AD108</f>
        <v/>
      </c>
      <c r="AE63" s="24">
        <f>AE108</f>
        <v/>
      </c>
      <c r="AF63" s="24">
        <f>AF108</f>
        <v/>
      </c>
    </row>
    <row r="64">
      <c r="A64" s="26" t="inlineStr">
        <is>
          <t>KPC WS GOR Mscm/kt stable</t>
        </is>
      </c>
      <c r="B64" s="24">
        <f>B116</f>
        <v/>
      </c>
      <c r="C64" s="24">
        <f>C116</f>
        <v/>
      </c>
      <c r="D64" s="24">
        <f>D116</f>
        <v/>
      </c>
      <c r="E64" s="24">
        <f>E116</f>
        <v/>
      </c>
      <c r="F64" s="24">
        <f>F116</f>
        <v/>
      </c>
      <c r="G64" s="24">
        <f>G116</f>
        <v/>
      </c>
      <c r="H64" s="24">
        <f>H116</f>
        <v/>
      </c>
      <c r="I64" s="24">
        <f>I116</f>
        <v/>
      </c>
      <c r="J64" s="24">
        <f>J116</f>
        <v/>
      </c>
      <c r="K64" s="24">
        <f>K116</f>
        <v/>
      </c>
      <c r="L64" s="24">
        <f>L116</f>
        <v/>
      </c>
      <c r="M64" s="24">
        <f>M116</f>
        <v/>
      </c>
      <c r="N64" s="24">
        <f>N116</f>
        <v/>
      </c>
      <c r="O64" s="24">
        <f>O116</f>
        <v/>
      </c>
      <c r="P64" s="24">
        <f>P116</f>
        <v/>
      </c>
      <c r="Q64" s="24">
        <f>Q116</f>
        <v/>
      </c>
      <c r="R64" s="24">
        <f>R116</f>
        <v/>
      </c>
      <c r="S64" s="24">
        <f>S116</f>
        <v/>
      </c>
      <c r="T64" s="24">
        <f>T116</f>
        <v/>
      </c>
      <c r="U64" s="24">
        <f>U116</f>
        <v/>
      </c>
      <c r="V64" s="24">
        <f>V116</f>
        <v/>
      </c>
      <c r="W64" s="24">
        <f>W116</f>
        <v/>
      </c>
      <c r="X64" s="24">
        <f>X116</f>
        <v/>
      </c>
      <c r="Y64" s="24">
        <f>Y116</f>
        <v/>
      </c>
      <c r="Z64" s="24">
        <f>Z116</f>
        <v/>
      </c>
      <c r="AA64" s="24">
        <f>AA116</f>
        <v/>
      </c>
      <c r="AB64" s="24">
        <f>AB116</f>
        <v/>
      </c>
      <c r="AC64" s="24">
        <f>AC116</f>
        <v/>
      </c>
      <c r="AD64" s="24">
        <f>AD116</f>
        <v/>
      </c>
      <c r="AE64" s="24">
        <f>AE116</f>
        <v/>
      </c>
      <c r="AF64" s="24">
        <f>AF116</f>
        <v/>
      </c>
    </row>
    <row r="65">
      <c r="A65" s="26" t="inlineStr">
        <is>
          <t>Unit 2 WS GOR Mscm/kt stable</t>
        </is>
      </c>
      <c r="B65" s="24">
        <f>B117</f>
        <v/>
      </c>
      <c r="C65" s="24">
        <f>C117</f>
        <v/>
      </c>
      <c r="D65" s="24">
        <f>D117</f>
        <v/>
      </c>
      <c r="E65" s="24">
        <f>E117</f>
        <v/>
      </c>
      <c r="F65" s="24">
        <f>F117</f>
        <v/>
      </c>
      <c r="G65" s="24">
        <f>G117</f>
        <v/>
      </c>
      <c r="H65" s="24">
        <f>H117</f>
        <v/>
      </c>
      <c r="I65" s="24">
        <f>I117</f>
        <v/>
      </c>
      <c r="J65" s="24">
        <f>J117</f>
        <v/>
      </c>
      <c r="K65" s="24">
        <f>K117</f>
        <v/>
      </c>
      <c r="L65" s="24">
        <f>L117</f>
        <v/>
      </c>
      <c r="M65" s="24">
        <f>M117</f>
        <v/>
      </c>
      <c r="N65" s="24">
        <f>N117</f>
        <v/>
      </c>
      <c r="O65" s="24">
        <f>O117</f>
        <v/>
      </c>
      <c r="P65" s="24">
        <f>P117</f>
        <v/>
      </c>
      <c r="Q65" s="24">
        <f>Q117</f>
        <v/>
      </c>
      <c r="R65" s="24">
        <f>R117</f>
        <v/>
      </c>
      <c r="S65" s="24">
        <f>S117</f>
        <v/>
      </c>
      <c r="T65" s="24">
        <f>T117</f>
        <v/>
      </c>
      <c r="U65" s="24">
        <f>U117</f>
        <v/>
      </c>
      <c r="V65" s="24">
        <f>V117</f>
        <v/>
      </c>
      <c r="W65" s="24">
        <f>W117</f>
        <v/>
      </c>
      <c r="X65" s="24">
        <f>X117</f>
        <v/>
      </c>
      <c r="Y65" s="24">
        <f>Y117</f>
        <v/>
      </c>
      <c r="Z65" s="24">
        <f>Z117</f>
        <v/>
      </c>
      <c r="AA65" s="24">
        <f>AA117</f>
        <v/>
      </c>
      <c r="AB65" s="24">
        <f>AB117</f>
        <v/>
      </c>
      <c r="AC65" s="24">
        <f>AC117</f>
        <v/>
      </c>
      <c r="AD65" s="24">
        <f>AD117</f>
        <v/>
      </c>
      <c r="AE65" s="24">
        <f>AE117</f>
        <v/>
      </c>
      <c r="AF65" s="24">
        <f>AF117</f>
        <v/>
      </c>
    </row>
    <row r="66">
      <c r="A66" s="26" t="inlineStr">
        <is>
          <t>Unit 3 WS GOR Mscm/kt stable</t>
        </is>
      </c>
      <c r="B66" s="24">
        <f>B118</f>
        <v/>
      </c>
      <c r="C66" s="24">
        <f>C118</f>
        <v/>
      </c>
      <c r="D66" s="24">
        <f>D118</f>
        <v/>
      </c>
      <c r="E66" s="24">
        <f>E118</f>
        <v/>
      </c>
      <c r="F66" s="24">
        <f>F118</f>
        <v/>
      </c>
      <c r="G66" s="24">
        <f>G118</f>
        <v/>
      </c>
      <c r="H66" s="24">
        <f>H118</f>
        <v/>
      </c>
      <c r="I66" s="24">
        <f>I118</f>
        <v/>
      </c>
      <c r="J66" s="24">
        <f>J118</f>
        <v/>
      </c>
      <c r="K66" s="24">
        <f>K118</f>
        <v/>
      </c>
      <c r="L66" s="24">
        <f>L118</f>
        <v/>
      </c>
      <c r="M66" s="24">
        <f>M118</f>
        <v/>
      </c>
      <c r="N66" s="24">
        <f>N118</f>
        <v/>
      </c>
      <c r="O66" s="24">
        <f>O118</f>
        <v/>
      </c>
      <c r="P66" s="24">
        <f>P118</f>
        <v/>
      </c>
      <c r="Q66" s="24">
        <f>Q118</f>
        <v/>
      </c>
      <c r="R66" s="24">
        <f>R118</f>
        <v/>
      </c>
      <c r="S66" s="24">
        <f>S118</f>
        <v/>
      </c>
      <c r="T66" s="24">
        <f>T118</f>
        <v/>
      </c>
      <c r="U66" s="24">
        <f>U118</f>
        <v/>
      </c>
      <c r="V66" s="24">
        <f>V118</f>
        <v/>
      </c>
      <c r="W66" s="24">
        <f>W118</f>
        <v/>
      </c>
      <c r="X66" s="24">
        <f>X118</f>
        <v/>
      </c>
      <c r="Y66" s="24">
        <f>Y118</f>
        <v/>
      </c>
      <c r="Z66" s="24">
        <f>Z118</f>
        <v/>
      </c>
      <c r="AA66" s="24">
        <f>AA118</f>
        <v/>
      </c>
      <c r="AB66" s="24">
        <f>AB118</f>
        <v/>
      </c>
      <c r="AC66" s="24">
        <f>AC118</f>
        <v/>
      </c>
      <c r="AD66" s="24">
        <f>AD118</f>
        <v/>
      </c>
      <c r="AE66" s="24">
        <f>AE118</f>
        <v/>
      </c>
      <c r="AF66" s="24">
        <f>AF118</f>
        <v/>
      </c>
    </row>
    <row r="67">
      <c r="A67" s="26" t="inlineStr">
        <is>
          <t>GOR U2 cond. in U3 Mscm/kt unstable</t>
        </is>
      </c>
      <c r="B67" s="24">
        <f>B120/(B119*B100*B99)</f>
        <v/>
      </c>
      <c r="C67" s="24">
        <f>C120/(C119*C100*C99)</f>
        <v/>
      </c>
      <c r="D67" s="24">
        <f>D120/(D119*D100*D99)</f>
        <v/>
      </c>
      <c r="E67" s="24">
        <f>E120/(E119*E100*E99)</f>
        <v/>
      </c>
      <c r="F67" s="24">
        <f>F120/(F119*F100*F99)</f>
        <v/>
      </c>
      <c r="G67" s="24">
        <f>G120/(G119*G100*G99)</f>
        <v/>
      </c>
      <c r="H67" s="24">
        <f>H120/(H119*H100*H99)</f>
        <v/>
      </c>
      <c r="I67" s="24">
        <f>I120/(I119*I100*I99)</f>
        <v/>
      </c>
      <c r="J67" s="24">
        <f>J120/(J119*J100*J99)</f>
        <v/>
      </c>
      <c r="K67" s="24">
        <f>K120/(K119*K100*K99)</f>
        <v/>
      </c>
      <c r="L67" s="24">
        <f>L120/(L119*L100*L99)</f>
        <v/>
      </c>
      <c r="M67" s="24">
        <f>M120/(M119*M100*M99)</f>
        <v/>
      </c>
      <c r="N67" s="24">
        <f>N120/(N119*N100*N99)</f>
        <v/>
      </c>
      <c r="O67" s="24">
        <f>O120/(O119*O100*O99)</f>
        <v/>
      </c>
      <c r="P67" s="24">
        <f>P120/(P119*P100*P99)</f>
        <v/>
      </c>
      <c r="Q67" s="24">
        <f>Q120/(Q119*Q100*Q99)</f>
        <v/>
      </c>
      <c r="R67" s="24">
        <f>R120/(R119*R100*R99)</f>
        <v/>
      </c>
      <c r="S67" s="24">
        <f>S120/(S119*S100*S99)</f>
        <v/>
      </c>
      <c r="T67" s="24">
        <f>T120/(T119*T100*T99)</f>
        <v/>
      </c>
      <c r="U67" s="24">
        <f>U120/(U119*U100*U99)</f>
        <v/>
      </c>
      <c r="V67" s="24">
        <f>V120/(V119*V100*V99)</f>
        <v/>
      </c>
      <c r="W67" s="24">
        <f>W120/(W119*W100*W99)</f>
        <v/>
      </c>
      <c r="X67" s="24">
        <f>X120/(X119*X100*X99)</f>
        <v/>
      </c>
      <c r="Y67" s="24">
        <f>Y120/(Y119*Y100*Y99)</f>
        <v/>
      </c>
      <c r="Z67" s="24">
        <f>Z120/(Z119*Z100*Z99)</f>
        <v/>
      </c>
      <c r="AA67" s="24">
        <f>AA120/(AA119*AA100*AA99)</f>
        <v/>
      </c>
      <c r="AB67" s="24">
        <f>AB120/(AB119*AB100*AB99)</f>
        <v/>
      </c>
      <c r="AC67" s="24">
        <f>AC120/(AC119*AC100*AC99)</f>
        <v/>
      </c>
      <c r="AD67" s="24">
        <f>AD120/(AD119*AD100*AD99)</f>
        <v/>
      </c>
      <c r="AE67" s="24">
        <f>AE120/(AE119*AE100*AE99)</f>
        <v/>
      </c>
      <c r="AF67" s="24">
        <f>AF120/(AF119*AF100*AF99)</f>
        <v/>
      </c>
    </row>
    <row r="68">
      <c r="A68" s="26" t="inlineStr">
        <is>
          <t>GOR U2 cond. in KPC Mscm/kt unstable</t>
        </is>
      </c>
      <c r="B68" s="24">
        <f>B122/(B121*B100*B99)</f>
        <v/>
      </c>
      <c r="C68" s="24">
        <f>C122/(C121*C100*C99)</f>
        <v/>
      </c>
      <c r="D68" s="24">
        <f>D122/(D121*D100*D99)</f>
        <v/>
      </c>
      <c r="E68" s="24">
        <f>E122/(E121*E100*E99)</f>
        <v/>
      </c>
      <c r="F68" s="24">
        <f>F122/(F121*F100*F99)</f>
        <v/>
      </c>
      <c r="G68" s="24">
        <f>G122/(G121*G100*G99)</f>
        <v/>
      </c>
      <c r="H68" s="24">
        <f>H122/(H121*H100*H99)</f>
        <v/>
      </c>
      <c r="I68" s="24">
        <f>I122/(I121*I100*I99)</f>
        <v/>
      </c>
      <c r="J68" s="24">
        <f>J122/(J121*J100*J99)</f>
        <v/>
      </c>
      <c r="K68" s="24">
        <f>K122/(K121*K100*K99)</f>
        <v/>
      </c>
      <c r="L68" s="24">
        <f>L122/(L121*L100*L99)</f>
        <v/>
      </c>
      <c r="M68" s="24">
        <f>M122/(M121*M100*M99)</f>
        <v/>
      </c>
      <c r="N68" s="24">
        <f>N122/(N121*N100*N99)</f>
        <v/>
      </c>
      <c r="O68" s="24">
        <f>O122/(O121*O100*O99)</f>
        <v/>
      </c>
      <c r="P68" s="24">
        <f>P122/(P121*P100*P99)</f>
        <v/>
      </c>
      <c r="Q68" s="24">
        <f>Q122/(Q121*Q100*Q99)</f>
        <v/>
      </c>
      <c r="R68" s="24">
        <f>R122/(R121*R100*R99)</f>
        <v/>
      </c>
      <c r="S68" s="24">
        <f>S122/(S121*S100*S99)</f>
        <v/>
      </c>
      <c r="T68" s="24">
        <f>T122/(T121*T100*T99)</f>
        <v/>
      </c>
      <c r="U68" s="24">
        <f>U122/(U121*U100*U99)</f>
        <v/>
      </c>
      <c r="V68" s="24">
        <f>V122/(V121*V100*V99)</f>
        <v/>
      </c>
      <c r="W68" s="24">
        <f>W122/(W121*W100*W99)</f>
        <v/>
      </c>
      <c r="X68" s="24">
        <f>X122/(X121*X100*X99)</f>
        <v/>
      </c>
      <c r="Y68" s="24">
        <f>Y122/(Y121*Y100*Y99)</f>
        <v/>
      </c>
      <c r="Z68" s="24">
        <f>Z122/(Z121*Z100*Z99)</f>
        <v/>
      </c>
      <c r="AA68" s="24">
        <f>AA122/(AA121*AA100*AA99)</f>
        <v/>
      </c>
      <c r="AB68" s="24">
        <f>AB122/(AB121*AB100*AB99)</f>
        <v/>
      </c>
      <c r="AC68" s="24">
        <f>AC122/(AC121*AC100*AC99)</f>
        <v/>
      </c>
      <c r="AD68" s="24">
        <f>AD122/(AD121*AD100*AD99)</f>
        <v/>
      </c>
      <c r="AE68" s="24">
        <f>AE122/(AE121*AE100*AE99)</f>
        <v/>
      </c>
      <c r="AF68" s="24">
        <f>AF122/(AF121*AF100*AF99)</f>
        <v/>
      </c>
    </row>
    <row r="69">
      <c r="A69" s="26" t="inlineStr">
        <is>
          <t>GOR U3 cond. in KPC Mscm/kt unstable</t>
        </is>
      </c>
      <c r="B69" s="24">
        <f>B124/(B123*B100*B99)</f>
        <v/>
      </c>
      <c r="C69" s="24">
        <f>C124/(C123*C100*C99)</f>
        <v/>
      </c>
      <c r="D69" s="24">
        <f>D124/(D123*D100*D99)</f>
        <v/>
      </c>
      <c r="E69" s="24">
        <f>E124/(E123*E100*E99)</f>
        <v/>
      </c>
      <c r="F69" s="24">
        <f>F124/(F123*F100*F99)</f>
        <v/>
      </c>
      <c r="G69" s="24">
        <f>G124/(G123*G100*G99)</f>
        <v/>
      </c>
      <c r="H69" s="24">
        <f>H124/(H123*H100*H99)</f>
        <v/>
      </c>
      <c r="I69" s="24">
        <f>I124/(I123*I100*I99)</f>
        <v/>
      </c>
      <c r="J69" s="24">
        <f>J124/(J123*J100*J99)</f>
        <v/>
      </c>
      <c r="K69" s="24">
        <f>K124/(K123*K100*K99)</f>
        <v/>
      </c>
      <c r="L69" s="24">
        <f>L124/(L123*L100*L99)</f>
        <v/>
      </c>
      <c r="M69" s="24">
        <f>M124/(M123*M100*M99)</f>
        <v/>
      </c>
      <c r="N69" s="24">
        <f>N124/(N123*N100*N99)</f>
        <v/>
      </c>
      <c r="O69" s="24">
        <f>O124/(O123*O100*O99)</f>
        <v/>
      </c>
      <c r="P69" s="24">
        <f>P124/(P123*P100*P99)</f>
        <v/>
      </c>
      <c r="Q69" s="24">
        <f>Q124/(Q123*Q100*Q99)</f>
        <v/>
      </c>
      <c r="R69" s="24">
        <f>R124/(R123*R100*R99)</f>
        <v/>
      </c>
      <c r="S69" s="24">
        <f>S124/(S123*S100*S99)</f>
        <v/>
      </c>
      <c r="T69" s="24">
        <f>T124/(T123*T100*T99)</f>
        <v/>
      </c>
      <c r="U69" s="24">
        <f>U124/(U123*U100*U99)</f>
        <v/>
      </c>
      <c r="V69" s="24">
        <f>V124/(V123*V100*V99)</f>
        <v/>
      </c>
      <c r="W69" s="24">
        <f>W124/(W123*W100*W99)</f>
        <v/>
      </c>
      <c r="X69" s="24">
        <f>X124/(X123*X100*X99)</f>
        <v/>
      </c>
      <c r="Y69" s="24">
        <f>Y124/(Y123*Y100*Y99)</f>
        <v/>
      </c>
      <c r="Z69" s="24">
        <f>Z124/(Z123*Z100*Z99)</f>
        <v/>
      </c>
      <c r="AA69" s="24">
        <f>AA124/(AA123*AA100*AA99)</f>
        <v/>
      </c>
      <c r="AB69" s="24">
        <f>AB124/(AB123*AB100*AB99)</f>
        <v/>
      </c>
      <c r="AC69" s="24">
        <f>AC124/(AC123*AC100*AC99)</f>
        <v/>
      </c>
      <c r="AD69" s="24">
        <f>AD124/(AD123*AD100*AD99)</f>
        <v/>
      </c>
      <c r="AE69" s="24">
        <f>AE124/(AE123*AE100*AE99)</f>
        <v/>
      </c>
      <c r="AF69" s="24">
        <f>AF124/(AF123*AF100*AF99)</f>
        <v/>
      </c>
    </row>
    <row r="70"/>
    <row r="71"/>
    <row r="72"/>
    <row r="73">
      <c r="A73" s="26" t="inlineStr">
        <is>
          <t>WELLS TESTING (VIA TS)</t>
        </is>
      </c>
      <c r="B73" s="24">
        <f>0.10</f>
        <v/>
      </c>
      <c r="C73" s="24">
        <f>0.10</f>
        <v/>
      </c>
      <c r="D73" s="24">
        <f>0.10</f>
        <v/>
      </c>
      <c r="E73" s="24">
        <f>0.10</f>
        <v/>
      </c>
      <c r="F73" s="24">
        <f>0.10</f>
        <v/>
      </c>
      <c r="G73" s="24">
        <f>0.10</f>
        <v/>
      </c>
      <c r="H73" s="24">
        <f>0.10</f>
        <v/>
      </c>
      <c r="I73" s="24">
        <f>0.10</f>
        <v/>
      </c>
      <c r="J73" s="24">
        <f>0.10</f>
        <v/>
      </c>
      <c r="K73" s="24">
        <f>0.10</f>
        <v/>
      </c>
      <c r="L73" s="24">
        <f>0.10</f>
        <v/>
      </c>
      <c r="M73" s="24">
        <f>0.10</f>
        <v/>
      </c>
      <c r="N73" s="24">
        <f>0.10</f>
        <v/>
      </c>
      <c r="O73" s="24">
        <f>0.10</f>
        <v/>
      </c>
      <c r="P73" s="24">
        <f>0.10</f>
        <v/>
      </c>
      <c r="Q73" s="24">
        <f>0.10</f>
        <v/>
      </c>
      <c r="R73" s="24">
        <f>0.10</f>
        <v/>
      </c>
      <c r="S73" s="24">
        <f>0.10</f>
        <v/>
      </c>
      <c r="T73" s="24">
        <f>0.10</f>
        <v/>
      </c>
      <c r="U73" s="24">
        <f>0.10</f>
        <v/>
      </c>
      <c r="V73" s="24">
        <f>0.10</f>
        <v/>
      </c>
      <c r="W73" s="24">
        <f>0.10</f>
        <v/>
      </c>
      <c r="X73" s="24">
        <f>0.10</f>
        <v/>
      </c>
      <c r="Y73" s="24">
        <f>0.10</f>
        <v/>
      </c>
      <c r="Z73" s="24">
        <f>0.10</f>
        <v/>
      </c>
      <c r="AA73" s="24">
        <f>0.10</f>
        <v/>
      </c>
      <c r="AB73" s="24">
        <f>0.10</f>
        <v/>
      </c>
      <c r="AC73" s="24">
        <f>0.10</f>
        <v/>
      </c>
      <c r="AD73" s="24">
        <f>0.10</f>
        <v/>
      </c>
      <c r="AE73" s="24">
        <f>0.10</f>
        <v/>
      </c>
      <c r="AF73" s="24">
        <f>0.10</f>
        <v/>
      </c>
    </row>
    <row r="74">
      <c r="A74" s="26" t="inlineStr">
        <is>
          <t>WELLS TESTING AND GREASING (X-MAS TREE)</t>
        </is>
      </c>
      <c r="B74" s="24">
        <f>0.04</f>
        <v/>
      </c>
      <c r="C74" s="24">
        <f>0.04</f>
        <v/>
      </c>
      <c r="D74" s="24">
        <f>0.04</f>
        <v/>
      </c>
      <c r="E74" s="24">
        <f>0.04</f>
        <v/>
      </c>
      <c r="F74" s="24">
        <f>0.04</f>
        <v/>
      </c>
      <c r="G74" s="24">
        <f>0.04</f>
        <v/>
      </c>
      <c r="H74" s="24">
        <f>0.04</f>
        <v/>
      </c>
      <c r="I74" s="24">
        <f>0.04</f>
        <v/>
      </c>
      <c r="J74" s="24">
        <f>0.04</f>
        <v/>
      </c>
      <c r="K74" s="24">
        <f>0.04</f>
        <v/>
      </c>
      <c r="L74" s="24">
        <f>0.04</f>
        <v/>
      </c>
      <c r="M74" s="24">
        <f>0.04</f>
        <v/>
      </c>
      <c r="N74" s="24">
        <f>0.04</f>
        <v/>
      </c>
      <c r="O74" s="24">
        <f>0.04</f>
        <v/>
      </c>
      <c r="P74" s="24">
        <f>0.04</f>
        <v/>
      </c>
      <c r="Q74" s="24">
        <f>0.04</f>
        <v/>
      </c>
      <c r="R74" s="24">
        <f>0.04</f>
        <v/>
      </c>
      <c r="S74" s="24">
        <f>0.04</f>
        <v/>
      </c>
      <c r="T74" s="24">
        <f>0.04</f>
        <v/>
      </c>
      <c r="U74" s="24">
        <f>0.04</f>
        <v/>
      </c>
      <c r="V74" s="24">
        <f>0.04</f>
        <v/>
      </c>
      <c r="W74" s="24">
        <f>0.04</f>
        <v/>
      </c>
      <c r="X74" s="24">
        <f>0.04</f>
        <v/>
      </c>
      <c r="Y74" s="24">
        <f>0.04</f>
        <v/>
      </c>
      <c r="Z74" s="24">
        <f>0.04</f>
        <v/>
      </c>
      <c r="AA74" s="24">
        <f>0.04</f>
        <v/>
      </c>
      <c r="AB74" s="24">
        <f>0.04</f>
        <v/>
      </c>
      <c r="AC74" s="24">
        <f>0.04</f>
        <v/>
      </c>
      <c r="AD74" s="24">
        <f>0.04</f>
        <v/>
      </c>
      <c r="AE74" s="24">
        <f>0.04</f>
        <v/>
      </c>
      <c r="AF74" s="24">
        <f>0.04</f>
        <v/>
      </c>
    </row>
    <row r="75">
      <c r="A75" s="26" t="inlineStr">
        <is>
          <t>TELEMETRY INSTALLATION (LOSSES)</t>
        </is>
      </c>
      <c r="B75" s="25" t="n"/>
      <c r="C75" s="25" t="n"/>
      <c r="D75" s="25" t="n"/>
      <c r="E75" s="25" t="n"/>
      <c r="F75" s="25" t="n"/>
      <c r="G75" s="25" t="n"/>
      <c r="H75" s="25" t="n"/>
      <c r="I75" s="25" t="n"/>
      <c r="J75" s="25" t="n"/>
      <c r="K75" s="25" t="n"/>
      <c r="L75" s="25" t="n"/>
      <c r="M75" s="25" t="n"/>
      <c r="N75" s="25" t="n"/>
      <c r="O75" s="25" t="n"/>
      <c r="P75" s="25" t="n"/>
      <c r="Q75" s="25" t="n"/>
      <c r="R75" s="25" t="n"/>
      <c r="S75" s="25" t="n"/>
      <c r="T75" s="25" t="n"/>
      <c r="U75" s="25" t="n"/>
      <c r="V75" s="25" t="n"/>
      <c r="W75" s="25" t="n"/>
      <c r="X75" s="25" t="n"/>
      <c r="Y75" s="25" t="n"/>
      <c r="Z75" s="25" t="n"/>
      <c r="AA75" s="25" t="n"/>
      <c r="AB75" s="25" t="n"/>
      <c r="AC75" s="25" t="n"/>
      <c r="AD75" s="25" t="n"/>
      <c r="AE75" s="25" t="n"/>
      <c r="AF75" s="25" t="n"/>
    </row>
    <row r="76">
      <c r="A76" s="26" t="inlineStr">
        <is>
          <t>TELEMETRY INSTALLATION (WELLS)</t>
        </is>
      </c>
      <c r="B76" s="25" t="n"/>
      <c r="C76" s="25" t="n"/>
      <c r="D76" s="25" t="n"/>
      <c r="E76" s="25" t="n"/>
      <c r="F76" s="25" t="n"/>
      <c r="G76" s="25" t="n"/>
      <c r="H76" s="25" t="n"/>
      <c r="I76" s="25" t="n"/>
      <c r="J76" s="25" t="n"/>
      <c r="K76" s="25" t="n"/>
      <c r="L76" s="25" t="n"/>
      <c r="M76" s="25" t="n"/>
      <c r="N76" s="25" t="n"/>
      <c r="O76" s="25" t="n"/>
      <c r="P76" s="25" t="n"/>
      <c r="Q76" s="25" t="n"/>
      <c r="R76" s="25" t="n"/>
      <c r="S76" s="25" t="n"/>
      <c r="T76" s="25" t="n"/>
      <c r="U76" s="25" t="n"/>
      <c r="V76" s="25" t="n"/>
      <c r="W76" s="25" t="n"/>
      <c r="X76" s="25" t="n"/>
      <c r="Y76" s="25" t="n"/>
      <c r="Z76" s="25" t="n"/>
      <c r="AA76" s="25" t="n"/>
      <c r="AB76" s="25" t="n"/>
      <c r="AC76" s="25" t="n"/>
      <c r="AD76" s="25" t="n"/>
      <c r="AE76" s="25" t="n"/>
      <c r="AF76" s="25" t="n"/>
    </row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>
      <c r="A99" s="29" t="inlineStr">
        <is>
          <t>Correction factor</t>
        </is>
      </c>
      <c r="B99" s="30">
        <f>1.03</f>
        <v/>
      </c>
      <c r="C99" s="30">
        <f>1.03</f>
        <v/>
      </c>
      <c r="D99" s="30">
        <f>1.03</f>
        <v/>
      </c>
      <c r="E99" s="30">
        <f>1.03</f>
        <v/>
      </c>
      <c r="F99" s="30">
        <f>1.03</f>
        <v/>
      </c>
      <c r="G99" s="30">
        <f>1.03</f>
        <v/>
      </c>
      <c r="H99" s="30">
        <f>1.03</f>
        <v/>
      </c>
      <c r="I99" s="30">
        <f>1.03</f>
        <v/>
      </c>
      <c r="J99" s="30">
        <f>1.03</f>
        <v/>
      </c>
      <c r="K99" s="30">
        <f>1.03</f>
        <v/>
      </c>
      <c r="L99" s="30">
        <f>1.03</f>
        <v/>
      </c>
      <c r="M99" s="30">
        <f>1.03</f>
        <v/>
      </c>
      <c r="N99" s="30">
        <f>1.03</f>
        <v/>
      </c>
      <c r="O99" s="30">
        <f>1.03</f>
        <v/>
      </c>
      <c r="P99" s="30">
        <f>1.03</f>
        <v/>
      </c>
      <c r="Q99" s="30">
        <f>1.03</f>
        <v/>
      </c>
      <c r="R99" s="30">
        <f>1.03</f>
        <v/>
      </c>
      <c r="S99" s="30">
        <f>1.03</f>
        <v/>
      </c>
      <c r="T99" s="30">
        <f>1.03</f>
        <v/>
      </c>
      <c r="U99" s="30">
        <f>1.03</f>
        <v/>
      </c>
      <c r="V99" s="30">
        <f>1.03</f>
        <v/>
      </c>
      <c r="W99" s="30">
        <f>1.03</f>
        <v/>
      </c>
      <c r="X99" s="30">
        <f>1.03</f>
        <v/>
      </c>
      <c r="Y99" s="30">
        <f>1.03</f>
        <v/>
      </c>
      <c r="Z99" s="30">
        <f>1.03</f>
        <v/>
      </c>
      <c r="AA99" s="30">
        <f>1.03</f>
        <v/>
      </c>
      <c r="AB99" s="30">
        <f>1.03</f>
        <v/>
      </c>
      <c r="AC99" s="30">
        <f>1.03</f>
        <v/>
      </c>
      <c r="AD99" s="30">
        <f>1.03</f>
        <v/>
      </c>
      <c r="AE99" s="30">
        <f>1.03</f>
        <v/>
      </c>
      <c r="AF99" s="30">
        <f>1.03</f>
        <v/>
      </c>
    </row>
    <row r="100">
      <c r="A100" s="29" t="inlineStr">
        <is>
          <t>Density</t>
        </is>
      </c>
      <c r="B100" s="30">
        <f>0.778</f>
        <v/>
      </c>
      <c r="C100" s="30">
        <f>0.778</f>
        <v/>
      </c>
      <c r="D100" s="30">
        <f>0.778</f>
        <v/>
      </c>
      <c r="E100" s="30">
        <f>0.778</f>
        <v/>
      </c>
      <c r="F100" s="30">
        <f>0.778</f>
        <v/>
      </c>
      <c r="G100" s="30">
        <f>0.778</f>
        <v/>
      </c>
      <c r="H100" s="30">
        <f>0.778</f>
        <v/>
      </c>
      <c r="I100" s="30">
        <f>0.778</f>
        <v/>
      </c>
      <c r="J100" s="30">
        <f>0.778</f>
        <v/>
      </c>
      <c r="K100" s="30">
        <f>0.778</f>
        <v/>
      </c>
      <c r="L100" s="30">
        <f>0.778</f>
        <v/>
      </c>
      <c r="M100" s="30">
        <f>0.778</f>
        <v/>
      </c>
      <c r="N100" s="30">
        <f>0.778</f>
        <v/>
      </c>
      <c r="O100" s="30">
        <f>0.778</f>
        <v/>
      </c>
      <c r="P100" s="30">
        <f>0.778</f>
        <v/>
      </c>
      <c r="Q100" s="30">
        <f>0.778</f>
        <v/>
      </c>
      <c r="R100" s="30">
        <f>0.778</f>
        <v/>
      </c>
      <c r="S100" s="30">
        <f>0.778</f>
        <v/>
      </c>
      <c r="T100" s="30">
        <f>0.778</f>
        <v/>
      </c>
      <c r="U100" s="30">
        <f>0.778</f>
        <v/>
      </c>
      <c r="V100" s="30">
        <f>0.778</f>
        <v/>
      </c>
      <c r="W100" s="30">
        <f>0.778</f>
        <v/>
      </c>
      <c r="X100" s="30">
        <f>0.778</f>
        <v/>
      </c>
      <c r="Y100" s="30">
        <f>0.778</f>
        <v/>
      </c>
      <c r="Z100" s="30">
        <f>0.778</f>
        <v/>
      </c>
      <c r="AA100" s="30">
        <f>0.778</f>
        <v/>
      </c>
      <c r="AB100" s="30">
        <f>0.778</f>
        <v/>
      </c>
      <c r="AC100" s="30">
        <f>0.778</f>
        <v/>
      </c>
      <c r="AD100" s="30">
        <f>0.778</f>
        <v/>
      </c>
      <c r="AE100" s="30">
        <f>0.778</f>
        <v/>
      </c>
      <c r="AF100" s="30">
        <f>0.778</f>
        <v/>
      </c>
    </row>
    <row r="101">
      <c r="B101" s="27" t="inlineStr">
        <is>
          <t>INM Model Data</t>
        </is>
      </c>
    </row>
    <row r="102">
      <c r="A102" s="26" t="inlineStr">
        <is>
          <t>INM KPC WS MP, m3 stable</t>
        </is>
      </c>
      <c r="B102" s="24" t="n">
        <v>19.31</v>
      </c>
      <c r="C102" s="24" t="n">
        <v>19.31</v>
      </c>
      <c r="D102" s="24" t="n">
        <v>19.31</v>
      </c>
      <c r="E102" s="24" t="n">
        <v>19.31</v>
      </c>
      <c r="F102" s="24" t="n">
        <v>19.31</v>
      </c>
      <c r="G102" s="24" t="n">
        <v>19.31</v>
      </c>
      <c r="H102" s="24" t="n">
        <v>19.31</v>
      </c>
      <c r="I102" s="24" t="n">
        <v>19.31</v>
      </c>
      <c r="J102" s="24" t="n">
        <v>19.31</v>
      </c>
      <c r="K102" s="24" t="n">
        <v>19.31</v>
      </c>
      <c r="L102" s="24" t="n">
        <v>19.31</v>
      </c>
      <c r="M102" s="24" t="n">
        <v>19.31</v>
      </c>
      <c r="N102" s="24" t="n">
        <v>19.31</v>
      </c>
      <c r="O102" s="24" t="n">
        <v>19.31</v>
      </c>
      <c r="P102" s="24" t="n">
        <v>19.31</v>
      </c>
      <c r="Q102" s="24" t="n">
        <v>19.23</v>
      </c>
      <c r="R102" s="24" t="n">
        <v>19.23</v>
      </c>
      <c r="S102" s="24" t="n">
        <v>19.23</v>
      </c>
      <c r="T102" s="24" t="n">
        <v>19.23</v>
      </c>
      <c r="U102" s="24" t="n">
        <v>19.23</v>
      </c>
      <c r="V102" s="24" t="n">
        <v>19.23</v>
      </c>
      <c r="W102" s="24" t="n">
        <v>19.23</v>
      </c>
      <c r="X102" s="24" t="n">
        <v>19.23</v>
      </c>
      <c r="Y102" s="24" t="n">
        <v>19.23</v>
      </c>
      <c r="Z102" s="24" t="n">
        <v>19.23</v>
      </c>
      <c r="AA102" s="24" t="n">
        <v>19.23</v>
      </c>
      <c r="AB102" s="24" t="n">
        <v>19.21</v>
      </c>
      <c r="AC102" s="24" t="n">
        <v>19.21</v>
      </c>
      <c r="AD102" s="24" t="n">
        <v>19.21</v>
      </c>
      <c r="AE102" s="24" t="n">
        <v>19.21</v>
      </c>
      <c r="AF102" s="24" t="n">
        <v>19.21</v>
      </c>
    </row>
    <row r="103">
      <c r="A103" s="26" t="inlineStr">
        <is>
          <t>INM KPC WS LP, m3 stable</t>
        </is>
      </c>
      <c r="B103" s="24" t="n">
        <v>2.82</v>
      </c>
      <c r="C103" s="24" t="n">
        <v>2.82</v>
      </c>
      <c r="D103" s="24" t="n">
        <v>2.82</v>
      </c>
      <c r="E103" s="24" t="n">
        <v>2.82</v>
      </c>
      <c r="F103" s="24" t="n">
        <v>2.82</v>
      </c>
      <c r="G103" s="24" t="n">
        <v>2.82</v>
      </c>
      <c r="H103" s="24" t="n">
        <v>2.82</v>
      </c>
      <c r="I103" s="24" t="n">
        <v>2.82</v>
      </c>
      <c r="J103" s="24" t="n">
        <v>2.82</v>
      </c>
      <c r="K103" s="24" t="n">
        <v>2.82</v>
      </c>
      <c r="L103" s="24" t="n">
        <v>2.82</v>
      </c>
      <c r="M103" s="24" t="n">
        <v>2.82</v>
      </c>
      <c r="N103" s="24" t="n">
        <v>2.82</v>
      </c>
      <c r="O103" s="24" t="n">
        <v>2.82</v>
      </c>
      <c r="P103" s="24" t="n">
        <v>2.82</v>
      </c>
      <c r="Q103" s="24" t="n">
        <v>2.81</v>
      </c>
      <c r="R103" s="24" t="n">
        <v>2.81</v>
      </c>
      <c r="S103" s="24" t="n">
        <v>2.81</v>
      </c>
      <c r="T103" s="24" t="n">
        <v>2.81</v>
      </c>
      <c r="U103" s="24" t="n">
        <v>2.81</v>
      </c>
      <c r="V103" s="24" t="n">
        <v>2.81</v>
      </c>
      <c r="W103" s="24" t="n">
        <v>2.81</v>
      </c>
      <c r="X103" s="24" t="n">
        <v>2.81</v>
      </c>
      <c r="Y103" s="24" t="n">
        <v>2.81</v>
      </c>
      <c r="Z103" s="24" t="n">
        <v>2.81</v>
      </c>
      <c r="AA103" s="24" t="n">
        <v>2.81</v>
      </c>
      <c r="AB103" s="24" t="n">
        <v>2.8</v>
      </c>
      <c r="AC103" s="24" t="n">
        <v>2.8</v>
      </c>
      <c r="AD103" s="24" t="n">
        <v>2.8</v>
      </c>
      <c r="AE103" s="24" t="n">
        <v>2.8</v>
      </c>
      <c r="AF103" s="24" t="n">
        <v>2.8</v>
      </c>
    </row>
    <row r="104">
      <c r="A104" s="26" t="inlineStr">
        <is>
          <t>INM Unit 2 WS, m3 stable</t>
        </is>
      </c>
      <c r="B104" s="24" t="n">
        <v>7.78</v>
      </c>
      <c r="C104" s="24" t="n">
        <v>7.78</v>
      </c>
      <c r="D104" s="24" t="n">
        <v>7.78</v>
      </c>
      <c r="E104" s="24" t="n">
        <v>7.78</v>
      </c>
      <c r="F104" s="24" t="n">
        <v>7.78</v>
      </c>
      <c r="G104" s="24" t="n">
        <v>7.78</v>
      </c>
      <c r="H104" s="24" t="n">
        <v>7.78</v>
      </c>
      <c r="I104" s="24" t="n">
        <v>7.78</v>
      </c>
      <c r="J104" s="24" t="n">
        <v>7.78</v>
      </c>
      <c r="K104" s="24" t="n">
        <v>7.78</v>
      </c>
      <c r="L104" s="24" t="n">
        <v>7.78</v>
      </c>
      <c r="M104" s="24" t="n">
        <v>7.78</v>
      </c>
      <c r="N104" s="24" t="n">
        <v>7.78</v>
      </c>
      <c r="O104" s="24" t="n">
        <v>7.78</v>
      </c>
      <c r="P104" s="24" t="n">
        <v>7.78</v>
      </c>
      <c r="Q104" s="24" t="n">
        <v>8.550000000000001</v>
      </c>
      <c r="R104" s="24" t="n">
        <v>8.550000000000001</v>
      </c>
      <c r="S104" s="24" t="n">
        <v>8.550000000000001</v>
      </c>
      <c r="T104" s="24" t="n">
        <v>8.550000000000001</v>
      </c>
      <c r="U104" s="24" t="n">
        <v>8.550000000000001</v>
      </c>
      <c r="V104" s="24" t="n">
        <v>8.550000000000001</v>
      </c>
      <c r="W104" s="24" t="n">
        <v>8.550000000000001</v>
      </c>
      <c r="X104" s="24" t="n">
        <v>8.550000000000001</v>
      </c>
      <c r="Y104" s="24" t="n">
        <v>8.550000000000001</v>
      </c>
      <c r="Z104" s="24" t="n">
        <v>8.550000000000001</v>
      </c>
      <c r="AA104" s="24" t="n">
        <v>8.550000000000001</v>
      </c>
      <c r="AB104" s="24" t="n">
        <v>9.9</v>
      </c>
      <c r="AC104" s="24" t="n">
        <v>9.9</v>
      </c>
      <c r="AD104" s="24" t="n">
        <v>9.9</v>
      </c>
      <c r="AE104" s="24" t="n">
        <v>9.9</v>
      </c>
      <c r="AF104" s="24" t="n">
        <v>9.9</v>
      </c>
    </row>
    <row r="105">
      <c r="A105" s="26" t="inlineStr">
        <is>
          <t>INM Unit 3 WS, m3 stable</t>
        </is>
      </c>
      <c r="B105" s="24" t="n">
        <v>8.52</v>
      </c>
      <c r="C105" s="24" t="n">
        <v>8.52</v>
      </c>
      <c r="D105" s="24" t="n">
        <v>8.52</v>
      </c>
      <c r="E105" s="24" t="n">
        <v>8.52</v>
      </c>
      <c r="F105" s="24" t="n">
        <v>8.52</v>
      </c>
      <c r="G105" s="24" t="n">
        <v>8.52</v>
      </c>
      <c r="H105" s="24" t="n">
        <v>8.52</v>
      </c>
      <c r="I105" s="24" t="n">
        <v>8.52</v>
      </c>
      <c r="J105" s="24" t="n">
        <v>8.52</v>
      </c>
      <c r="K105" s="24" t="n">
        <v>8.52</v>
      </c>
      <c r="L105" s="24" t="n">
        <v>8.52</v>
      </c>
      <c r="M105" s="24" t="n">
        <v>8.52</v>
      </c>
      <c r="N105" s="24" t="n">
        <v>8.52</v>
      </c>
      <c r="O105" s="24" t="n">
        <v>8.52</v>
      </c>
      <c r="P105" s="24" t="n">
        <v>8.52</v>
      </c>
      <c r="Q105" s="24" t="n">
        <v>8.859999999999999</v>
      </c>
      <c r="R105" s="24" t="n">
        <v>8.859999999999999</v>
      </c>
      <c r="S105" s="24" t="n">
        <v>8.859999999999999</v>
      </c>
      <c r="T105" s="24" t="n">
        <v>8.859999999999999</v>
      </c>
      <c r="U105" s="24" t="n">
        <v>8.859999999999999</v>
      </c>
      <c r="V105" s="24" t="n">
        <v>8.859999999999999</v>
      </c>
      <c r="W105" s="24" t="n">
        <v>8.859999999999999</v>
      </c>
      <c r="X105" s="24" t="n">
        <v>8.859999999999999</v>
      </c>
      <c r="Y105" s="24" t="n">
        <v>8.859999999999999</v>
      </c>
      <c r="Z105" s="24" t="n">
        <v>8.859999999999999</v>
      </c>
      <c r="AA105" s="24" t="n">
        <v>8.859999999999999</v>
      </c>
      <c r="AB105" s="24" t="n">
        <v>7.37</v>
      </c>
      <c r="AC105" s="24" t="n">
        <v>7.37</v>
      </c>
      <c r="AD105" s="24" t="n">
        <v>7.37</v>
      </c>
      <c r="AE105" s="24" t="n">
        <v>7.37</v>
      </c>
      <c r="AF105" s="24" t="n">
        <v>7.37</v>
      </c>
    </row>
    <row r="106">
      <c r="A106" s="26" t="inlineStr">
        <is>
          <t>INM KPC WS, kt stable</t>
        </is>
      </c>
      <c r="B106" s="24">
        <f>(B102+B103)*B100*B99</f>
        <v/>
      </c>
      <c r="C106" s="24">
        <f>(C102+C103)*C100*C99</f>
        <v/>
      </c>
      <c r="D106" s="24">
        <f>(D102+D103)*D100*D99</f>
        <v/>
      </c>
      <c r="E106" s="24">
        <f>(E102+E103)*E100*E99</f>
        <v/>
      </c>
      <c r="F106" s="24">
        <f>(F102+F103)*F100*F99</f>
        <v/>
      </c>
      <c r="G106" s="24">
        <f>(G102+G103)*G100*G99</f>
        <v/>
      </c>
      <c r="H106" s="24">
        <f>(H102+H103)*H100*H99</f>
        <v/>
      </c>
      <c r="I106" s="24">
        <f>(I102+I103)*I100*I99</f>
        <v/>
      </c>
      <c r="J106" s="24">
        <f>(J102+J103)*J100*J99</f>
        <v/>
      </c>
      <c r="K106" s="24">
        <f>(K102+K103)*K100*K99</f>
        <v/>
      </c>
      <c r="L106" s="24">
        <f>(L102+L103)*L100*L99</f>
        <v/>
      </c>
      <c r="M106" s="24">
        <f>(M102+M103)*M100*M99</f>
        <v/>
      </c>
      <c r="N106" s="24">
        <f>(N102+N103)*N100*N99</f>
        <v/>
      </c>
      <c r="O106" s="24">
        <f>(O102+O103)*O100*O99</f>
        <v/>
      </c>
      <c r="P106" s="24">
        <f>(P102+P103)*P100*P99</f>
        <v/>
      </c>
      <c r="Q106" s="24">
        <f>(Q102+Q103)*Q100*Q99</f>
        <v/>
      </c>
      <c r="R106" s="24">
        <f>(R102+R103)*R100*R99</f>
        <v/>
      </c>
      <c r="S106" s="24">
        <f>(S102+S103)*S100*S99</f>
        <v/>
      </c>
      <c r="T106" s="24">
        <f>(T102+T103)*T100*T99</f>
        <v/>
      </c>
      <c r="U106" s="24">
        <f>(U102+U103)*U100*U99</f>
        <v/>
      </c>
      <c r="V106" s="24">
        <f>(V102+V103)*V100*V99</f>
        <v/>
      </c>
      <c r="W106" s="24">
        <f>(W102+W103)*W100*W99</f>
        <v/>
      </c>
      <c r="X106" s="24">
        <f>(X102+X103)*X100*X99</f>
        <v/>
      </c>
      <c r="Y106" s="24">
        <f>(Y102+Y103)*Y100*Y99</f>
        <v/>
      </c>
      <c r="Z106" s="24">
        <f>(Z102+Z103)*Z100*Z99</f>
        <v/>
      </c>
      <c r="AA106" s="24">
        <f>(AA102+AA103)*AA100*AA99</f>
        <v/>
      </c>
      <c r="AB106" s="24">
        <f>(AB102+AB103)*AB100*AB99</f>
        <v/>
      </c>
      <c r="AC106" s="24">
        <f>(AC102+AC103)*AC100*AC99</f>
        <v/>
      </c>
      <c r="AD106" s="24">
        <f>(AD102+AD103)*AD100*AD99</f>
        <v/>
      </c>
      <c r="AE106" s="24">
        <f>(AE102+AE103)*AE100*AE99</f>
        <v/>
      </c>
      <c r="AF106" s="24">
        <f>(AF102+AF103)*AF100*AF99</f>
        <v/>
      </c>
    </row>
    <row r="107">
      <c r="A107" s="26" t="inlineStr">
        <is>
          <t>INM Unit 2 WS, kt stable</t>
        </is>
      </c>
      <c r="B107" s="24">
        <f>B104*B100*B99</f>
        <v/>
      </c>
      <c r="C107" s="24">
        <f>C104*C100*C99</f>
        <v/>
      </c>
      <c r="D107" s="24">
        <f>D104*D100*D99</f>
        <v/>
      </c>
      <c r="E107" s="24">
        <f>E104*E100*E99</f>
        <v/>
      </c>
      <c r="F107" s="24">
        <f>F104*F100*F99</f>
        <v/>
      </c>
      <c r="G107" s="24">
        <f>G104*G100*G99</f>
        <v/>
      </c>
      <c r="H107" s="24">
        <f>H104*H100*H99</f>
        <v/>
      </c>
      <c r="I107" s="24">
        <f>I104*I100*I99</f>
        <v/>
      </c>
      <c r="J107" s="24">
        <f>J104*J100*J99</f>
        <v/>
      </c>
      <c r="K107" s="24">
        <f>K104*K100*K99</f>
        <v/>
      </c>
      <c r="L107" s="24">
        <f>L104*L100*L99</f>
        <v/>
      </c>
      <c r="M107" s="24">
        <f>M104*M100*M99</f>
        <v/>
      </c>
      <c r="N107" s="24">
        <f>N104*N100*N99</f>
        <v/>
      </c>
      <c r="O107" s="24">
        <f>O104*O100*O99</f>
        <v/>
      </c>
      <c r="P107" s="24">
        <f>P104*P100*P99</f>
        <v/>
      </c>
      <c r="Q107" s="24">
        <f>Q104*Q100*Q99</f>
        <v/>
      </c>
      <c r="R107" s="24">
        <f>R104*R100*R99</f>
        <v/>
      </c>
      <c r="S107" s="24">
        <f>S104*S100*S99</f>
        <v/>
      </c>
      <c r="T107" s="24">
        <f>T104*T100*T99</f>
        <v/>
      </c>
      <c r="U107" s="24">
        <f>U104*U100*U99</f>
        <v/>
      </c>
      <c r="V107" s="24">
        <f>V104*V100*V99</f>
        <v/>
      </c>
      <c r="W107" s="24">
        <f>W104*W100*W99</f>
        <v/>
      </c>
      <c r="X107" s="24">
        <f>X104*X100*X99</f>
        <v/>
      </c>
      <c r="Y107" s="24">
        <f>Y104*Y100*Y99</f>
        <v/>
      </c>
      <c r="Z107" s="24">
        <f>Z104*Z100*Z99</f>
        <v/>
      </c>
      <c r="AA107" s="24">
        <f>AA104*AA100*AA99</f>
        <v/>
      </c>
      <c r="AB107" s="24">
        <f>AB104*AB100*AB99</f>
        <v/>
      </c>
      <c r="AC107" s="24">
        <f>AC104*AC100*AC99</f>
        <v/>
      </c>
      <c r="AD107" s="24">
        <f>AD104*AD100*AD99</f>
        <v/>
      </c>
      <c r="AE107" s="24">
        <f>AE104*AE100*AE99</f>
        <v/>
      </c>
      <c r="AF107" s="24">
        <f>AF104*AF100*AF99</f>
        <v/>
      </c>
    </row>
    <row r="108">
      <c r="A108" s="26" t="inlineStr">
        <is>
          <t>INM Unit 3 WS, kt stable</t>
        </is>
      </c>
      <c r="B108" s="24">
        <f>B105*B100*B99</f>
        <v/>
      </c>
      <c r="C108" s="24">
        <f>C105*C100*C99</f>
        <v/>
      </c>
      <c r="D108" s="24">
        <f>D105*D100*D99</f>
        <v/>
      </c>
      <c r="E108" s="24">
        <f>E105*E100*E99</f>
        <v/>
      </c>
      <c r="F108" s="24">
        <f>F105*F100*F99</f>
        <v/>
      </c>
      <c r="G108" s="24">
        <f>G105*G100*G99</f>
        <v/>
      </c>
      <c r="H108" s="24">
        <f>H105*H100*H99</f>
        <v/>
      </c>
      <c r="I108" s="24">
        <f>I105*I100*I99</f>
        <v/>
      </c>
      <c r="J108" s="24">
        <f>J105*J100*J99</f>
        <v/>
      </c>
      <c r="K108" s="24">
        <f>K105*K100*K99</f>
        <v/>
      </c>
      <c r="L108" s="24">
        <f>L105*L100*L99</f>
        <v/>
      </c>
      <c r="M108" s="24">
        <f>M105*M100*M99</f>
        <v/>
      </c>
      <c r="N108" s="24">
        <f>N105*N100*N99</f>
        <v/>
      </c>
      <c r="O108" s="24">
        <f>O105*O100*O99</f>
        <v/>
      </c>
      <c r="P108" s="24">
        <f>P105*P100*P99</f>
        <v/>
      </c>
      <c r="Q108" s="24">
        <f>Q105*Q100*Q99</f>
        <v/>
      </c>
      <c r="R108" s="24">
        <f>R105*R100*R99</f>
        <v/>
      </c>
      <c r="S108" s="24">
        <f>S105*S100*S99</f>
        <v/>
      </c>
      <c r="T108" s="24">
        <f>T105*T100*T99</f>
        <v/>
      </c>
      <c r="U108" s="24">
        <f>U105*U100*U99</f>
        <v/>
      </c>
      <c r="V108" s="24">
        <f>V105*V100*V99</f>
        <v/>
      </c>
      <c r="W108" s="24">
        <f>W105*W100*W99</f>
        <v/>
      </c>
      <c r="X108" s="24">
        <f>X105*X100*X99</f>
        <v/>
      </c>
      <c r="Y108" s="24">
        <f>Y105*Y100*Y99</f>
        <v/>
      </c>
      <c r="Z108" s="24">
        <f>Z105*Z100*Z99</f>
        <v/>
      </c>
      <c r="AA108" s="24">
        <f>AA105*AA100*AA99</f>
        <v/>
      </c>
      <c r="AB108" s="24">
        <f>AB105*AB100*AB99</f>
        <v/>
      </c>
      <c r="AC108" s="24">
        <f>AC105*AC100*AC99</f>
        <v/>
      </c>
      <c r="AD108" s="24">
        <f>AD105*AD100*AD99</f>
        <v/>
      </c>
      <c r="AE108" s="24">
        <f>AE105*AE100*AE99</f>
        <v/>
      </c>
      <c r="AF108" s="24">
        <f>AF105*AF100*AF99</f>
        <v/>
      </c>
    </row>
    <row r="109">
      <c r="A109" s="26" t="inlineStr">
        <is>
          <t>Total Prodced Oil, kt stable</t>
        </is>
      </c>
      <c r="B109" s="24">
        <f>B106+B107+B108</f>
        <v/>
      </c>
      <c r="C109" s="24">
        <f>C106+C107+C108</f>
        <v/>
      </c>
      <c r="D109" s="24">
        <f>D106+D107+D108</f>
        <v/>
      </c>
      <c r="E109" s="24">
        <f>E106+E107+E108</f>
        <v/>
      </c>
      <c r="F109" s="24">
        <f>F106+F107+F108</f>
        <v/>
      </c>
      <c r="G109" s="24">
        <f>G106+G107+G108</f>
        <v/>
      </c>
      <c r="H109" s="24">
        <f>H106+H107+H108</f>
        <v/>
      </c>
      <c r="I109" s="24">
        <f>I106+I107+I108</f>
        <v/>
      </c>
      <c r="J109" s="24">
        <f>J106+J107+J108</f>
        <v/>
      </c>
      <c r="K109" s="24">
        <f>K106+K107+K108</f>
        <v/>
      </c>
      <c r="L109" s="24">
        <f>L106+L107+L108</f>
        <v/>
      </c>
      <c r="M109" s="24">
        <f>M106+M107+M108</f>
        <v/>
      </c>
      <c r="N109" s="24">
        <f>N106+N107+N108</f>
        <v/>
      </c>
      <c r="O109" s="24">
        <f>O106+O107+O108</f>
        <v/>
      </c>
      <c r="P109" s="24">
        <f>P106+P107+P108</f>
        <v/>
      </c>
      <c r="Q109" s="24">
        <f>Q106+Q107+Q108</f>
        <v/>
      </c>
      <c r="R109" s="24">
        <f>R106+R107+R108</f>
        <v/>
      </c>
      <c r="S109" s="24">
        <f>S106+S107+S108</f>
        <v/>
      </c>
      <c r="T109" s="24">
        <f>T106+T107+T108</f>
        <v/>
      </c>
      <c r="U109" s="24">
        <f>U106+U107+U108</f>
        <v/>
      </c>
      <c r="V109" s="24">
        <f>V106+V107+V108</f>
        <v/>
      </c>
      <c r="W109" s="24">
        <f>W106+W107+W108</f>
        <v/>
      </c>
      <c r="X109" s="24">
        <f>X106+X107+X108</f>
        <v/>
      </c>
      <c r="Y109" s="24">
        <f>Y106+Y107+Y108</f>
        <v/>
      </c>
      <c r="Z109" s="24">
        <f>Z106+Z107+Z108</f>
        <v/>
      </c>
      <c r="AA109" s="24">
        <f>AA106+AA107+AA108</f>
        <v/>
      </c>
      <c r="AB109" s="24">
        <f>AB106+AB107+AB108</f>
        <v/>
      </c>
      <c r="AC109" s="24">
        <f>AC106+AC107+AC108</f>
        <v/>
      </c>
      <c r="AD109" s="24">
        <f>AD106+AD107+AD108</f>
        <v/>
      </c>
      <c r="AE109" s="24">
        <f>AE106+AE107+AE108</f>
        <v/>
      </c>
      <c r="AF109" s="24">
        <f>AF106+AF107+AF108</f>
        <v/>
      </c>
    </row>
    <row r="110">
      <c r="A110" s="26" t="inlineStr">
        <is>
          <t>INM KPC LP WS  Gas Mscm stable</t>
        </is>
      </c>
      <c r="B110" s="24" t="n">
        <v>2.58</v>
      </c>
      <c r="C110" s="24" t="n">
        <v>2.58</v>
      </c>
      <c r="D110" s="24" t="n">
        <v>2.58</v>
      </c>
      <c r="E110" s="24" t="n">
        <v>2.58</v>
      </c>
      <c r="F110" s="24" t="n">
        <v>2.58</v>
      </c>
      <c r="G110" s="24" t="n">
        <v>2.58</v>
      </c>
      <c r="H110" s="24" t="n">
        <v>2.58</v>
      </c>
      <c r="I110" s="24" t="n">
        <v>2.58</v>
      </c>
      <c r="J110" s="24" t="n">
        <v>2.58</v>
      </c>
      <c r="K110" s="24" t="n">
        <v>2.58</v>
      </c>
      <c r="L110" s="24" t="n">
        <v>2.58</v>
      </c>
      <c r="M110" s="24" t="n">
        <v>2.58</v>
      </c>
      <c r="N110" s="24" t="n">
        <v>2.58</v>
      </c>
      <c r="O110" s="24" t="n">
        <v>2.58</v>
      </c>
      <c r="P110" s="24" t="n">
        <v>2.58</v>
      </c>
      <c r="Q110" s="24" t="n">
        <v>2.57</v>
      </c>
      <c r="R110" s="24" t="n">
        <v>2.57</v>
      </c>
      <c r="S110" s="24" t="n">
        <v>2.57</v>
      </c>
      <c r="T110" s="24" t="n">
        <v>2.57</v>
      </c>
      <c r="U110" s="24" t="n">
        <v>2.57</v>
      </c>
      <c r="V110" s="24" t="n">
        <v>2.57</v>
      </c>
      <c r="W110" s="24" t="n">
        <v>2.57</v>
      </c>
      <c r="X110" s="24" t="n">
        <v>2.57</v>
      </c>
      <c r="Y110" s="24" t="n">
        <v>2.57</v>
      </c>
      <c r="Z110" s="24" t="n">
        <v>2.57</v>
      </c>
      <c r="AA110" s="24" t="n">
        <v>2.57</v>
      </c>
      <c r="AB110" s="24" t="n">
        <v>2.57</v>
      </c>
      <c r="AC110" s="24" t="n">
        <v>2.57</v>
      </c>
      <c r="AD110" s="24" t="n">
        <v>2.57</v>
      </c>
      <c r="AE110" s="24" t="n">
        <v>2.57</v>
      </c>
      <c r="AF110" s="24" t="n">
        <v>2.57</v>
      </c>
    </row>
    <row r="111">
      <c r="A111" s="26" t="inlineStr">
        <is>
          <t>INM KPC MP WS  Gas Mscm stable</t>
        </is>
      </c>
      <c r="B111" s="24" t="n">
        <v>33.84</v>
      </c>
      <c r="C111" s="24" t="n">
        <v>33.84</v>
      </c>
      <c r="D111" s="24" t="n">
        <v>33.84</v>
      </c>
      <c r="E111" s="24" t="n">
        <v>33.84</v>
      </c>
      <c r="F111" s="24" t="n">
        <v>33.84</v>
      </c>
      <c r="G111" s="24" t="n">
        <v>33.84</v>
      </c>
      <c r="H111" s="24" t="n">
        <v>33.84</v>
      </c>
      <c r="I111" s="24" t="n">
        <v>33.84</v>
      </c>
      <c r="J111" s="24" t="n">
        <v>33.84</v>
      </c>
      <c r="K111" s="24" t="n">
        <v>33.84</v>
      </c>
      <c r="L111" s="24" t="n">
        <v>33.84</v>
      </c>
      <c r="M111" s="24" t="n">
        <v>33.84</v>
      </c>
      <c r="N111" s="24" t="n">
        <v>33.84</v>
      </c>
      <c r="O111" s="24" t="n">
        <v>33.84</v>
      </c>
      <c r="P111" s="24" t="n">
        <v>33.84</v>
      </c>
      <c r="Q111" s="24" t="n">
        <v>33.76</v>
      </c>
      <c r="R111" s="24" t="n">
        <v>33.76</v>
      </c>
      <c r="S111" s="24" t="n">
        <v>33.76</v>
      </c>
      <c r="T111" s="24" t="n">
        <v>33.76</v>
      </c>
      <c r="U111" s="24" t="n">
        <v>33.76</v>
      </c>
      <c r="V111" s="24" t="n">
        <v>33.76</v>
      </c>
      <c r="W111" s="24" t="n">
        <v>33.76</v>
      </c>
      <c r="X111" s="24" t="n">
        <v>33.76</v>
      </c>
      <c r="Y111" s="24" t="n">
        <v>33.76</v>
      </c>
      <c r="Z111" s="24" t="n">
        <v>33.76</v>
      </c>
      <c r="AA111" s="24" t="n">
        <v>33.76</v>
      </c>
      <c r="AB111" s="24" t="n">
        <v>33.77</v>
      </c>
      <c r="AC111" s="24" t="n">
        <v>33.77</v>
      </c>
      <c r="AD111" s="24" t="n">
        <v>33.77</v>
      </c>
      <c r="AE111" s="24" t="n">
        <v>33.77</v>
      </c>
      <c r="AF111" s="24" t="n">
        <v>33.77</v>
      </c>
    </row>
    <row r="112">
      <c r="A112" s="26" t="inlineStr">
        <is>
          <t>INM KPC WS Gas Mscm stable</t>
        </is>
      </c>
      <c r="B112" s="24">
        <f>B110+B111</f>
        <v/>
      </c>
      <c r="C112" s="24">
        <f>C110+C111</f>
        <v/>
      </c>
      <c r="D112" s="24">
        <f>D110+D111</f>
        <v/>
      </c>
      <c r="E112" s="24">
        <f>E110+E111</f>
        <v/>
      </c>
      <c r="F112" s="24">
        <f>F110+F111</f>
        <v/>
      </c>
      <c r="G112" s="24">
        <f>G110+G111</f>
        <v/>
      </c>
      <c r="H112" s="24">
        <f>H110+H111</f>
        <v/>
      </c>
      <c r="I112" s="24">
        <f>I110+I111</f>
        <v/>
      </c>
      <c r="J112" s="24">
        <f>J110+J111</f>
        <v/>
      </c>
      <c r="K112" s="24">
        <f>K110+K111</f>
        <v/>
      </c>
      <c r="L112" s="24">
        <f>L110+L111</f>
        <v/>
      </c>
      <c r="M112" s="24">
        <f>M110+M111</f>
        <v/>
      </c>
      <c r="N112" s="24">
        <f>N110+N111</f>
        <v/>
      </c>
      <c r="O112" s="24">
        <f>O110+O111</f>
        <v/>
      </c>
      <c r="P112" s="24">
        <f>P110+P111</f>
        <v/>
      </c>
      <c r="Q112" s="24">
        <f>Q110+Q111</f>
        <v/>
      </c>
      <c r="R112" s="24">
        <f>R110+R111</f>
        <v/>
      </c>
      <c r="S112" s="24">
        <f>S110+S111</f>
        <v/>
      </c>
      <c r="T112" s="24">
        <f>T110+T111</f>
        <v/>
      </c>
      <c r="U112" s="24">
        <f>U110+U111</f>
        <v/>
      </c>
      <c r="V112" s="24">
        <f>V110+V111</f>
        <v/>
      </c>
      <c r="W112" s="24">
        <f>W110+W111</f>
        <v/>
      </c>
      <c r="X112" s="24">
        <f>X110+X111</f>
        <v/>
      </c>
      <c r="Y112" s="24">
        <f>Y110+Y111</f>
        <v/>
      </c>
      <c r="Z112" s="24">
        <f>Z110+Z111</f>
        <v/>
      </c>
      <c r="AA112" s="24">
        <f>AA110+AA111</f>
        <v/>
      </c>
      <c r="AB112" s="24">
        <f>AB110+AB111</f>
        <v/>
      </c>
      <c r="AC112" s="24">
        <f>AC110+AC111</f>
        <v/>
      </c>
      <c r="AD112" s="24">
        <f>AD110+AD111</f>
        <v/>
      </c>
      <c r="AE112" s="24">
        <f>AE110+AE111</f>
        <v/>
      </c>
      <c r="AF112" s="24">
        <f>AF110+AF111</f>
        <v/>
      </c>
    </row>
    <row r="113">
      <c r="A113" s="26" t="inlineStr">
        <is>
          <t>INM Unit 2 WS  Gas Mscm stable</t>
        </is>
      </c>
      <c r="B113" s="24" t="n">
        <v>14.7</v>
      </c>
      <c r="C113" s="24" t="n">
        <v>14.7</v>
      </c>
      <c r="D113" s="24" t="n">
        <v>14.7</v>
      </c>
      <c r="E113" s="24" t="n">
        <v>14.7</v>
      </c>
      <c r="F113" s="24" t="n">
        <v>14.7</v>
      </c>
      <c r="G113" s="24" t="n">
        <v>14.7</v>
      </c>
      <c r="H113" s="24" t="n">
        <v>14.7</v>
      </c>
      <c r="I113" s="24" t="n">
        <v>14.7</v>
      </c>
      <c r="J113" s="24" t="n">
        <v>14.7</v>
      </c>
      <c r="K113" s="24" t="n">
        <v>14.7</v>
      </c>
      <c r="L113" s="24" t="n">
        <v>14.7</v>
      </c>
      <c r="M113" s="24" t="n">
        <v>14.7</v>
      </c>
      <c r="N113" s="24" t="n">
        <v>14.7</v>
      </c>
      <c r="O113" s="24" t="n">
        <v>14.7</v>
      </c>
      <c r="P113" s="24" t="n">
        <v>14.7</v>
      </c>
      <c r="Q113" s="24" t="n">
        <v>16.7</v>
      </c>
      <c r="R113" s="24" t="n">
        <v>16.7</v>
      </c>
      <c r="S113" s="24" t="n">
        <v>16.7</v>
      </c>
      <c r="T113" s="24" t="n">
        <v>16.7</v>
      </c>
      <c r="U113" s="24" t="n">
        <v>16.7</v>
      </c>
      <c r="V113" s="24" t="n">
        <v>16.7</v>
      </c>
      <c r="W113" s="24" t="n">
        <v>16.7</v>
      </c>
      <c r="X113" s="24" t="n">
        <v>16.7</v>
      </c>
      <c r="Y113" s="24" t="n">
        <v>16.7</v>
      </c>
      <c r="Z113" s="24" t="n">
        <v>16.7</v>
      </c>
      <c r="AA113" s="24" t="n">
        <v>16.7</v>
      </c>
      <c r="AB113" s="24" t="n">
        <v>20.35</v>
      </c>
      <c r="AC113" s="24" t="n">
        <v>20.35</v>
      </c>
      <c r="AD113" s="24" t="n">
        <v>20.35</v>
      </c>
      <c r="AE113" s="24" t="n">
        <v>20.35</v>
      </c>
      <c r="AF113" s="24" t="n">
        <v>20.35</v>
      </c>
    </row>
    <row r="114">
      <c r="A114" s="26" t="inlineStr">
        <is>
          <t>INM Unit 3 WS Gas Mscm stable</t>
        </is>
      </c>
      <c r="B114" s="24" t="n">
        <v>19.17</v>
      </c>
      <c r="C114" s="24" t="n">
        <v>19.17</v>
      </c>
      <c r="D114" s="24" t="n">
        <v>19.17</v>
      </c>
      <c r="E114" s="24" t="n">
        <v>19.17</v>
      </c>
      <c r="F114" s="24" t="n">
        <v>19.17</v>
      </c>
      <c r="G114" s="24" t="n">
        <v>19.17</v>
      </c>
      <c r="H114" s="24" t="n">
        <v>19.17</v>
      </c>
      <c r="I114" s="24" t="n">
        <v>19.17</v>
      </c>
      <c r="J114" s="24" t="n">
        <v>19.17</v>
      </c>
      <c r="K114" s="24" t="n">
        <v>19.17</v>
      </c>
      <c r="L114" s="24" t="n">
        <v>19.17</v>
      </c>
      <c r="M114" s="24" t="n">
        <v>19.17</v>
      </c>
      <c r="N114" s="24" t="n">
        <v>19.17</v>
      </c>
      <c r="O114" s="24" t="n">
        <v>19.17</v>
      </c>
      <c r="P114" s="24" t="n">
        <v>19.17</v>
      </c>
      <c r="Q114" s="24" t="n">
        <v>20.05</v>
      </c>
      <c r="R114" s="24" t="n">
        <v>20.05</v>
      </c>
      <c r="S114" s="24" t="n">
        <v>20.05</v>
      </c>
      <c r="T114" s="24" t="n">
        <v>20.05</v>
      </c>
      <c r="U114" s="24" t="n">
        <v>20.05</v>
      </c>
      <c r="V114" s="24" t="n">
        <v>20.05</v>
      </c>
      <c r="W114" s="24" t="n">
        <v>20.05</v>
      </c>
      <c r="X114" s="24" t="n">
        <v>20.05</v>
      </c>
      <c r="Y114" s="24" t="n">
        <v>20.05</v>
      </c>
      <c r="Z114" s="24" t="n">
        <v>20.05</v>
      </c>
      <c r="AA114" s="24" t="n">
        <v>20.05</v>
      </c>
      <c r="AB114" s="24" t="n">
        <v>16.38</v>
      </c>
      <c r="AC114" s="24" t="n">
        <v>16.38</v>
      </c>
      <c r="AD114" s="24" t="n">
        <v>16.38</v>
      </c>
      <c r="AE114" s="24" t="n">
        <v>16.38</v>
      </c>
      <c r="AF114" s="24" t="n">
        <v>16.38</v>
      </c>
    </row>
    <row r="115">
      <c r="A115" s="26" t="inlineStr">
        <is>
          <t>Total Prodced Gas, Mscm stable</t>
        </is>
      </c>
      <c r="B115" s="24">
        <f>B112+B113+B114</f>
        <v/>
      </c>
      <c r="C115" s="24">
        <f>C112+C113+C114</f>
        <v/>
      </c>
      <c r="D115" s="24">
        <f>D112+D113+D114</f>
        <v/>
      </c>
      <c r="E115" s="24">
        <f>E112+E113+E114</f>
        <v/>
      </c>
      <c r="F115" s="24">
        <f>F112+F113+F114</f>
        <v/>
      </c>
      <c r="G115" s="24">
        <f>G112+G113+G114</f>
        <v/>
      </c>
      <c r="H115" s="24">
        <f>H112+H113+H114</f>
        <v/>
      </c>
      <c r="I115" s="24">
        <f>I112+I113+I114</f>
        <v/>
      </c>
      <c r="J115" s="24">
        <f>J112+J113+J114</f>
        <v/>
      </c>
      <c r="K115" s="24">
        <f>K112+K113+K114</f>
        <v/>
      </c>
      <c r="L115" s="24">
        <f>L112+L113+L114</f>
        <v/>
      </c>
      <c r="M115" s="24">
        <f>M112+M113+M114</f>
        <v/>
      </c>
      <c r="N115" s="24">
        <f>N112+N113+N114</f>
        <v/>
      </c>
      <c r="O115" s="24">
        <f>O112+O113+O114</f>
        <v/>
      </c>
      <c r="P115" s="24">
        <f>P112+P113+P114</f>
        <v/>
      </c>
      <c r="Q115" s="24">
        <f>Q112+Q113+Q114</f>
        <v/>
      </c>
      <c r="R115" s="24">
        <f>R112+R113+R114</f>
        <v/>
      </c>
      <c r="S115" s="24">
        <f>S112+S113+S114</f>
        <v/>
      </c>
      <c r="T115" s="24">
        <f>T112+T113+T114</f>
        <v/>
      </c>
      <c r="U115" s="24">
        <f>U112+U113+U114</f>
        <v/>
      </c>
      <c r="V115" s="24">
        <f>V112+V113+V114</f>
        <v/>
      </c>
      <c r="W115" s="24">
        <f>W112+W113+W114</f>
        <v/>
      </c>
      <c r="X115" s="24">
        <f>X112+X113+X114</f>
        <v/>
      </c>
      <c r="Y115" s="24">
        <f>Y112+Y113+Y114</f>
        <v/>
      </c>
      <c r="Z115" s="24">
        <f>Z112+Z113+Z114</f>
        <v/>
      </c>
      <c r="AA115" s="24">
        <f>AA112+AA113+AA114</f>
        <v/>
      </c>
      <c r="AB115" s="24">
        <f>AB112+AB113+AB114</f>
        <v/>
      </c>
      <c r="AC115" s="24">
        <f>AC112+AC113+AC114</f>
        <v/>
      </c>
      <c r="AD115" s="24">
        <f>AD112+AD113+AD114</f>
        <v/>
      </c>
      <c r="AE115" s="24">
        <f>AE112+AE113+AE114</f>
        <v/>
      </c>
      <c r="AF115" s="24">
        <f>AF112+AF113+AF114</f>
        <v/>
      </c>
    </row>
    <row r="116">
      <c r="A116" s="26" t="inlineStr">
        <is>
          <t>INM KPC WS GOR Mscm/kt stable</t>
        </is>
      </c>
      <c r="B116" s="24">
        <f>B112/B106</f>
        <v/>
      </c>
      <c r="C116" s="24">
        <f>C112/C106</f>
        <v/>
      </c>
      <c r="D116" s="24">
        <f>D112/D106</f>
        <v/>
      </c>
      <c r="E116" s="24">
        <f>E112/E106</f>
        <v/>
      </c>
      <c r="F116" s="24">
        <f>F112/F106</f>
        <v/>
      </c>
      <c r="G116" s="24">
        <f>G112/G106</f>
        <v/>
      </c>
      <c r="H116" s="24">
        <f>H112/H106</f>
        <v/>
      </c>
      <c r="I116" s="24">
        <f>I112/I106</f>
        <v/>
      </c>
      <c r="J116" s="24">
        <f>J112/J106</f>
        <v/>
      </c>
      <c r="K116" s="24">
        <f>K112/K106</f>
        <v/>
      </c>
      <c r="L116" s="24">
        <f>L112/L106</f>
        <v/>
      </c>
      <c r="M116" s="24">
        <f>M112/M106</f>
        <v/>
      </c>
      <c r="N116" s="24">
        <f>N112/N106</f>
        <v/>
      </c>
      <c r="O116" s="24">
        <f>O112/O106</f>
        <v/>
      </c>
      <c r="P116" s="24">
        <f>P112/P106</f>
        <v/>
      </c>
      <c r="Q116" s="24">
        <f>Q112/Q106</f>
        <v/>
      </c>
      <c r="R116" s="24">
        <f>R112/R106</f>
        <v/>
      </c>
      <c r="S116" s="24">
        <f>S112/S106</f>
        <v/>
      </c>
      <c r="T116" s="24">
        <f>T112/T106</f>
        <v/>
      </c>
      <c r="U116" s="24">
        <f>U112/U106</f>
        <v/>
      </c>
      <c r="V116" s="24">
        <f>V112/V106</f>
        <v/>
      </c>
      <c r="W116" s="24">
        <f>W112/W106</f>
        <v/>
      </c>
      <c r="X116" s="24">
        <f>X112/X106</f>
        <v/>
      </c>
      <c r="Y116" s="24">
        <f>Y112/Y106</f>
        <v/>
      </c>
      <c r="Z116" s="24">
        <f>Z112/Z106</f>
        <v/>
      </c>
      <c r="AA116" s="24">
        <f>AA112/AA106</f>
        <v/>
      </c>
      <c r="AB116" s="24">
        <f>AB112/AB106</f>
        <v/>
      </c>
      <c r="AC116" s="24">
        <f>AC112/AC106</f>
        <v/>
      </c>
      <c r="AD116" s="24">
        <f>AD112/AD106</f>
        <v/>
      </c>
      <c r="AE116" s="24">
        <f>AE112/AE106</f>
        <v/>
      </c>
      <c r="AF116" s="24">
        <f>AF112/AF106</f>
        <v/>
      </c>
    </row>
    <row r="117">
      <c r="A117" s="26" t="inlineStr">
        <is>
          <t>INM Unit 2 WS GOR Mscm/kt stable</t>
        </is>
      </c>
      <c r="B117" s="24">
        <f>B113/B107</f>
        <v/>
      </c>
      <c r="C117" s="24">
        <f>C113/C107</f>
        <v/>
      </c>
      <c r="D117" s="24">
        <f>D113/D107</f>
        <v/>
      </c>
      <c r="E117" s="24">
        <f>E113/E107</f>
        <v/>
      </c>
      <c r="F117" s="24">
        <f>F113/F107</f>
        <v/>
      </c>
      <c r="G117" s="24">
        <f>G113/G107</f>
        <v/>
      </c>
      <c r="H117" s="24">
        <f>H113/H107</f>
        <v/>
      </c>
      <c r="I117" s="24">
        <f>I113/I107</f>
        <v/>
      </c>
      <c r="J117" s="24">
        <f>J113/J107</f>
        <v/>
      </c>
      <c r="K117" s="24">
        <f>K113/K107</f>
        <v/>
      </c>
      <c r="L117" s="24">
        <f>L113/L107</f>
        <v/>
      </c>
      <c r="M117" s="24">
        <f>M113/M107</f>
        <v/>
      </c>
      <c r="N117" s="24">
        <f>N113/N107</f>
        <v/>
      </c>
      <c r="O117" s="24">
        <f>O113/O107</f>
        <v/>
      </c>
      <c r="P117" s="24">
        <f>P113/P107</f>
        <v/>
      </c>
      <c r="Q117" s="24">
        <f>Q113/Q107</f>
        <v/>
      </c>
      <c r="R117" s="24">
        <f>R113/R107</f>
        <v/>
      </c>
      <c r="S117" s="24">
        <f>S113/S107</f>
        <v/>
      </c>
      <c r="T117" s="24">
        <f>T113/T107</f>
        <v/>
      </c>
      <c r="U117" s="24">
        <f>U113/U107</f>
        <v/>
      </c>
      <c r="V117" s="24">
        <f>V113/V107</f>
        <v/>
      </c>
      <c r="W117" s="24">
        <f>W113/W107</f>
        <v/>
      </c>
      <c r="X117" s="24">
        <f>X113/X107</f>
        <v/>
      </c>
      <c r="Y117" s="24">
        <f>Y113/Y107</f>
        <v/>
      </c>
      <c r="Z117" s="24">
        <f>Z113/Z107</f>
        <v/>
      </c>
      <c r="AA117" s="24">
        <f>AA113/AA107</f>
        <v/>
      </c>
      <c r="AB117" s="24">
        <f>AB113/AB107</f>
        <v/>
      </c>
      <c r="AC117" s="24">
        <f>AC113/AC107</f>
        <v/>
      </c>
      <c r="AD117" s="24">
        <f>AD113/AD107</f>
        <v/>
      </c>
      <c r="AE117" s="24">
        <f>AE113/AE107</f>
        <v/>
      </c>
      <c r="AF117" s="24">
        <f>AF113/AF107</f>
        <v/>
      </c>
    </row>
    <row r="118">
      <c r="A118" s="26" t="inlineStr">
        <is>
          <t>INM Unit 3 WS GOR Mscm/kt stable</t>
        </is>
      </c>
      <c r="B118" s="24">
        <f>B114/B108</f>
        <v/>
      </c>
      <c r="C118" s="24">
        <f>C114/C108</f>
        <v/>
      </c>
      <c r="D118" s="24">
        <f>D114/D108</f>
        <v/>
      </c>
      <c r="E118" s="24">
        <f>E114/E108</f>
        <v/>
      </c>
      <c r="F118" s="24">
        <f>F114/F108</f>
        <v/>
      </c>
      <c r="G118" s="24">
        <f>G114/G108</f>
        <v/>
      </c>
      <c r="H118" s="24">
        <f>H114/H108</f>
        <v/>
      </c>
      <c r="I118" s="24">
        <f>I114/I108</f>
        <v/>
      </c>
      <c r="J118" s="24">
        <f>J114/J108</f>
        <v/>
      </c>
      <c r="K118" s="24">
        <f>K114/K108</f>
        <v/>
      </c>
      <c r="L118" s="24">
        <f>L114/L108</f>
        <v/>
      </c>
      <c r="M118" s="24">
        <f>M114/M108</f>
        <v/>
      </c>
      <c r="N118" s="24">
        <f>N114/N108</f>
        <v/>
      </c>
      <c r="O118" s="24">
        <f>O114/O108</f>
        <v/>
      </c>
      <c r="P118" s="24">
        <f>P114/P108</f>
        <v/>
      </c>
      <c r="Q118" s="24">
        <f>Q114/Q108</f>
        <v/>
      </c>
      <c r="R118" s="24">
        <f>R114/R108</f>
        <v/>
      </c>
      <c r="S118" s="24">
        <f>S114/S108</f>
        <v/>
      </c>
      <c r="T118" s="24">
        <f>T114/T108</f>
        <v/>
      </c>
      <c r="U118" s="24">
        <f>U114/U108</f>
        <v/>
      </c>
      <c r="V118" s="24">
        <f>V114/V108</f>
        <v/>
      </c>
      <c r="W118" s="24">
        <f>W114/W108</f>
        <v/>
      </c>
      <c r="X118" s="24">
        <f>X114/X108</f>
        <v/>
      </c>
      <c r="Y118" s="24">
        <f>Y114/Y108</f>
        <v/>
      </c>
      <c r="Z118" s="24">
        <f>Z114/Z108</f>
        <v/>
      </c>
      <c r="AA118" s="24">
        <f>AA114/AA108</f>
        <v/>
      </c>
      <c r="AB118" s="24">
        <f>AB114/AB108</f>
        <v/>
      </c>
      <c r="AC118" s="24">
        <f>AC114/AC108</f>
        <v/>
      </c>
      <c r="AD118" s="24">
        <f>AD114/AD108</f>
        <v/>
      </c>
      <c r="AE118" s="24">
        <f>AE114/AE108</f>
        <v/>
      </c>
      <c r="AF118" s="24">
        <f>AF114/AF108</f>
        <v/>
      </c>
    </row>
    <row r="119">
      <c r="A119" s="26" t="inlineStr">
        <is>
          <t>Condensate from U2 to U3 degassers, m3</t>
        </is>
      </c>
      <c r="B119" s="24" t="n">
        <v>3.11</v>
      </c>
      <c r="C119" s="24" t="n">
        <v>3.11</v>
      </c>
      <c r="D119" s="24" t="n">
        <v>3.11</v>
      </c>
      <c r="E119" s="24" t="n">
        <v>3.11</v>
      </c>
      <c r="F119" s="24" t="n">
        <v>3.11</v>
      </c>
      <c r="G119" s="24" t="n">
        <v>3.11</v>
      </c>
      <c r="H119" s="24" t="n">
        <v>3.11</v>
      </c>
      <c r="I119" s="24" t="n">
        <v>3.11</v>
      </c>
      <c r="J119" s="24" t="n">
        <v>3.11</v>
      </c>
      <c r="K119" s="24" t="n">
        <v>3.11</v>
      </c>
      <c r="L119" s="24" t="n">
        <v>3.11</v>
      </c>
      <c r="M119" s="24" t="n">
        <v>3.11</v>
      </c>
      <c r="N119" s="24" t="n">
        <v>3.11</v>
      </c>
      <c r="O119" s="24" t="n">
        <v>3.11</v>
      </c>
      <c r="P119" s="24" t="n">
        <v>3.11</v>
      </c>
      <c r="Q119" s="24" t="n">
        <v>3.42</v>
      </c>
      <c r="R119" s="24" t="n">
        <v>3.42</v>
      </c>
      <c r="S119" s="24" t="n">
        <v>3.42</v>
      </c>
      <c r="T119" s="24" t="n">
        <v>3.42</v>
      </c>
      <c r="U119" s="24" t="n">
        <v>3.42</v>
      </c>
      <c r="V119" s="24" t="n">
        <v>3.42</v>
      </c>
      <c r="W119" s="24" t="n">
        <v>3.42</v>
      </c>
      <c r="X119" s="24" t="n">
        <v>3.42</v>
      </c>
      <c r="Y119" s="24" t="n">
        <v>3.42</v>
      </c>
      <c r="Z119" s="24" t="n">
        <v>3.42</v>
      </c>
      <c r="AA119" s="24" t="n">
        <v>3.42</v>
      </c>
      <c r="AB119" s="24" t="n">
        <v>3.96</v>
      </c>
      <c r="AC119" s="24" t="n">
        <v>3.96</v>
      </c>
      <c r="AD119" s="24" t="n">
        <v>3.96</v>
      </c>
      <c r="AE119" s="24" t="n">
        <v>3.96</v>
      </c>
      <c r="AF119" s="24" t="n">
        <v>3.96</v>
      </c>
    </row>
    <row r="120">
      <c r="A120" s="26" t="inlineStr">
        <is>
          <t>Gas from U2 to U3 degassers, m3</t>
        </is>
      </c>
      <c r="B120" s="24" t="n">
        <v>0.25</v>
      </c>
      <c r="C120" s="24" t="n">
        <v>0.25</v>
      </c>
      <c r="D120" s="24" t="n">
        <v>0.25</v>
      </c>
      <c r="E120" s="24" t="n">
        <v>0.25</v>
      </c>
      <c r="F120" s="24" t="n">
        <v>0.25</v>
      </c>
      <c r="G120" s="24" t="n">
        <v>0.25</v>
      </c>
      <c r="H120" s="24" t="n">
        <v>0.25</v>
      </c>
      <c r="I120" s="24" t="n">
        <v>0.25</v>
      </c>
      <c r="J120" s="24" t="n">
        <v>0.25</v>
      </c>
      <c r="K120" s="24" t="n">
        <v>0.25</v>
      </c>
      <c r="L120" s="24" t="n">
        <v>0.25</v>
      </c>
      <c r="M120" s="24" t="n">
        <v>0.25</v>
      </c>
      <c r="N120" s="24" t="n">
        <v>0.25</v>
      </c>
      <c r="O120" s="24" t="n">
        <v>0.25</v>
      </c>
      <c r="P120" s="24" t="n">
        <v>0.25</v>
      </c>
      <c r="Q120" s="24" t="n">
        <v>0.28</v>
      </c>
      <c r="R120" s="24" t="n">
        <v>0.28</v>
      </c>
      <c r="S120" s="24" t="n">
        <v>0.28</v>
      </c>
      <c r="T120" s="24" t="n">
        <v>0.28</v>
      </c>
      <c r="U120" s="24" t="n">
        <v>0.28</v>
      </c>
      <c r="V120" s="24" t="n">
        <v>0.28</v>
      </c>
      <c r="W120" s="24" t="n">
        <v>0.28</v>
      </c>
      <c r="X120" s="24" t="n">
        <v>0.28</v>
      </c>
      <c r="Y120" s="24" t="n">
        <v>0.28</v>
      </c>
      <c r="Z120" s="24" t="n">
        <v>0.28</v>
      </c>
      <c r="AA120" s="24" t="n">
        <v>0.28</v>
      </c>
      <c r="AB120" s="24" t="n">
        <v>0.33</v>
      </c>
      <c r="AC120" s="24" t="n">
        <v>0.33</v>
      </c>
      <c r="AD120" s="24" t="n">
        <v>0.33</v>
      </c>
      <c r="AE120" s="24" t="n">
        <v>0.33</v>
      </c>
      <c r="AF120" s="24" t="n">
        <v>0.33</v>
      </c>
    </row>
    <row r="121">
      <c r="A121" s="26" t="inlineStr">
        <is>
          <t>Condensate from U2 to KPC degassers, m3</t>
        </is>
      </c>
      <c r="B121" s="24" t="n">
        <v>4.67</v>
      </c>
      <c r="C121" s="24" t="n">
        <v>4.67</v>
      </c>
      <c r="D121" s="24" t="n">
        <v>4.67</v>
      </c>
      <c r="E121" s="24" t="n">
        <v>4.67</v>
      </c>
      <c r="F121" s="24" t="n">
        <v>4.67</v>
      </c>
      <c r="G121" s="24" t="n">
        <v>4.67</v>
      </c>
      <c r="H121" s="24" t="n">
        <v>4.67</v>
      </c>
      <c r="I121" s="24" t="n">
        <v>4.67</v>
      </c>
      <c r="J121" s="24" t="n">
        <v>4.67</v>
      </c>
      <c r="K121" s="24" t="n">
        <v>4.67</v>
      </c>
      <c r="L121" s="24" t="n">
        <v>4.67</v>
      </c>
      <c r="M121" s="24" t="n">
        <v>4.67</v>
      </c>
      <c r="N121" s="24" t="n">
        <v>4.67</v>
      </c>
      <c r="O121" s="24" t="n">
        <v>4.67</v>
      </c>
      <c r="P121" s="24" t="n">
        <v>4.67</v>
      </c>
      <c r="Q121" s="24" t="n">
        <v>5.13</v>
      </c>
      <c r="R121" s="24" t="n">
        <v>5.13</v>
      </c>
      <c r="S121" s="24" t="n">
        <v>5.13</v>
      </c>
      <c r="T121" s="24" t="n">
        <v>5.13</v>
      </c>
      <c r="U121" s="24" t="n">
        <v>5.13</v>
      </c>
      <c r="V121" s="24" t="n">
        <v>5.13</v>
      </c>
      <c r="W121" s="24" t="n">
        <v>5.13</v>
      </c>
      <c r="X121" s="24" t="n">
        <v>5.13</v>
      </c>
      <c r="Y121" s="24" t="n">
        <v>5.13</v>
      </c>
      <c r="Z121" s="24" t="n">
        <v>5.13</v>
      </c>
      <c r="AA121" s="24" t="n">
        <v>5.13</v>
      </c>
      <c r="AB121" s="24" t="n">
        <v>5.94</v>
      </c>
      <c r="AC121" s="24" t="n">
        <v>5.94</v>
      </c>
      <c r="AD121" s="24" t="n">
        <v>5.94</v>
      </c>
      <c r="AE121" s="24" t="n">
        <v>5.94</v>
      </c>
      <c r="AF121" s="24" t="n">
        <v>5.94</v>
      </c>
    </row>
    <row r="122">
      <c r="A122" s="26" t="inlineStr">
        <is>
          <t>Gas from U2 to KPC degassers, m3</t>
        </is>
      </c>
      <c r="B122" s="24" t="n">
        <v>0.38</v>
      </c>
      <c r="C122" s="24" t="n">
        <v>0.38</v>
      </c>
      <c r="D122" s="24" t="n">
        <v>0.38</v>
      </c>
      <c r="E122" s="24" t="n">
        <v>0.38</v>
      </c>
      <c r="F122" s="24" t="n">
        <v>0.38</v>
      </c>
      <c r="G122" s="24" t="n">
        <v>0.38</v>
      </c>
      <c r="H122" s="24" t="n">
        <v>0.38</v>
      </c>
      <c r="I122" s="24" t="n">
        <v>0.38</v>
      </c>
      <c r="J122" s="24" t="n">
        <v>0.38</v>
      </c>
      <c r="K122" s="24" t="n">
        <v>0.38</v>
      </c>
      <c r="L122" s="24" t="n">
        <v>0.38</v>
      </c>
      <c r="M122" s="24" t="n">
        <v>0.38</v>
      </c>
      <c r="N122" s="24" t="n">
        <v>0.38</v>
      </c>
      <c r="O122" s="24" t="n">
        <v>0.38</v>
      </c>
      <c r="P122" s="24" t="n">
        <v>0.38</v>
      </c>
      <c r="Q122" s="24" t="n">
        <v>0.42</v>
      </c>
      <c r="R122" s="24" t="n">
        <v>0.42</v>
      </c>
      <c r="S122" s="24" t="n">
        <v>0.42</v>
      </c>
      <c r="T122" s="24" t="n">
        <v>0.42</v>
      </c>
      <c r="U122" s="24" t="n">
        <v>0.42</v>
      </c>
      <c r="V122" s="24" t="n">
        <v>0.42</v>
      </c>
      <c r="W122" s="24" t="n">
        <v>0.42</v>
      </c>
      <c r="X122" s="24" t="n">
        <v>0.42</v>
      </c>
      <c r="Y122" s="24" t="n">
        <v>0.42</v>
      </c>
      <c r="Z122" s="24" t="n">
        <v>0.42</v>
      </c>
      <c r="AA122" s="24" t="n">
        <v>0.42</v>
      </c>
      <c r="AB122" s="24" t="n">
        <v>0.49</v>
      </c>
      <c r="AC122" s="24" t="n">
        <v>0.49</v>
      </c>
      <c r="AD122" s="24" t="n">
        <v>0.49</v>
      </c>
      <c r="AE122" s="24" t="n">
        <v>0.49</v>
      </c>
      <c r="AF122" s="24" t="n">
        <v>0.49</v>
      </c>
    </row>
    <row r="123">
      <c r="A123" s="26" t="inlineStr">
        <is>
          <t>Condensate from U3 to KPC degassers, m3</t>
        </is>
      </c>
      <c r="B123" s="24" t="n">
        <v>11.63</v>
      </c>
      <c r="C123" s="24" t="n">
        <v>11.63</v>
      </c>
      <c r="D123" s="24" t="n">
        <v>11.63</v>
      </c>
      <c r="E123" s="24" t="n">
        <v>11.63</v>
      </c>
      <c r="F123" s="24" t="n">
        <v>11.63</v>
      </c>
      <c r="G123" s="24" t="n">
        <v>11.63</v>
      </c>
      <c r="H123" s="24" t="n">
        <v>11.63</v>
      </c>
      <c r="I123" s="24" t="n">
        <v>11.63</v>
      </c>
      <c r="J123" s="24" t="n">
        <v>11.63</v>
      </c>
      <c r="K123" s="24" t="n">
        <v>11.63</v>
      </c>
      <c r="L123" s="24" t="n">
        <v>11.63</v>
      </c>
      <c r="M123" s="24" t="n">
        <v>11.63</v>
      </c>
      <c r="N123" s="24" t="n">
        <v>11.63</v>
      </c>
      <c r="O123" s="24" t="n">
        <v>11.63</v>
      </c>
      <c r="P123" s="24" t="n">
        <v>11.63</v>
      </c>
      <c r="Q123" s="24" t="n">
        <v>12.28</v>
      </c>
      <c r="R123" s="24" t="n">
        <v>12.28</v>
      </c>
      <c r="S123" s="24" t="n">
        <v>12.28</v>
      </c>
      <c r="T123" s="24" t="n">
        <v>12.28</v>
      </c>
      <c r="U123" s="24" t="n">
        <v>12.28</v>
      </c>
      <c r="V123" s="24" t="n">
        <v>12.28</v>
      </c>
      <c r="W123" s="24" t="n">
        <v>12.28</v>
      </c>
      <c r="X123" s="24" t="n">
        <v>12.28</v>
      </c>
      <c r="Y123" s="24" t="n">
        <v>12.28</v>
      </c>
      <c r="Z123" s="24" t="n">
        <v>12.28</v>
      </c>
      <c r="AA123" s="24" t="n">
        <v>12.28</v>
      </c>
      <c r="AB123" s="24" t="n">
        <v>11.33</v>
      </c>
      <c r="AC123" s="24" t="n">
        <v>11.33</v>
      </c>
      <c r="AD123" s="24" t="n">
        <v>11.33</v>
      </c>
      <c r="AE123" s="24" t="n">
        <v>11.33</v>
      </c>
      <c r="AF123" s="24" t="n">
        <v>11.33</v>
      </c>
    </row>
    <row r="124">
      <c r="A124" s="26" t="inlineStr">
        <is>
          <t>Gas from U3 to KPC degassers, m3</t>
        </is>
      </c>
      <c r="B124" s="24" t="n">
        <v>0.9</v>
      </c>
      <c r="C124" s="24" t="n">
        <v>0.9</v>
      </c>
      <c r="D124" s="24" t="n">
        <v>0.9</v>
      </c>
      <c r="E124" s="24" t="n">
        <v>0.9</v>
      </c>
      <c r="F124" s="24" t="n">
        <v>0.9</v>
      </c>
      <c r="G124" s="24" t="n">
        <v>0.9</v>
      </c>
      <c r="H124" s="24" t="n">
        <v>0.9</v>
      </c>
      <c r="I124" s="24" t="n">
        <v>0.9</v>
      </c>
      <c r="J124" s="24" t="n">
        <v>0.9</v>
      </c>
      <c r="K124" s="24" t="n">
        <v>0.9</v>
      </c>
      <c r="L124" s="24" t="n">
        <v>0.9</v>
      </c>
      <c r="M124" s="24" t="n">
        <v>0.9</v>
      </c>
      <c r="N124" s="24" t="n">
        <v>0.9</v>
      </c>
      <c r="O124" s="24" t="n">
        <v>0.9</v>
      </c>
      <c r="P124" s="24" t="n">
        <v>0.9</v>
      </c>
      <c r="Q124" s="24" t="n">
        <v>0.95</v>
      </c>
      <c r="R124" s="24" t="n">
        <v>0.95</v>
      </c>
      <c r="S124" s="24" t="n">
        <v>0.95</v>
      </c>
      <c r="T124" s="24" t="n">
        <v>0.95</v>
      </c>
      <c r="U124" s="24" t="n">
        <v>0.95</v>
      </c>
      <c r="V124" s="24" t="n">
        <v>0.95</v>
      </c>
      <c r="W124" s="24" t="n">
        <v>0.95</v>
      </c>
      <c r="X124" s="24" t="n">
        <v>0.95</v>
      </c>
      <c r="Y124" s="24" t="n">
        <v>0.95</v>
      </c>
      <c r="Z124" s="24" t="n">
        <v>0.95</v>
      </c>
      <c r="AA124" s="24" t="n">
        <v>0.95</v>
      </c>
      <c r="AB124" s="24" t="n">
        <v>0.87</v>
      </c>
      <c r="AC124" s="24" t="n">
        <v>0.87</v>
      </c>
      <c r="AD124" s="24" t="n">
        <v>0.87</v>
      </c>
      <c r="AE124" s="24" t="n">
        <v>0.87</v>
      </c>
      <c r="AF124" s="24" t="n">
        <v>0.87</v>
      </c>
    </row>
  </sheetData>
  <mergeCells count="54">
    <mergeCell ref="S22:Z22"/>
    <mergeCell ref="H20:I20"/>
    <mergeCell ref="AG49:AI49"/>
    <mergeCell ref="B23:D23"/>
    <mergeCell ref="AI1:AI2"/>
    <mergeCell ref="AG36:AI36"/>
    <mergeCell ref="S21:Z21"/>
    <mergeCell ref="AG48:AI48"/>
    <mergeCell ref="B29:D29"/>
    <mergeCell ref="B28:D28"/>
    <mergeCell ref="AG45:AI45"/>
    <mergeCell ref="H21:I21"/>
    <mergeCell ref="AG37:AI37"/>
    <mergeCell ref="L24:M24"/>
    <mergeCell ref="B30:D30"/>
    <mergeCell ref="L23:M23"/>
    <mergeCell ref="AG47:AI47"/>
    <mergeCell ref="S23:Z23"/>
    <mergeCell ref="AG39:AI39"/>
    <mergeCell ref="B24:D24"/>
    <mergeCell ref="B20:D20"/>
    <mergeCell ref="H24:J24"/>
    <mergeCell ref="AA20:AB20"/>
    <mergeCell ref="L20:M20"/>
    <mergeCell ref="AG42:AI42"/>
    <mergeCell ref="AG43:AI43"/>
    <mergeCell ref="B32:D32"/>
    <mergeCell ref="B26:D26"/>
    <mergeCell ref="H22:I22"/>
    <mergeCell ref="AG35:AI35"/>
    <mergeCell ref="B25:D25"/>
    <mergeCell ref="AG51:AI51"/>
    <mergeCell ref="H29:J29"/>
    <mergeCell ref="L22:M22"/>
    <mergeCell ref="AG38:AI38"/>
    <mergeCell ref="B2:AF2"/>
    <mergeCell ref="L21:M21"/>
    <mergeCell ref="AG34:AI34"/>
    <mergeCell ref="B31:D31"/>
    <mergeCell ref="AG41:AI41"/>
    <mergeCell ref="B22:D22"/>
    <mergeCell ref="AG50:AI50"/>
    <mergeCell ref="S20:Z20"/>
    <mergeCell ref="AG44:AI44"/>
    <mergeCell ref="AG46:AI46"/>
    <mergeCell ref="B16:AH16"/>
    <mergeCell ref="B27:D27"/>
    <mergeCell ref="AG40:AI40"/>
    <mergeCell ref="B1:AF1"/>
    <mergeCell ref="B60:AF60"/>
    <mergeCell ref="B21:D21"/>
    <mergeCell ref="B101:AF101"/>
    <mergeCell ref="B53:AF53"/>
    <mergeCell ref="A1:A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124"/>
  <sheetViews>
    <sheetView workbookViewId="0">
      <pane ySplit="15" topLeftCell="A16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34" max="34"/>
  </cols>
  <sheetData>
    <row r="1" ht="32.25" customHeight="1">
      <c r="A1" s="1" t="inlineStr">
        <is>
          <t>KPO 2025 Production Forecast Rev 07A - 19 months</t>
        </is>
      </c>
      <c r="B1" s="2" t="inlineStr">
        <is>
          <t>Estimated Daily Production Forecast for Sep-25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H1" s="4" t="inlineStr">
        <is>
          <t>KPO 2025 Production Forecast Rev 07A - 19 months</t>
        </is>
      </c>
    </row>
    <row r="2" ht="26.25" customHeight="1">
      <c r="B2" s="2" t="inlineStr">
        <is>
          <t>Date in Sep-25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H2" s="3" t="n"/>
    </row>
    <row r="3" ht="28.5" customHeight="1">
      <c r="A3" s="5" t="n"/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6" t="n">
        <v>11</v>
      </c>
      <c r="M3" s="6" t="n">
        <v>12</v>
      </c>
      <c r="N3" s="6" t="n">
        <v>13</v>
      </c>
      <c r="O3" s="6" t="n">
        <v>14</v>
      </c>
      <c r="P3" s="6" t="n">
        <v>15</v>
      </c>
      <c r="Q3" s="6" t="n">
        <v>16</v>
      </c>
      <c r="R3" s="6" t="n">
        <v>17</v>
      </c>
      <c r="S3" s="6" t="n">
        <v>18</v>
      </c>
      <c r="T3" s="6" t="n">
        <v>19</v>
      </c>
      <c r="U3" s="6" t="n">
        <v>20</v>
      </c>
      <c r="V3" s="6" t="n">
        <v>21</v>
      </c>
      <c r="W3" s="6" t="n">
        <v>22</v>
      </c>
      <c r="X3" s="6" t="n">
        <v>23</v>
      </c>
      <c r="Y3" s="6" t="n">
        <v>24</v>
      </c>
      <c r="Z3" s="6" t="n">
        <v>25</v>
      </c>
      <c r="AA3" s="6" t="n">
        <v>26</v>
      </c>
      <c r="AB3" s="6" t="n">
        <v>27</v>
      </c>
      <c r="AC3" s="6" t="n">
        <v>28</v>
      </c>
      <c r="AD3" s="6" t="n">
        <v>29</v>
      </c>
      <c r="AE3" s="6" t="n">
        <v>30</v>
      </c>
      <c r="AF3" s="7" t="inlineStr">
        <is>
          <t>TOTAL</t>
        </is>
      </c>
      <c r="AG3" s="7" t="inlineStr">
        <is>
          <t>UNIT</t>
        </is>
      </c>
      <c r="AH3" s="8" t="inlineStr">
        <is>
          <t>PRODUCT</t>
        </is>
      </c>
      <c r="AI3" s="3" t="n"/>
    </row>
    <row r="4">
      <c r="A4" s="9" t="inlineStr">
        <is>
          <t>Production ex KPC (kt)</t>
        </is>
      </c>
      <c r="B4" s="10">
        <f>(B39+B34+B41)*$E$20-B73-B74-B75-B76</f>
        <v/>
      </c>
      <c r="C4" s="10">
        <f>(C39+C34+C41)*$E$20-C73-C74-C75-C76</f>
        <v/>
      </c>
      <c r="D4" s="10">
        <f>(D39+D34+D41)*$E$20-D73-D74-D75-D76</f>
        <v/>
      </c>
      <c r="E4" s="10">
        <f>(E39+E34+E41)*$E$20-E73-E74-E75-E76</f>
        <v/>
      </c>
      <c r="F4" s="10">
        <f>(F39+F34+F41)*$E$20-F73-F74-F75-F76</f>
        <v/>
      </c>
      <c r="G4" s="10">
        <f>(G39+G34+G41)*$E$20-G73-G74-G75-G76</f>
        <v/>
      </c>
      <c r="H4" s="10">
        <f>(H39+H34+H41)*$E$20-H73-H74-H75-H76</f>
        <v/>
      </c>
      <c r="I4" s="10">
        <f>(I39+I34+I41)*$E$20-I73-I74-I75-I76</f>
        <v/>
      </c>
      <c r="J4" s="10">
        <f>(J39+J34+J41)*$E$20-J73-J74-J75-J76</f>
        <v/>
      </c>
      <c r="K4" s="10">
        <f>(K39+K34+K41)*$E$20-K73-K74-K75-K76</f>
        <v/>
      </c>
      <c r="L4" s="10">
        <f>(L39+L34+L41)*$E$20-L73-L74-L75-L76</f>
        <v/>
      </c>
      <c r="M4" s="10">
        <f>(M39+M34+M41)*$E$20-M73-M74-M75-M76</f>
        <v/>
      </c>
      <c r="N4" s="10">
        <f>(N39+N34+N41)*$E$20-N73-N74-N75-N76</f>
        <v/>
      </c>
      <c r="O4" s="10">
        <f>(O39+O34+O41)*$E$20-O73-O74-O75-O76</f>
        <v/>
      </c>
      <c r="P4" s="10">
        <f>(P39+P34+P41)*$E$20-P73-P74-P75-P76</f>
        <v/>
      </c>
      <c r="Q4" s="10">
        <f>(Q39+Q34+Q41)*$E$20-Q73-Q74-Q75-Q76</f>
        <v/>
      </c>
      <c r="R4" s="10">
        <f>(R39+R34+R41)*$E$20-R73-R74-R75-R76</f>
        <v/>
      </c>
      <c r="S4" s="10">
        <f>(S39+S34+S41)*$E$20-S73-S74-S75-S76</f>
        <v/>
      </c>
      <c r="T4" s="10">
        <f>(T39+T34+T41)*$E$20-T73-T74-T75-T76</f>
        <v/>
      </c>
      <c r="U4" s="10">
        <f>(U39+U34+U41)*$E$20-U73-U74-U75-U76</f>
        <v/>
      </c>
      <c r="V4" s="10">
        <f>(V39+V34+V41)*$E$20-V73-V74-V75-V76</f>
        <v/>
      </c>
      <c r="W4" s="10">
        <f>(W39+W34+W41)*$E$20-W73-W74-W75-W76</f>
        <v/>
      </c>
      <c r="X4" s="10">
        <f>(X39+X34+X41)*$E$20-X73-X74-X75-X76</f>
        <v/>
      </c>
      <c r="Y4" s="10">
        <f>(Y39+Y34+Y41)*$E$20-Y73-Y74-Y75-Y76</f>
        <v/>
      </c>
      <c r="Z4" s="10">
        <f>(Z39+Z34+Z41)*$E$20-Z73-Z74-Z75-Z76</f>
        <v/>
      </c>
      <c r="AA4" s="10">
        <f>(AA39+AA34+AA41)*$E$20-AA73-AA74-AA75-AA76</f>
        <v/>
      </c>
      <c r="AB4" s="10">
        <f>(AB39+AB34+AB41)*$E$20-AB73-AB74-AB75-AB76</f>
        <v/>
      </c>
      <c r="AC4" s="10">
        <f>(AC39+AC34+AC41)*$E$20-AC73-AC74-AC75-AC76</f>
        <v/>
      </c>
      <c r="AD4" s="10">
        <f>(AD39+AD34+AD41)*$E$20-AD73-AD74-AD75-AD76</f>
        <v/>
      </c>
      <c r="AE4" s="10">
        <f>(AE39+AE34+AE41)*$E$20-AE73-AE74-AE75-AE76</f>
        <v/>
      </c>
      <c r="AF4" s="9">
        <f>SUM(B4:AE4)</f>
        <v/>
      </c>
      <c r="AG4" s="11" t="inlineStr">
        <is>
          <t>kt</t>
        </is>
      </c>
      <c r="AH4" s="12" t="inlineStr">
        <is>
          <t>Production ex KPC (kt)</t>
        </is>
      </c>
      <c r="AI4" s="3" t="n"/>
    </row>
    <row r="5">
      <c r="A5" s="11" t="inlineStr">
        <is>
          <t>Stable Oil to CPC (kt)</t>
        </is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9">
        <f>SUM(B5:AE5)</f>
        <v/>
      </c>
      <c r="AG5" s="11" t="inlineStr">
        <is>
          <t>kt</t>
        </is>
      </c>
      <c r="AH5" s="8" t="inlineStr">
        <is>
          <t>Stable Oil to CPC (kt)</t>
        </is>
      </c>
      <c r="AI5" s="3" t="n"/>
    </row>
    <row r="6">
      <c r="A6" s="11" t="inlineStr">
        <is>
          <t>Stable Oil to KTO (Samara), kt</t>
        </is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9">
        <f>SUM(B6:AE6)</f>
        <v/>
      </c>
      <c r="AG6" s="11" t="inlineStr">
        <is>
          <t>kt</t>
        </is>
      </c>
      <c r="AH6" s="8" t="inlineStr">
        <is>
          <t>Stable Oil to KTO (Samara), kt</t>
        </is>
      </c>
      <c r="AI6" s="3" t="n"/>
    </row>
    <row r="7">
      <c r="A7" s="11" t="inlineStr">
        <is>
          <t>Stable Oil to KTO (Kassymova), kt</t>
        </is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9">
        <f>SUM(B7:AE7)</f>
        <v/>
      </c>
      <c r="AG7" s="11" t="inlineStr">
        <is>
          <t>kt</t>
        </is>
      </c>
      <c r="AH7" s="8" t="inlineStr">
        <is>
          <t>Stable Oil to KTO (Kassymova), kt</t>
        </is>
      </c>
      <c r="AI7" s="3" t="n"/>
    </row>
    <row r="8">
      <c r="A8" s="11" t="inlineStr">
        <is>
          <t>KPO tanks inventory</t>
        </is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9">
        <f>SUM(B8:AE8)</f>
        <v/>
      </c>
      <c r="AG8" s="11" t="inlineStr">
        <is>
          <t>N/A</t>
        </is>
      </c>
      <c r="AH8" s="8" t="inlineStr">
        <is>
          <t>KPO tanks inventory</t>
        </is>
      </c>
      <c r="AI8" s="3" t="n"/>
    </row>
    <row r="9">
      <c r="A9" s="11" t="inlineStr">
        <is>
          <t>Unstabilized Condensate to Refinery (kt)</t>
        </is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9">
        <f>SUM(B9:AE9)</f>
        <v/>
      </c>
      <c r="AG9" s="11" t="inlineStr">
        <is>
          <t>kt</t>
        </is>
      </c>
      <c r="AH9" s="8" t="inlineStr">
        <is>
          <t>Unstabilized Condensate to Refinery (kt)</t>
        </is>
      </c>
      <c r="AI9" s="3" t="n"/>
    </row>
    <row r="10">
      <c r="A10" s="9" t="inlineStr">
        <is>
          <t>Fuel Gas - Total Produced (Mscm)</t>
        </is>
      </c>
      <c r="B10" s="10" t="n">
        <v>2.8</v>
      </c>
      <c r="C10" s="10" t="n">
        <v>2.8</v>
      </c>
      <c r="D10" s="10" t="n">
        <v>2.8</v>
      </c>
      <c r="E10" s="10" t="n">
        <v>2.8</v>
      </c>
      <c r="F10" s="10" t="n">
        <v>2.8</v>
      </c>
      <c r="G10" s="10" t="n">
        <v>2.32</v>
      </c>
      <c r="H10" s="10" t="n">
        <v>2.12</v>
      </c>
      <c r="I10" s="10" t="n">
        <v>2.12</v>
      </c>
      <c r="J10" s="10" t="n">
        <v>2.12</v>
      </c>
      <c r="K10" s="10" t="n">
        <v>2.12</v>
      </c>
      <c r="L10" s="10" t="n">
        <v>2.12</v>
      </c>
      <c r="M10" s="10" t="n">
        <v>2.12</v>
      </c>
      <c r="N10" s="10" t="n">
        <v>2.12</v>
      </c>
      <c r="O10" s="10" t="n">
        <v>0</v>
      </c>
      <c r="P10" s="10" t="n">
        <v>0</v>
      </c>
      <c r="Q10" s="10" t="n">
        <v>0</v>
      </c>
      <c r="R10" s="10" t="n">
        <v>2.4</v>
      </c>
      <c r="S10" s="10" t="n">
        <v>2.4</v>
      </c>
      <c r="T10" s="10" t="n">
        <v>2.4</v>
      </c>
      <c r="U10" s="10" t="n">
        <v>2.4</v>
      </c>
      <c r="V10" s="10" t="n">
        <v>2.8</v>
      </c>
      <c r="W10" s="10" t="n">
        <v>2.8</v>
      </c>
      <c r="X10" s="10" t="n">
        <v>2.8</v>
      </c>
      <c r="Y10" s="10" t="n">
        <v>2.8</v>
      </c>
      <c r="Z10" s="10" t="n">
        <v>2.8</v>
      </c>
      <c r="AA10" s="10" t="n">
        <v>2.8</v>
      </c>
      <c r="AB10" s="10" t="n">
        <v>2.8</v>
      </c>
      <c r="AC10" s="10" t="n">
        <v>2.8</v>
      </c>
      <c r="AD10" s="10" t="n">
        <v>2.8</v>
      </c>
      <c r="AE10" s="10" t="n">
        <v>2.8</v>
      </c>
      <c r="AF10" s="9">
        <f>SUM(B10:AE10)</f>
        <v/>
      </c>
      <c r="AG10" s="11" t="inlineStr">
        <is>
          <t>Mscm</t>
        </is>
      </c>
      <c r="AH10" s="12" t="inlineStr">
        <is>
          <t>Fuel Gas - Total Produced (Mscm)</t>
        </is>
      </c>
      <c r="AI10" s="3" t="n"/>
    </row>
    <row r="11">
      <c r="A11" s="11" t="inlineStr">
        <is>
          <t>Fuel Gas - KPO Needs (Mscm)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9">
        <f>SUM(B11:AE11)</f>
        <v/>
      </c>
      <c r="AG11" s="11" t="inlineStr">
        <is>
          <t>Mscm</t>
        </is>
      </c>
      <c r="AH11" s="8" t="inlineStr">
        <is>
          <t>Fuel Gas - KPO Needs (Mscm)</t>
        </is>
      </c>
      <c r="AI11" s="3" t="n"/>
    </row>
    <row r="12">
      <c r="A12" s="11" t="inlineStr">
        <is>
          <t>Fuel Gas - Outside Needs (Mscm)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9">
        <f>SUM(B12:AE12)</f>
        <v/>
      </c>
      <c r="AG12" s="11" t="inlineStr">
        <is>
          <t>Mscm</t>
        </is>
      </c>
      <c r="AH12" s="8" t="inlineStr">
        <is>
          <t>Fuel Gas - Outside Needs (Mscm)</t>
        </is>
      </c>
      <c r="AI12" s="3" t="n"/>
    </row>
    <row r="13">
      <c r="A13" s="11" t="inlineStr">
        <is>
          <t>Fuel Gas additional import for KPO needs Mscm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9">
        <f>SUM(B13:AE13)</f>
        <v/>
      </c>
      <c r="AG13" s="11" t="inlineStr">
        <is>
          <t>Mscm</t>
        </is>
      </c>
      <c r="AH13" s="8" t="inlineStr">
        <is>
          <t>Fuel Gas additional import for KPO needs Mscm</t>
        </is>
      </c>
      <c r="AI13" s="3" t="n"/>
    </row>
    <row r="14">
      <c r="A14" s="9" t="inlineStr">
        <is>
          <t>Raw Gas to OGP (Mscm)</t>
        </is>
      </c>
      <c r="B14" s="10" t="n">
        <v>21.61</v>
      </c>
      <c r="C14" s="10" t="n">
        <v>21.61</v>
      </c>
      <c r="D14" s="10" t="n">
        <v>21.61</v>
      </c>
      <c r="E14" s="10" t="n">
        <v>21.61</v>
      </c>
      <c r="F14" s="10" t="n">
        <v>21.61</v>
      </c>
      <c r="G14" s="10" t="n">
        <v>21.61</v>
      </c>
      <c r="H14" s="10" t="n">
        <v>15.6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15.6</v>
      </c>
      <c r="O14" s="10" t="n">
        <v>22.8</v>
      </c>
      <c r="P14" s="10" t="n">
        <v>22.8</v>
      </c>
      <c r="Q14" s="10" t="n">
        <v>22.8</v>
      </c>
      <c r="R14" s="10" t="n">
        <v>22.8</v>
      </c>
      <c r="S14" s="10" t="n">
        <v>22.8</v>
      </c>
      <c r="T14" s="10" t="n">
        <v>22.8</v>
      </c>
      <c r="U14" s="10" t="n">
        <v>22.8</v>
      </c>
      <c r="V14" s="10" t="n">
        <v>18.5</v>
      </c>
      <c r="W14" s="10" t="n">
        <v>5.06</v>
      </c>
      <c r="X14" s="10" t="n">
        <v>5.06</v>
      </c>
      <c r="Y14" s="10" t="n">
        <v>5.06</v>
      </c>
      <c r="Z14" s="10" t="n">
        <v>5.06</v>
      </c>
      <c r="AA14" s="10" t="n">
        <v>5.06</v>
      </c>
      <c r="AB14" s="10" t="n">
        <v>5.06</v>
      </c>
      <c r="AC14" s="10" t="n">
        <v>5.06</v>
      </c>
      <c r="AD14" s="10" t="n">
        <v>5.06</v>
      </c>
      <c r="AE14" s="10" t="n">
        <v>18.5</v>
      </c>
      <c r="AF14" s="9">
        <f>SUM(B14:AE14)</f>
        <v/>
      </c>
      <c r="AG14" s="11" t="inlineStr">
        <is>
          <t>Mscm</t>
        </is>
      </c>
      <c r="AH14" s="12" t="inlineStr">
        <is>
          <t>Raw Gas to OGP (Mscm)</t>
        </is>
      </c>
      <c r="AI14" s="3" t="n"/>
    </row>
    <row r="15">
      <c r="A15" s="9" t="inlineStr">
        <is>
          <t>Overall Field Gas Injection (Mscm)</t>
        </is>
      </c>
      <c r="B15" s="10" t="n">
        <v>48</v>
      </c>
      <c r="C15" s="10" t="n">
        <v>48</v>
      </c>
      <c r="D15" s="10" t="n">
        <v>48</v>
      </c>
      <c r="E15" s="10" t="n">
        <v>48</v>
      </c>
      <c r="F15" s="10" t="n">
        <v>48</v>
      </c>
      <c r="G15" s="10" t="n">
        <v>31.02</v>
      </c>
      <c r="H15" s="10" t="n">
        <v>31.02</v>
      </c>
      <c r="I15" s="10" t="n">
        <v>31.02</v>
      </c>
      <c r="J15" s="10" t="n">
        <v>31.02</v>
      </c>
      <c r="K15" s="10" t="n">
        <v>31.02</v>
      </c>
      <c r="L15" s="10" t="n">
        <v>31.02</v>
      </c>
      <c r="M15" s="10" t="n">
        <v>31.02</v>
      </c>
      <c r="N15" s="10" t="n">
        <v>31.02</v>
      </c>
      <c r="O15" s="10" t="n">
        <v>10.86</v>
      </c>
      <c r="P15" s="10" t="n">
        <v>20.94</v>
      </c>
      <c r="Q15" s="10" t="n">
        <v>20.94</v>
      </c>
      <c r="R15" s="10" t="n">
        <v>28.05</v>
      </c>
      <c r="S15" s="10" t="n">
        <v>28.05</v>
      </c>
      <c r="T15" s="10" t="n">
        <v>31.02</v>
      </c>
      <c r="U15" s="10" t="n">
        <v>31.01</v>
      </c>
      <c r="V15" s="10" t="n">
        <v>41.1</v>
      </c>
      <c r="W15" s="10" t="n">
        <v>41.1</v>
      </c>
      <c r="X15" s="10" t="n">
        <v>41.1</v>
      </c>
      <c r="Y15" s="10" t="n">
        <v>41.1</v>
      </c>
      <c r="Z15" s="10" t="n">
        <v>41.1</v>
      </c>
      <c r="AA15" s="10" t="n">
        <v>41.1</v>
      </c>
      <c r="AB15" s="10" t="n">
        <v>41.1</v>
      </c>
      <c r="AC15" s="10" t="n">
        <v>41.1</v>
      </c>
      <c r="AD15" s="10" t="n">
        <v>41.1</v>
      </c>
      <c r="AE15" s="10" t="n">
        <v>41.1</v>
      </c>
      <c r="AF15" s="9">
        <f>SUM(B15:AE15)</f>
        <v/>
      </c>
      <c r="AG15" s="11" t="inlineStr">
        <is>
          <t>Mscm</t>
        </is>
      </c>
      <c r="AH15" s="12" t="inlineStr">
        <is>
          <t>Overall Field Gas Injection (Mscm)</t>
        </is>
      </c>
      <c r="AI15" s="3" t="n"/>
    </row>
    <row r="16">
      <c r="A16" t="inlineStr"/>
      <c r="B16" s="13" t="inlineStr">
        <is>
          <t>Estimated Production per Day</t>
        </is>
      </c>
      <c r="C16" s="14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5" t="n"/>
    </row>
    <row r="17">
      <c r="A17" s="9" t="inlineStr">
        <is>
          <t>Production (KBOE)</t>
        </is>
      </c>
      <c r="B17" s="10">
        <f>B4*7.86+B9*8.33+(B10+B14)*35.31/6</f>
        <v/>
      </c>
      <c r="C17" s="10">
        <f>C4*7.86+C9*8.33+(C10+C14)*35.31/6</f>
        <v/>
      </c>
      <c r="D17" s="10">
        <f>D4*7.86+D9*8.33+(D10+D14)*35.31/6</f>
        <v/>
      </c>
      <c r="E17" s="10">
        <f>E4*7.86+E9*8.33+(E10+E14)*35.31/6</f>
        <v/>
      </c>
      <c r="F17" s="10">
        <f>F4*7.86+F9*8.33+(F10+F14)*35.31/6</f>
        <v/>
      </c>
      <c r="G17" s="10">
        <f>G4*7.86+G9*8.33+(G10+G14)*35.31/6</f>
        <v/>
      </c>
      <c r="H17" s="10">
        <f>H4*7.86+H9*8.33+(H10+H14)*35.31/6</f>
        <v/>
      </c>
      <c r="I17" s="10">
        <f>I4*7.86+I9*8.33+(I10+I14)*35.31/6</f>
        <v/>
      </c>
      <c r="J17" s="10">
        <f>J4*7.86+J9*8.33+(J10+J14)*35.31/6</f>
        <v/>
      </c>
      <c r="K17" s="10">
        <f>K4*7.86+K9*8.33+(K10+K14)*35.31/6</f>
        <v/>
      </c>
      <c r="L17" s="10">
        <f>L4*7.86+L9*8.33+(L10+L14)*35.31/6</f>
        <v/>
      </c>
      <c r="M17" s="10">
        <f>M4*7.86+M9*8.33+(M10+M14)*35.31/6</f>
        <v/>
      </c>
      <c r="N17" s="10">
        <f>N4*7.86+N9*8.33+(N10+N14)*35.31/6</f>
        <v/>
      </c>
      <c r="O17" s="10">
        <f>O4*7.86+O9*8.33+(O10+O14)*35.31/6</f>
        <v/>
      </c>
      <c r="P17" s="10">
        <f>P4*7.86+P9*8.33+(P10+P14)*35.31/6</f>
        <v/>
      </c>
      <c r="Q17" s="10">
        <f>Q4*7.86+Q9*8.33+(Q10+Q14)*35.31/6</f>
        <v/>
      </c>
      <c r="R17" s="10">
        <f>R4*7.86+R9*8.33+(R10+R14)*35.31/6</f>
        <v/>
      </c>
      <c r="S17" s="10">
        <f>S4*7.86+S9*8.33+(S10+S14)*35.31/6</f>
        <v/>
      </c>
      <c r="T17" s="10">
        <f>T4*7.86+T9*8.33+(T10+T14)*35.31/6</f>
        <v/>
      </c>
      <c r="U17" s="10">
        <f>U4*7.86+U9*8.33+(U10+U14)*35.31/6</f>
        <v/>
      </c>
      <c r="V17" s="10">
        <f>V4*7.86+V9*8.33+(V10+V14)*35.31/6</f>
        <v/>
      </c>
      <c r="W17" s="10">
        <f>W4*7.86+W9*8.33+(W10+W14)*35.31/6</f>
        <v/>
      </c>
      <c r="X17" s="10">
        <f>X4*7.86+X9*8.33+(X10+X14)*35.31/6</f>
        <v/>
      </c>
      <c r="Y17" s="10">
        <f>Y4*7.86+Y9*8.33+(Y10+Y14)*35.31/6</f>
        <v/>
      </c>
      <c r="Z17" s="10">
        <f>Z4*7.86+Z9*8.33+(Z10+Z14)*35.31/6</f>
        <v/>
      </c>
      <c r="AA17" s="10">
        <f>AA4*7.86+AA9*8.33+(AA10+AA14)*35.31/6</f>
        <v/>
      </c>
      <c r="AB17" s="10">
        <f>AB4*7.86+AB9*8.33+(AB10+AB14)*35.31/6</f>
        <v/>
      </c>
      <c r="AC17" s="10">
        <f>AC4*7.86+AC9*8.33+(AC10+AC14)*35.31/6</f>
        <v/>
      </c>
      <c r="AD17" s="10">
        <f>AD4*7.86+AD9*8.33+(AD10+AD14)*35.31/6</f>
        <v/>
      </c>
      <c r="AE17" s="10">
        <f>AE4*7.86+AE9*8.33+(AE10+AE14)*35.31/6</f>
        <v/>
      </c>
      <c r="AF17" s="13">
        <f>SUM(B17:AE17)</f>
        <v/>
      </c>
    </row>
    <row r="18"/>
    <row r="19">
      <c r="B19" s="16" t="inlineStr">
        <is>
          <t>MPP &amp; OE</t>
        </is>
      </c>
      <c r="H19" s="16" t="inlineStr">
        <is>
          <t>Well stock</t>
        </is>
      </c>
      <c r="L19" s="16" t="inlineStr">
        <is>
          <t>Marketing</t>
        </is>
      </c>
      <c r="R19" s="16" t="inlineStr">
        <is>
          <t>Maintenance</t>
        </is>
      </c>
    </row>
    <row r="20">
      <c r="B20" s="17" t="inlineStr">
        <is>
          <t>Operational Efficiency</t>
        </is>
      </c>
      <c r="C20" s="3" t="n"/>
      <c r="D20" s="3" t="n"/>
      <c r="E20" s="17" t="inlineStr">
        <is>
          <t>98.1%</t>
        </is>
      </c>
      <c r="F20" s="17" t="inlineStr"/>
      <c r="H20" s="18" t="inlineStr">
        <is>
          <t>Wells availability</t>
        </is>
      </c>
      <c r="I20" s="3" t="n"/>
      <c r="J20" s="3" t="inlineStr">
        <is>
          <t>99.4%</t>
        </is>
      </c>
      <c r="L20" s="3" t="inlineStr">
        <is>
          <t>Gas export:</t>
        </is>
      </c>
      <c r="M20" s="3" t="n"/>
      <c r="N20" s="3" t="inlineStr">
        <is>
          <t>27.95</t>
        </is>
      </c>
      <c r="O20" s="7" t="inlineStr">
        <is>
          <t>Mscmd</t>
        </is>
      </c>
      <c r="R20" s="19" t="inlineStr">
        <is>
          <t>Unit</t>
        </is>
      </c>
      <c r="S20" s="19" t="inlineStr">
        <is>
          <t>Activity</t>
        </is>
      </c>
      <c r="T20" s="14" t="n"/>
      <c r="U20" s="14" t="n"/>
      <c r="V20" s="14" t="n"/>
      <c r="W20" s="14" t="n"/>
      <c r="X20" s="14" t="n"/>
      <c r="Y20" s="14" t="n"/>
      <c r="Z20" s="15" t="n"/>
      <c r="AA20" s="19" t="inlineStr">
        <is>
          <t>Dates</t>
        </is>
      </c>
      <c r="AB20" s="15" t="n"/>
    </row>
    <row r="21">
      <c r="B21" s="17" t="inlineStr">
        <is>
          <t>KPC oil processing</t>
        </is>
      </c>
      <c r="C21" s="3" t="n"/>
      <c r="D21" s="3" t="n"/>
      <c r="E21" s="17" t="n">
        <v>33.5</v>
      </c>
      <c r="F21" s="17" t="inlineStr">
        <is>
          <t>ktd</t>
        </is>
      </c>
      <c r="H21" s="18" t="inlineStr">
        <is>
          <t>Conversion factors:</t>
        </is>
      </c>
      <c r="I21" s="3" t="n"/>
      <c r="J21" s="3" t="inlineStr"/>
      <c r="L21" s="3" t="inlineStr">
        <is>
          <t>Condensate to MR</t>
        </is>
      </c>
      <c r="M21" s="3" t="n"/>
      <c r="N21" s="3" t="inlineStr">
        <is>
          <t>0</t>
        </is>
      </c>
      <c r="O21" s="7" t="inlineStr">
        <is>
          <t>ktd</t>
        </is>
      </c>
      <c r="R21" s="20" t="inlineStr">
        <is>
          <t>KPC</t>
        </is>
      </c>
      <c r="S21" s="20" t="inlineStr">
        <is>
          <t>Trains stabiliser/Splitter reboilers washing/inspection (12 hrs per train)</t>
        </is>
      </c>
      <c r="T21" s="20" t="n"/>
      <c r="U21" s="20" t="n"/>
      <c r="V21" s="20" t="n"/>
      <c r="W21" s="20" t="n"/>
      <c r="X21" s="20" t="n"/>
      <c r="Y21" s="20" t="n"/>
      <c r="Z21" s="20" t="n"/>
      <c r="AA21" s="17" t="inlineStr">
        <is>
          <t>tentative</t>
        </is>
      </c>
      <c r="AB21" s="17" t="inlineStr">
        <is>
          <t>tentative</t>
        </is>
      </c>
    </row>
    <row r="22">
      <c r="B22" s="17" t="inlineStr">
        <is>
          <t>KPC gas handling(outlet DRIZO)</t>
        </is>
      </c>
      <c r="C22" s="3" t="n"/>
      <c r="D22" s="3" t="n"/>
      <c r="E22" s="17" t="n">
        <v>35</v>
      </c>
      <c r="F22" s="17" t="inlineStr">
        <is>
          <t>Mscmd</t>
        </is>
      </c>
      <c r="H22" s="21" t="inlineStr">
        <is>
          <t>st ton/unst ton</t>
        </is>
      </c>
      <c r="I22" s="3" t="n"/>
      <c r="J22" s="3" t="inlineStr">
        <is>
          <t>0.9</t>
        </is>
      </c>
      <c r="L22" s="3" t="inlineStr">
        <is>
          <t>Oil to Samara</t>
        </is>
      </c>
      <c r="M22" s="3" t="n"/>
      <c r="N22" s="3" t="inlineStr">
        <is>
          <t>100.00</t>
        </is>
      </c>
      <c r="O22" s="7" t="inlineStr">
        <is>
          <t>kt</t>
        </is>
      </c>
      <c r="R22" s="20" t="inlineStr">
        <is>
          <t>Power</t>
        </is>
      </c>
      <c r="S22" s="20" t="inlineStr">
        <is>
          <t>GTG 2 - Major Inspection of turbine / generator</t>
        </is>
      </c>
      <c r="T22" s="20" t="n"/>
      <c r="U22" s="20" t="n"/>
      <c r="V22" s="20" t="n"/>
      <c r="W22" s="20" t="n"/>
      <c r="X22" s="20" t="n"/>
      <c r="Y22" s="20" t="n"/>
      <c r="Z22" s="20" t="n"/>
      <c r="AA22" s="17" t="inlineStr">
        <is>
          <t>01-Nov</t>
        </is>
      </c>
      <c r="AB22" s="17" t="inlineStr">
        <is>
          <t>13-Nov</t>
        </is>
      </c>
    </row>
    <row r="23">
      <c r="B23" s="17" t="inlineStr">
        <is>
          <t>KPC sweet gas production</t>
        </is>
      </c>
      <c r="C23" s="3" t="n"/>
      <c r="D23" s="3" t="n"/>
      <c r="E23" s="17" t="n">
        <v>3.3</v>
      </c>
      <c r="F23" s="17" t="inlineStr">
        <is>
          <t>Mscmd</t>
        </is>
      </c>
      <c r="L23" s="3" t="inlineStr">
        <is>
          <t>Oil to Kassymova</t>
        </is>
      </c>
      <c r="M23" s="3" t="n"/>
      <c r="N23" s="3" t="inlineStr">
        <is>
          <t>0.00</t>
        </is>
      </c>
      <c r="O23" s="7" t="inlineStr">
        <is>
          <t>kt</t>
        </is>
      </c>
      <c r="R23" s="20" t="inlineStr">
        <is>
          <t>Gath</t>
        </is>
      </c>
      <c r="S23" s="20" t="inlineStr">
        <is>
          <t>Injection wells ESD functional test</t>
        </is>
      </c>
      <c r="T23" s="20" t="n"/>
      <c r="U23" s="20" t="n"/>
      <c r="V23" s="20" t="n"/>
      <c r="W23" s="20" t="n"/>
      <c r="X23" s="20" t="n"/>
      <c r="Y23" s="20" t="n"/>
      <c r="Z23" s="20" t="n"/>
      <c r="AA23" s="17" t="inlineStr">
        <is>
          <t>during the month</t>
        </is>
      </c>
      <c r="AB23" s="17" t="inlineStr"/>
    </row>
    <row r="24">
      <c r="B24" s="17" t="inlineStr">
        <is>
          <t>KPC Gas to U3 C5+</t>
        </is>
      </c>
      <c r="C24" s="3" t="n"/>
      <c r="D24" s="3" t="n"/>
      <c r="E24" s="17" t="inlineStr">
        <is>
          <t>0.5%</t>
        </is>
      </c>
      <c r="F24" s="17" t="inlineStr">
        <is>
          <t>mol</t>
        </is>
      </c>
      <c r="H24" s="18" t="inlineStr">
        <is>
          <t>New and WO wells:</t>
        </is>
      </c>
      <c r="I24" s="3" t="n"/>
      <c r="J24" s="3" t="n"/>
      <c r="L24" s="3" t="inlineStr">
        <is>
          <t>Oil to CPC</t>
        </is>
      </c>
      <c r="M24" s="3" t="n"/>
      <c r="N24" s="3" t="inlineStr">
        <is>
          <t>877.8</t>
        </is>
      </c>
      <c r="O24" s="7" t="inlineStr">
        <is>
          <t>kt</t>
        </is>
      </c>
    </row>
    <row r="25">
      <c r="B25" s="17" t="inlineStr">
        <is>
          <t>KPC Gas to U3 H2S</t>
        </is>
      </c>
      <c r="C25" s="3" t="n"/>
      <c r="D25" s="3" t="n"/>
      <c r="E25" s="17" t="inlineStr">
        <is>
          <t>5.8%</t>
        </is>
      </c>
      <c r="F25" s="17" t="inlineStr">
        <is>
          <t>mol</t>
        </is>
      </c>
      <c r="H25" s="22" t="inlineStr">
        <is>
          <t>Well</t>
        </is>
      </c>
      <c r="I25" s="22" t="inlineStr">
        <is>
          <t>Date</t>
        </is>
      </c>
      <c r="J25" s="22" t="inlineStr">
        <is>
          <t>Unit</t>
        </is>
      </c>
    </row>
    <row r="26">
      <c r="B26" s="17" t="inlineStr">
        <is>
          <t>U3 gas handling</t>
        </is>
      </c>
      <c r="C26" s="3" t="n"/>
      <c r="D26" s="3" t="n"/>
      <c r="E26" s="17" t="n">
        <v>21.1</v>
      </c>
      <c r="F26" s="17" t="inlineStr">
        <is>
          <t>Mscmd</t>
        </is>
      </c>
      <c r="H26" s="3" t="n"/>
      <c r="I26" s="3" t="n"/>
      <c r="J26" s="3" t="n"/>
    </row>
    <row r="27">
      <c r="B27" s="17" t="inlineStr">
        <is>
          <t>Gas export</t>
        </is>
      </c>
      <c r="C27" s="3" t="n"/>
      <c r="D27" s="3" t="n"/>
      <c r="E27" s="17" t="n">
        <v>28.9</v>
      </c>
      <c r="F27" s="17" t="inlineStr">
        <is>
          <t>Mscmd</t>
        </is>
      </c>
    </row>
    <row r="28">
      <c r="B28" s="17" t="inlineStr">
        <is>
          <t>U3 Gas to OGP C5+</t>
        </is>
      </c>
      <c r="C28" s="3" t="n"/>
      <c r="D28" s="3" t="n"/>
      <c r="E28" s="17" t="inlineStr">
        <is>
          <t>0.5%</t>
        </is>
      </c>
      <c r="F28" s="17" t="inlineStr">
        <is>
          <t>mol</t>
        </is>
      </c>
    </row>
    <row r="29">
      <c r="B29" s="17" t="inlineStr">
        <is>
          <t>U3 Gas to OGP H2S</t>
        </is>
      </c>
      <c r="C29" s="3" t="n"/>
      <c r="D29" s="3" t="n"/>
      <c r="E29" s="17" t="inlineStr">
        <is>
          <t>3.7%</t>
        </is>
      </c>
      <c r="F29" s="17" t="inlineStr">
        <is>
          <t>mol</t>
        </is>
      </c>
      <c r="H29" s="18" t="inlineStr">
        <is>
          <t>Wells closed for HU wells:</t>
        </is>
      </c>
      <c r="I29" s="3" t="n"/>
      <c r="J29" s="3" t="n"/>
    </row>
    <row r="30">
      <c r="B30" s="17" t="inlineStr">
        <is>
          <t>U2 inj. Compr. availability</t>
        </is>
      </c>
      <c r="C30" s="3" t="n"/>
      <c r="D30" s="3" t="n"/>
      <c r="E30" s="17" t="inlineStr">
        <is>
          <t>96%</t>
        </is>
      </c>
      <c r="F30" s="17" t="inlineStr"/>
      <c r="H30" s="7" t="inlineStr">
        <is>
          <t>Well</t>
        </is>
      </c>
      <c r="I30" s="7" t="inlineStr">
        <is>
          <t>Date</t>
        </is>
      </c>
      <c r="J30" s="7" t="inlineStr"/>
    </row>
    <row r="31">
      <c r="B31" s="17" t="inlineStr">
        <is>
          <t>U2 gas dehydration</t>
        </is>
      </c>
      <c r="C31" s="3" t="n"/>
      <c r="D31" s="3" t="n"/>
      <c r="E31" s="17" t="n">
        <v>20.2</v>
      </c>
      <c r="F31" s="17" t="inlineStr">
        <is>
          <t>Mscmd</t>
        </is>
      </c>
    </row>
    <row r="32">
      <c r="B32" s="17" t="inlineStr">
        <is>
          <t>Gas Injection</t>
        </is>
      </c>
      <c r="C32" s="3" t="n"/>
      <c r="D32" s="3" t="n"/>
      <c r="E32" s="17" t="n">
        <v>51</v>
      </c>
      <c r="F32" s="17" t="inlineStr">
        <is>
          <t>Mscmd</t>
        </is>
      </c>
    </row>
    <row r="33"/>
    <row r="34">
      <c r="A34" s="23" t="inlineStr">
        <is>
          <t>Unit 2 liquid production, ktd stable</t>
        </is>
      </c>
      <c r="B34" s="24">
        <f>B62*$J$20</f>
        <v/>
      </c>
      <c r="C34" s="24">
        <f>C62*$J$20</f>
        <v/>
      </c>
      <c r="D34" s="24">
        <f>D62*$J$20</f>
        <v/>
      </c>
      <c r="E34" s="24">
        <f>E62*$J$20</f>
        <v/>
      </c>
      <c r="F34" s="24">
        <f>F62*$J$20</f>
        <v/>
      </c>
      <c r="G34" s="24">
        <f>G62*$J$20</f>
        <v/>
      </c>
      <c r="H34" s="24">
        <f>H62*$J$20</f>
        <v/>
      </c>
      <c r="I34" s="24">
        <f>I62*$J$20</f>
        <v/>
      </c>
      <c r="J34" s="24">
        <f>J62*$J$20</f>
        <v/>
      </c>
      <c r="K34" s="24">
        <f>K62*$J$20</f>
        <v/>
      </c>
      <c r="L34" s="24">
        <f>L62*$J$20</f>
        <v/>
      </c>
      <c r="M34" s="24">
        <f>M62*$J$20</f>
        <v/>
      </c>
      <c r="N34" s="24">
        <f>N62*$J$20</f>
        <v/>
      </c>
      <c r="O34" s="24">
        <f>O62*$J$20</f>
        <v/>
      </c>
      <c r="P34" s="24">
        <f>P62*$J$20</f>
        <v/>
      </c>
      <c r="Q34" s="24">
        <f>Q62*$J$20</f>
        <v/>
      </c>
      <c r="R34" s="24">
        <f>R62*$J$20</f>
        <v/>
      </c>
      <c r="S34" s="24">
        <f>S62*$J$20</f>
        <v/>
      </c>
      <c r="T34" s="24">
        <f>T62*$J$20</f>
        <v/>
      </c>
      <c r="U34" s="24">
        <f>U62*$J$20</f>
        <v/>
      </c>
      <c r="V34" s="24">
        <f>V62*$J$20</f>
        <v/>
      </c>
      <c r="W34" s="24">
        <f>W62*$J$20</f>
        <v/>
      </c>
      <c r="X34" s="24">
        <f>X62*$J$20</f>
        <v/>
      </c>
      <c r="Y34" s="24">
        <f>Y62*$J$20</f>
        <v/>
      </c>
      <c r="Z34" s="24">
        <f>Z62*$J$20</f>
        <v/>
      </c>
      <c r="AA34" s="24">
        <f>AA62*$J$20</f>
        <v/>
      </c>
      <c r="AB34" s="24">
        <f>AB62*$J$20</f>
        <v/>
      </c>
      <c r="AC34" s="24">
        <f>AC62*$J$20</f>
        <v/>
      </c>
      <c r="AD34" s="24">
        <f>AD62*$J$20</f>
        <v/>
      </c>
      <c r="AE34" s="24">
        <f>AE62*$J$20</f>
        <v/>
      </c>
      <c r="AF34" s="23" t="inlineStr">
        <is>
          <t>Unit 2 liquid production, ktd stable</t>
        </is>
      </c>
      <c r="AG34" s="25" t="n"/>
      <c r="AH34" s="25" t="n"/>
    </row>
    <row r="35">
      <c r="A35" s="26" t="inlineStr">
        <is>
          <t>Unit 2 gas dehydration, Mscmd</t>
        </is>
      </c>
      <c r="B35" s="24">
        <f>B34*B65/$J$20-B37-B38</f>
        <v/>
      </c>
      <c r="C35" s="24">
        <f>C34*C65/$J$20-C37-C38</f>
        <v/>
      </c>
      <c r="D35" s="24">
        <f>D34*D65/$J$20-D37-D38</f>
        <v/>
      </c>
      <c r="E35" s="24">
        <f>E34*E65/$J$20-E37-E38</f>
        <v/>
      </c>
      <c r="F35" s="24">
        <f>F34*F65/$J$20-F37-F38</f>
        <v/>
      </c>
      <c r="G35" s="24">
        <f>G34*G65/$J$20-G37-G38</f>
        <v/>
      </c>
      <c r="H35" s="24">
        <f>H34*H65/$J$20-H37-H38</f>
        <v/>
      </c>
      <c r="I35" s="24">
        <f>I34*I65/$J$20-I37-I38</f>
        <v/>
      </c>
      <c r="J35" s="24">
        <f>J34*J65/$J$20-J37-J38</f>
        <v/>
      </c>
      <c r="K35" s="24">
        <f>K34*K65/$J$20-K37-K38</f>
        <v/>
      </c>
      <c r="L35" s="24">
        <f>L34*L65/$J$20-L37-L38</f>
        <v/>
      </c>
      <c r="M35" s="24">
        <f>M34*M65/$J$20-M37-M38</f>
        <v/>
      </c>
      <c r="N35" s="24">
        <f>N34*N65/$J$20-N37-N38</f>
        <v/>
      </c>
      <c r="O35" s="24">
        <f>O34*O65/$J$20-O37-O38</f>
        <v/>
      </c>
      <c r="P35" s="24">
        <f>P34*P65/$J$20-P37-P38</f>
        <v/>
      </c>
      <c r="Q35" s="24">
        <f>Q34*Q65/$J$20-Q37-Q38</f>
        <v/>
      </c>
      <c r="R35" s="24">
        <f>R34*R65/$J$20-R37-R38</f>
        <v/>
      </c>
      <c r="S35" s="24">
        <f>S34*S65/$J$20-S37-S38</f>
        <v/>
      </c>
      <c r="T35" s="24">
        <f>T34*T65/$J$20-T37-T38</f>
        <v/>
      </c>
      <c r="U35" s="24">
        <f>U34*U65/$J$20-U37-U38</f>
        <v/>
      </c>
      <c r="V35" s="24">
        <f>V34*V65/$J$20-V37-V38</f>
        <v/>
      </c>
      <c r="W35" s="24">
        <f>W34*W65/$J$20-W37-W38</f>
        <v/>
      </c>
      <c r="X35" s="24">
        <f>X34*X65/$J$20-X37-X38</f>
        <v/>
      </c>
      <c r="Y35" s="24">
        <f>Y34*Y65/$J$20-Y37-Y38</f>
        <v/>
      </c>
      <c r="Z35" s="24">
        <f>Z34*Z65/$J$20-Z37-Z38</f>
        <v/>
      </c>
      <c r="AA35" s="24">
        <f>AA34*AA65/$J$20-AA37-AA38</f>
        <v/>
      </c>
      <c r="AB35" s="24">
        <f>AB34*AB65/$J$20-AB37-AB38</f>
        <v/>
      </c>
      <c r="AC35" s="24">
        <f>AC34*AC65/$J$20-AC37-AC38</f>
        <v/>
      </c>
      <c r="AD35" s="24">
        <f>AD34*AD65/$J$20-AD37-AD38</f>
        <v/>
      </c>
      <c r="AE35" s="24">
        <f>AE34*AE65/$J$20-AE37-AE38</f>
        <v/>
      </c>
      <c r="AF35" s="26" t="inlineStr">
        <is>
          <t>Unit 2 gas dehydration, Mscmd</t>
        </is>
      </c>
      <c r="AG35" s="25" t="n"/>
      <c r="AH35" s="25" t="n"/>
    </row>
    <row r="36">
      <c r="A36" s="26" t="inlineStr">
        <is>
          <t>Condensate from U2 to U3 degassers, ktd unstable</t>
        </is>
      </c>
      <c r="B36" s="24">
        <f>B119*B99*B100/$J$22</f>
        <v/>
      </c>
      <c r="C36" s="24">
        <f>C119*C99*C100/$J$22</f>
        <v/>
      </c>
      <c r="D36" s="24">
        <f>D119*D99*D100/$J$22</f>
        <v/>
      </c>
      <c r="E36" s="24">
        <f>E119*E99*E100/$J$22</f>
        <v/>
      </c>
      <c r="F36" s="24">
        <f>F119*F99*F100/$J$22</f>
        <v/>
      </c>
      <c r="G36" s="24">
        <f>G119*G99*G100/$J$22</f>
        <v/>
      </c>
      <c r="H36" s="24">
        <f>H119*H99*H100/$J$22</f>
        <v/>
      </c>
      <c r="I36" s="24">
        <f>I119*I99*I100/$J$22</f>
        <v/>
      </c>
      <c r="J36" s="24">
        <f>J119*J99*J100/$J$22</f>
        <v/>
      </c>
      <c r="K36" s="24">
        <f>K119*K99*K100/$J$22</f>
        <v/>
      </c>
      <c r="L36" s="24">
        <f>L119*L99*L100/$J$22</f>
        <v/>
      </c>
      <c r="M36" s="24">
        <f>M119*M99*M100/$J$22</f>
        <v/>
      </c>
      <c r="N36" s="24">
        <f>N119*N99*N100/$J$22</f>
        <v/>
      </c>
      <c r="O36" s="24">
        <f>O119*O99*O100/$J$22</f>
        <v/>
      </c>
      <c r="P36" s="24">
        <f>P119*P99*P100/$J$22</f>
        <v/>
      </c>
      <c r="Q36" s="24">
        <f>Q119*Q99*Q100/$J$22</f>
        <v/>
      </c>
      <c r="R36" s="24">
        <f>R119*R99*R100/$J$22</f>
        <v/>
      </c>
      <c r="S36" s="24">
        <f>S119*S99*S100/$J$22</f>
        <v/>
      </c>
      <c r="T36" s="24">
        <f>T119*T99*T100/$J$22</f>
        <v/>
      </c>
      <c r="U36" s="24">
        <f>U119*U99*U100/$J$22</f>
        <v/>
      </c>
      <c r="V36" s="24">
        <f>V119*V99*V100/$J$22</f>
        <v/>
      </c>
      <c r="W36" s="24">
        <f>W119*W99*W100/$J$22</f>
        <v/>
      </c>
      <c r="X36" s="24">
        <f>X119*X99*X100/$J$22</f>
        <v/>
      </c>
      <c r="Y36" s="24">
        <f>Y119*Y99*Y100/$J$22</f>
        <v/>
      </c>
      <c r="Z36" s="24">
        <f>Z119*Z99*Z100/$J$22</f>
        <v/>
      </c>
      <c r="AA36" s="24">
        <f>AA119*AA99*AA100/$J$22</f>
        <v/>
      </c>
      <c r="AB36" s="24">
        <f>AB119*AB99*AB100/$J$22</f>
        <v/>
      </c>
      <c r="AC36" s="24">
        <f>AC119*AC99*AC100/$J$22</f>
        <v/>
      </c>
      <c r="AD36" s="24">
        <f>AD119*AD99*AD100/$J$22</f>
        <v/>
      </c>
      <c r="AE36" s="24">
        <f>AE119*AE99*AE100/$J$22</f>
        <v/>
      </c>
      <c r="AF36" s="26" t="inlineStr">
        <is>
          <t>Condensate from U2 to U3 degassers, ktd unstable</t>
        </is>
      </c>
      <c r="AG36" s="25" t="n"/>
      <c r="AH36" s="25" t="n"/>
    </row>
    <row r="37">
      <c r="A37" s="26" t="inlineStr">
        <is>
          <t>Gas in KPC from U2 condensate, Mscmd</t>
        </is>
      </c>
      <c r="B37" s="24">
        <f>(B34/$J$20-B36*$J$22)*B68</f>
        <v/>
      </c>
      <c r="C37" s="24">
        <f>(C34/$J$20-C36*$J$22)*C68</f>
        <v/>
      </c>
      <c r="D37" s="24">
        <f>(D34/$J$20-D36*$J$22)*D68</f>
        <v/>
      </c>
      <c r="E37" s="24">
        <f>(E34/$J$20-E36*$J$22)*E68</f>
        <v/>
      </c>
      <c r="F37" s="24">
        <f>(F34/$J$20-F36*$J$22)*F68</f>
        <v/>
      </c>
      <c r="G37" s="24">
        <f>(G34/$J$20-G36*$J$22)*G68</f>
        <v/>
      </c>
      <c r="H37" s="24">
        <f>(H34/$J$20-H36*$J$22)*H68</f>
        <v/>
      </c>
      <c r="I37" s="24">
        <f>(I34/$J$20-I36*$J$22)*I68</f>
        <v/>
      </c>
      <c r="J37" s="24">
        <f>(J34/$J$20-J36*$J$22)*J68</f>
        <v/>
      </c>
      <c r="K37" s="24">
        <f>(K34/$J$20-K36*$J$22)*K68</f>
        <v/>
      </c>
      <c r="L37" s="24">
        <f>(L34/$J$20-L36*$J$22)*L68</f>
        <v/>
      </c>
      <c r="M37" s="24">
        <f>(M34/$J$20-M36*$J$22)*M68</f>
        <v/>
      </c>
      <c r="N37" s="24">
        <f>(N34/$J$20-N36*$J$22)*N68</f>
        <v/>
      </c>
      <c r="O37" s="24">
        <f>(O34/$J$20-O36*$J$22)*O68</f>
        <v/>
      </c>
      <c r="P37" s="24">
        <f>(P34/$J$20-P36*$J$22)*P68</f>
        <v/>
      </c>
      <c r="Q37" s="24">
        <f>(Q34/$J$20-Q36*$J$22)*Q68</f>
        <v/>
      </c>
      <c r="R37" s="24">
        <f>(R34/$J$20-R36*$J$22)*R68</f>
        <v/>
      </c>
      <c r="S37" s="24">
        <f>(S34/$J$20-S36*$J$22)*S68</f>
        <v/>
      </c>
      <c r="T37" s="24">
        <f>(T34/$J$20-T36*$J$22)*T68</f>
        <v/>
      </c>
      <c r="U37" s="24">
        <f>(U34/$J$20-U36*$J$22)*U68</f>
        <v/>
      </c>
      <c r="V37" s="24">
        <f>(V34/$J$20-V36*$J$22)*V68</f>
        <v/>
      </c>
      <c r="W37" s="24">
        <f>(W34/$J$20-W36*$J$22)*W68</f>
        <v/>
      </c>
      <c r="X37" s="24">
        <f>(X34/$J$20-X36*$J$22)*X68</f>
        <v/>
      </c>
      <c r="Y37" s="24">
        <f>(Y34/$J$20-Y36*$J$22)*Y68</f>
        <v/>
      </c>
      <c r="Z37" s="24">
        <f>(Z34/$J$20-Z36*$J$22)*Z68</f>
        <v/>
      </c>
      <c r="AA37" s="24">
        <f>(AA34/$J$20-AA36*$J$22)*AA68</f>
        <v/>
      </c>
      <c r="AB37" s="24">
        <f>(AB34/$J$20-AB36*$J$22)*AB68</f>
        <v/>
      </c>
      <c r="AC37" s="24">
        <f>(AC34/$J$20-AC36*$J$22)*AC68</f>
        <v/>
      </c>
      <c r="AD37" s="24">
        <f>(AD34/$J$20-AD36*$J$22)*AD68</f>
        <v/>
      </c>
      <c r="AE37" s="24">
        <f>(AE34/$J$20-AE36*$J$22)*AE68</f>
        <v/>
      </c>
      <c r="AF37" s="26" t="inlineStr">
        <is>
          <t>Gas in KPC from U2 condensate, Mscmd</t>
        </is>
      </c>
      <c r="AG37" s="25" t="n"/>
      <c r="AH37" s="25" t="n"/>
    </row>
    <row r="38">
      <c r="A38" s="26" t="inlineStr">
        <is>
          <t>Gas in U3 from U2 condensate, Mscmd</t>
        </is>
      </c>
      <c r="B38" s="24">
        <f>B36*$J$22*B67</f>
        <v/>
      </c>
      <c r="C38" s="24">
        <f>C36*$J$22*C67</f>
        <v/>
      </c>
      <c r="D38" s="24">
        <f>D36*$J$22*D67</f>
        <v/>
      </c>
      <c r="E38" s="24">
        <f>E36*$J$22*E67</f>
        <v/>
      </c>
      <c r="F38" s="24">
        <f>F36*$J$22*F67</f>
        <v/>
      </c>
      <c r="G38" s="24">
        <f>G36*$J$22*G67</f>
        <v/>
      </c>
      <c r="H38" s="24">
        <f>H36*$J$22*H67</f>
        <v/>
      </c>
      <c r="I38" s="24">
        <f>I36*$J$22*I67</f>
        <v/>
      </c>
      <c r="J38" s="24">
        <f>J36*$J$22*J67</f>
        <v/>
      </c>
      <c r="K38" s="24">
        <f>K36*$J$22*K67</f>
        <v/>
      </c>
      <c r="L38" s="24">
        <f>L36*$J$22*L67</f>
        <v/>
      </c>
      <c r="M38" s="24">
        <f>M36*$J$22*M67</f>
        <v/>
      </c>
      <c r="N38" s="24">
        <f>N36*$J$22*N67</f>
        <v/>
      </c>
      <c r="O38" s="24">
        <f>O36*$J$22*O67</f>
        <v/>
      </c>
      <c r="P38" s="24">
        <f>P36*$J$22*P67</f>
        <v/>
      </c>
      <c r="Q38" s="24">
        <f>Q36*$J$22*Q67</f>
        <v/>
      </c>
      <c r="R38" s="24">
        <f>R36*$J$22*R67</f>
        <v/>
      </c>
      <c r="S38" s="24">
        <f>S36*$J$22*S67</f>
        <v/>
      </c>
      <c r="T38" s="24">
        <f>T36*$J$22*T67</f>
        <v/>
      </c>
      <c r="U38" s="24">
        <f>U36*$J$22*U67</f>
        <v/>
      </c>
      <c r="V38" s="24">
        <f>V36*$J$22*V67</f>
        <v/>
      </c>
      <c r="W38" s="24">
        <f>W36*$J$22*W67</f>
        <v/>
      </c>
      <c r="X38" s="24">
        <f>X36*$J$22*X67</f>
        <v/>
      </c>
      <c r="Y38" s="24">
        <f>Y36*$J$22*Y67</f>
        <v/>
      </c>
      <c r="Z38" s="24">
        <f>Z36*$J$22*Z67</f>
        <v/>
      </c>
      <c r="AA38" s="24">
        <f>AA36*$J$22*AA67</f>
        <v/>
      </c>
      <c r="AB38" s="24">
        <f>AB36*$J$22*AB67</f>
        <v/>
      </c>
      <c r="AC38" s="24">
        <f>AC36*$J$22*AC67</f>
        <v/>
      </c>
      <c r="AD38" s="24">
        <f>AD36*$J$22*AD67</f>
        <v/>
      </c>
      <c r="AE38" s="24">
        <f>AE36*$J$22*AE67</f>
        <v/>
      </c>
      <c r="AF38" s="26" t="inlineStr">
        <is>
          <t>Gas in U3 from U2 condensate, Mscmd</t>
        </is>
      </c>
      <c r="AG38" s="25" t="n"/>
      <c r="AH38" s="25" t="n"/>
    </row>
    <row r="39">
      <c r="A39" s="23" t="inlineStr">
        <is>
          <t>KPC liquid production, ktd stable</t>
        </is>
      </c>
      <c r="B39" s="24">
        <f>B61*$J$20</f>
        <v/>
      </c>
      <c r="C39" s="24">
        <f>C61*$J$20</f>
        <v/>
      </c>
      <c r="D39" s="24">
        <f>D61*$J$20</f>
        <v/>
      </c>
      <c r="E39" s="24">
        <f>E61*$J$20</f>
        <v/>
      </c>
      <c r="F39" s="24">
        <f>F61*$J$20</f>
        <v/>
      </c>
      <c r="G39" s="24">
        <f>G61*$J$20</f>
        <v/>
      </c>
      <c r="H39" s="24">
        <f>H61*$J$20</f>
        <v/>
      </c>
      <c r="I39" s="24">
        <f>I61*$J$20</f>
        <v/>
      </c>
      <c r="J39" s="24">
        <f>J61*$J$20</f>
        <v/>
      </c>
      <c r="K39" s="24">
        <f>K61*$J$20</f>
        <v/>
      </c>
      <c r="L39" s="24">
        <f>L61*$J$20</f>
        <v/>
      </c>
      <c r="M39" s="24">
        <f>M61*$J$20</f>
        <v/>
      </c>
      <c r="N39" s="24">
        <f>N61*$J$20</f>
        <v/>
      </c>
      <c r="O39" s="24">
        <f>O61*$J$20</f>
        <v/>
      </c>
      <c r="P39" s="24">
        <f>P61*$J$20</f>
        <v/>
      </c>
      <c r="Q39" s="24">
        <f>Q61*$J$20</f>
        <v/>
      </c>
      <c r="R39" s="24">
        <f>R61*$J$20</f>
        <v/>
      </c>
      <c r="S39" s="24">
        <f>S61*$J$20</f>
        <v/>
      </c>
      <c r="T39" s="24">
        <f>T61*$J$20</f>
        <v/>
      </c>
      <c r="U39" s="24">
        <f>U61*$J$20</f>
        <v/>
      </c>
      <c r="V39" s="24">
        <f>V61*$J$20</f>
        <v/>
      </c>
      <c r="W39" s="24">
        <f>W61*$J$20</f>
        <v/>
      </c>
      <c r="X39" s="24">
        <f>X61*$J$20</f>
        <v/>
      </c>
      <c r="Y39" s="24">
        <f>Y61*$J$20</f>
        <v/>
      </c>
      <c r="Z39" s="24">
        <f>Z61*$J$20</f>
        <v/>
      </c>
      <c r="AA39" s="24">
        <f>AA61*$J$20</f>
        <v/>
      </c>
      <c r="AB39" s="24">
        <f>AB61*$J$20</f>
        <v/>
      </c>
      <c r="AC39" s="24">
        <f>AC61*$J$20</f>
        <v/>
      </c>
      <c r="AD39" s="24">
        <f>AD61*$J$20</f>
        <v/>
      </c>
      <c r="AE39" s="24">
        <f>AE61*$J$20</f>
        <v/>
      </c>
      <c r="AF39" s="23" t="inlineStr">
        <is>
          <t>KPC liquid production, ktd stable</t>
        </is>
      </c>
      <c r="AG39" s="25" t="n"/>
      <c r="AH39" s="25" t="n"/>
    </row>
    <row r="40">
      <c r="A40" s="26" t="inlineStr">
        <is>
          <t>KPC gas production (MP gas from own wells), Mscmd</t>
        </is>
      </c>
      <c r="B40" s="24">
        <f>B39*B64/$J$20-B49</f>
        <v/>
      </c>
      <c r="C40" s="24">
        <f>C39*C64/$J$20-C49</f>
        <v/>
      </c>
      <c r="D40" s="24">
        <f>D39*D64/$J$20-D49</f>
        <v/>
      </c>
      <c r="E40" s="24">
        <f>E39*E64/$J$20-E49</f>
        <v/>
      </c>
      <c r="F40" s="24">
        <f>F39*F64/$J$20-F49</f>
        <v/>
      </c>
      <c r="G40" s="24">
        <f>G39*G64/$J$20-G49</f>
        <v/>
      </c>
      <c r="H40" s="24">
        <f>H39*H64/$J$20-H49</f>
        <v/>
      </c>
      <c r="I40" s="24">
        <f>I39*I64/$J$20-I49</f>
        <v/>
      </c>
      <c r="J40" s="24">
        <f>J39*J64/$J$20-J49</f>
        <v/>
      </c>
      <c r="K40" s="24">
        <f>K39*K64/$J$20-K49</f>
        <v/>
      </c>
      <c r="L40" s="24">
        <f>L39*L64/$J$20-L49</f>
        <v/>
      </c>
      <c r="M40" s="24">
        <f>M39*M64/$J$20-M49</f>
        <v/>
      </c>
      <c r="N40" s="24">
        <f>N39*N64/$J$20-N49</f>
        <v/>
      </c>
      <c r="O40" s="24">
        <f>O39*O64/$J$20-O49</f>
        <v/>
      </c>
      <c r="P40" s="24">
        <f>P39*P64/$J$20-P49</f>
        <v/>
      </c>
      <c r="Q40" s="24">
        <f>Q39*Q64/$J$20-Q49</f>
        <v/>
      </c>
      <c r="R40" s="24">
        <f>R39*R64/$J$20-R49</f>
        <v/>
      </c>
      <c r="S40" s="24">
        <f>S39*S64/$J$20-S49</f>
        <v/>
      </c>
      <c r="T40" s="24">
        <f>T39*T64/$J$20-T49</f>
        <v/>
      </c>
      <c r="U40" s="24">
        <f>U39*U64/$J$20-U49</f>
        <v/>
      </c>
      <c r="V40" s="24">
        <f>V39*V64/$J$20-V49</f>
        <v/>
      </c>
      <c r="W40" s="24">
        <f>W39*W64/$J$20-W49</f>
        <v/>
      </c>
      <c r="X40" s="24">
        <f>X39*X64/$J$20-X49</f>
        <v/>
      </c>
      <c r="Y40" s="24">
        <f>Y39*Y64/$J$20-Y49</f>
        <v/>
      </c>
      <c r="Z40" s="24">
        <f>Z39*Z64/$J$20-Z49</f>
        <v/>
      </c>
      <c r="AA40" s="24">
        <f>AA39*AA64/$J$20-AA49</f>
        <v/>
      </c>
      <c r="AB40" s="24">
        <f>AB39*AB64/$J$20-AB49</f>
        <v/>
      </c>
      <c r="AC40" s="24">
        <f>AC39*AC64/$J$20-AC49</f>
        <v/>
      </c>
      <c r="AD40" s="24">
        <f>AD39*AD64/$J$20-AD49</f>
        <v/>
      </c>
      <c r="AE40" s="24">
        <f>AE39*AE64/$J$20-AE49</f>
        <v/>
      </c>
      <c r="AF40" s="26" t="inlineStr">
        <is>
          <t>KPC gas production (MP gas from own wells), Mscmd</t>
        </is>
      </c>
      <c r="AG40" s="25" t="n"/>
      <c r="AH40" s="25" t="n"/>
    </row>
    <row r="41">
      <c r="A41" s="23" t="inlineStr">
        <is>
          <t>Unit 3 liquid production, ktd stable</t>
        </is>
      </c>
      <c r="B41" s="24">
        <f>B63*$J$20</f>
        <v/>
      </c>
      <c r="C41" s="24">
        <f>C63*$J$20</f>
        <v/>
      </c>
      <c r="D41" s="24">
        <f>D63*$J$20</f>
        <v/>
      </c>
      <c r="E41" s="24">
        <f>E63*$J$20</f>
        <v/>
      </c>
      <c r="F41" s="24">
        <f>F63*$J$20</f>
        <v/>
      </c>
      <c r="G41" s="24">
        <f>G63*$J$20</f>
        <v/>
      </c>
      <c r="H41" s="24">
        <f>H63*$J$20</f>
        <v/>
      </c>
      <c r="I41" s="24">
        <f>I63*$J$20</f>
        <v/>
      </c>
      <c r="J41" s="24">
        <f>J63*$J$20</f>
        <v/>
      </c>
      <c r="K41" s="24">
        <f>K63*$J$20</f>
        <v/>
      </c>
      <c r="L41" s="24">
        <f>L63*$J$20</f>
        <v/>
      </c>
      <c r="M41" s="24">
        <f>M63*$J$20</f>
        <v/>
      </c>
      <c r="N41" s="24">
        <f>N63*$J$20</f>
        <v/>
      </c>
      <c r="O41" s="24">
        <f>O63*$J$20</f>
        <v/>
      </c>
      <c r="P41" s="24">
        <f>P63*$J$20</f>
        <v/>
      </c>
      <c r="Q41" s="24">
        <f>Q63*$J$20</f>
        <v/>
      </c>
      <c r="R41" s="24">
        <f>R63*$J$20</f>
        <v/>
      </c>
      <c r="S41" s="24">
        <f>S63*$J$20</f>
        <v/>
      </c>
      <c r="T41" s="24">
        <f>T63*$J$20</f>
        <v/>
      </c>
      <c r="U41" s="24">
        <f>U63*$J$20</f>
        <v/>
      </c>
      <c r="V41" s="24">
        <f>V63*$J$20</f>
        <v/>
      </c>
      <c r="W41" s="24">
        <f>W63*$J$20</f>
        <v/>
      </c>
      <c r="X41" s="24">
        <f>X63*$J$20</f>
        <v/>
      </c>
      <c r="Y41" s="24">
        <f>Y63*$J$20</f>
        <v/>
      </c>
      <c r="Z41" s="24">
        <f>Z63*$J$20</f>
        <v/>
      </c>
      <c r="AA41" s="24">
        <f>AA63*$J$20</f>
        <v/>
      </c>
      <c r="AB41" s="24">
        <f>AB63*$J$20</f>
        <v/>
      </c>
      <c r="AC41" s="24">
        <f>AC63*$J$20</f>
        <v/>
      </c>
      <c r="AD41" s="24">
        <f>AD63*$J$20</f>
        <v/>
      </c>
      <c r="AE41" s="24">
        <f>AE63*$J$20</f>
        <v/>
      </c>
      <c r="AF41" s="23" t="inlineStr">
        <is>
          <t>Unit 3 liquid production, ktd stable</t>
        </is>
      </c>
      <c r="AG41" s="25" t="n"/>
      <c r="AH41" s="25" t="n"/>
    </row>
    <row r="42">
      <c r="A42" s="26" t="inlineStr">
        <is>
          <t>U3 gas production (gas from own wells), Mscmd</t>
        </is>
      </c>
      <c r="B42" s="24">
        <f>B41*B66/$J$20</f>
        <v/>
      </c>
      <c r="C42" s="24">
        <f>C41*C66/$J$20</f>
        <v/>
      </c>
      <c r="D42" s="24">
        <f>D41*D66/$J$20</f>
        <v/>
      </c>
      <c r="E42" s="24">
        <f>E41*E66/$J$20</f>
        <v/>
      </c>
      <c r="F42" s="24">
        <f>F41*F66/$J$20</f>
        <v/>
      </c>
      <c r="G42" s="24">
        <f>G41*G66/$J$20</f>
        <v/>
      </c>
      <c r="H42" s="24">
        <f>H41*H66/$J$20</f>
        <v/>
      </c>
      <c r="I42" s="24">
        <f>I41*I66/$J$20</f>
        <v/>
      </c>
      <c r="J42" s="24">
        <f>J41*J66/$J$20</f>
        <v/>
      </c>
      <c r="K42" s="24">
        <f>K41*K66/$J$20</f>
        <v/>
      </c>
      <c r="L42" s="24">
        <f>L41*L66/$J$20</f>
        <v/>
      </c>
      <c r="M42" s="24">
        <f>M41*M66/$J$20</f>
        <v/>
      </c>
      <c r="N42" s="24">
        <f>N41*N66/$J$20</f>
        <v/>
      </c>
      <c r="O42" s="24">
        <f>O41*O66/$J$20</f>
        <v/>
      </c>
      <c r="P42" s="24">
        <f>P41*P66/$J$20</f>
        <v/>
      </c>
      <c r="Q42" s="24">
        <f>Q41*Q66/$J$20</f>
        <v/>
      </c>
      <c r="R42" s="24">
        <f>R41*R66/$J$20</f>
        <v/>
      </c>
      <c r="S42" s="24">
        <f>S41*S66/$J$20</f>
        <v/>
      </c>
      <c r="T42" s="24">
        <f>T41*T66/$J$20</f>
        <v/>
      </c>
      <c r="U42" s="24">
        <f>U41*U66/$J$20</f>
        <v/>
      </c>
      <c r="V42" s="24">
        <f>V41*V66/$J$20</f>
        <v/>
      </c>
      <c r="W42" s="24">
        <f>W41*W66/$J$20</f>
        <v/>
      </c>
      <c r="X42" s="24">
        <f>X41*X66/$J$20</f>
        <v/>
      </c>
      <c r="Y42" s="24">
        <f>Y41*Y66/$J$20</f>
        <v/>
      </c>
      <c r="Z42" s="24">
        <f>Z41*Z66/$J$20</f>
        <v/>
      </c>
      <c r="AA42" s="24">
        <f>AA41*AA66/$J$20</f>
        <v/>
      </c>
      <c r="AB42" s="24">
        <f>AB41*AB66/$J$20</f>
        <v/>
      </c>
      <c r="AC42" s="24">
        <f>AC41*AC66/$J$20</f>
        <v/>
      </c>
      <c r="AD42" s="24">
        <f>AD41*AD66/$J$20</f>
        <v/>
      </c>
      <c r="AE42" s="24">
        <f>AE41*AE66/$J$20</f>
        <v/>
      </c>
      <c r="AF42" s="26" t="inlineStr">
        <is>
          <t>U3 gas production (gas from own wells), Mscmd</t>
        </is>
      </c>
      <c r="AG42" s="25" t="n"/>
      <c r="AH42" s="25" t="n"/>
    </row>
    <row r="43">
      <c r="A43" s="26" t="inlineStr">
        <is>
          <t>Total condensate ex U3 to KPC ktd unstable</t>
        </is>
      </c>
      <c r="B43" s="24">
        <f>(B36+B41/($J$20*$J$22))-B9</f>
        <v/>
      </c>
      <c r="C43" s="24">
        <f>(C36+C41/($J$20*$J$22))-C9</f>
        <v/>
      </c>
      <c r="D43" s="24">
        <f>(D36+D41/($J$20*$J$22))-D9</f>
        <v/>
      </c>
      <c r="E43" s="24">
        <f>(E36+E41/($J$20*$J$22))-E9</f>
        <v/>
      </c>
      <c r="F43" s="24">
        <f>(F36+F41/($J$20*$J$22))-F9</f>
        <v/>
      </c>
      <c r="G43" s="24">
        <f>(G36+G41/($J$20*$J$22))-G9</f>
        <v/>
      </c>
      <c r="H43" s="24">
        <f>(H36+H41/($J$20*$J$22))-H9</f>
        <v/>
      </c>
      <c r="I43" s="24">
        <f>(I36+I41/($J$20*$J$22))-I9</f>
        <v/>
      </c>
      <c r="J43" s="24">
        <f>(J36+J41/($J$20*$J$22))-J9</f>
        <v/>
      </c>
      <c r="K43" s="24">
        <f>(K36+K41/($J$20*$J$22))-K9</f>
        <v/>
      </c>
      <c r="L43" s="24">
        <f>(L36+L41/($J$20*$J$22))-L9</f>
        <v/>
      </c>
      <c r="M43" s="24">
        <f>(M36+M41/($J$20*$J$22))-M9</f>
        <v/>
      </c>
      <c r="N43" s="24">
        <f>(N36+N41/($J$20*$J$22))-N9</f>
        <v/>
      </c>
      <c r="O43" s="24">
        <f>(O36+O41/($J$20*$J$22))-O9</f>
        <v/>
      </c>
      <c r="P43" s="24">
        <f>(P36+P41/($J$20*$J$22))-P9</f>
        <v/>
      </c>
      <c r="Q43" s="24">
        <f>(Q36+Q41/($J$20*$J$22))-Q9</f>
        <v/>
      </c>
      <c r="R43" s="24">
        <f>(R36+R41/($J$20*$J$22))-R9</f>
        <v/>
      </c>
      <c r="S43" s="24">
        <f>(S36+S41/($J$20*$J$22))-S9</f>
        <v/>
      </c>
      <c r="T43" s="24">
        <f>(T36+T41/($J$20*$J$22))-T9</f>
        <v/>
      </c>
      <c r="U43" s="24">
        <f>(U36+U41/($J$20*$J$22))-U9</f>
        <v/>
      </c>
      <c r="V43" s="24">
        <f>(V36+V41/($J$20*$J$22))-V9</f>
        <v/>
      </c>
      <c r="W43" s="24">
        <f>(W36+W41/($J$20*$J$22))-W9</f>
        <v/>
      </c>
      <c r="X43" s="24">
        <f>(X36+X41/($J$20*$J$22))-X9</f>
        <v/>
      </c>
      <c r="Y43" s="24">
        <f>(Y36+Y41/($J$20*$J$22))-Y9</f>
        <v/>
      </c>
      <c r="Z43" s="24">
        <f>(Z36+Z41/($J$20*$J$22))-Z9</f>
        <v/>
      </c>
      <c r="AA43" s="24">
        <f>(AA36+AA41/($J$20*$J$22))-AA9</f>
        <v/>
      </c>
      <c r="AB43" s="24">
        <f>(AB36+AB41/($J$20*$J$22))-AB9</f>
        <v/>
      </c>
      <c r="AC43" s="24">
        <f>(AC36+AC41/($J$20*$J$22))-AC9</f>
        <v/>
      </c>
      <c r="AD43" s="24">
        <f>(AD36+AD41/($J$20*$J$22))-AD9</f>
        <v/>
      </c>
      <c r="AE43" s="24">
        <f>(AE36+AE41/($J$20*$J$22))-AE9</f>
        <v/>
      </c>
      <c r="AF43" s="26" t="inlineStr">
        <is>
          <t>Total condensate ex U3 to KPC ktd unstable</t>
        </is>
      </c>
      <c r="AG43" s="25" t="n"/>
      <c r="AH43" s="25" t="n"/>
    </row>
    <row r="44">
      <c r="A44" s="26" t="inlineStr">
        <is>
          <t>Gas Generated in KPC from Cond. ex U3, Mscmd</t>
        </is>
      </c>
      <c r="B44" s="24">
        <f>B43*B69*$J$22</f>
        <v/>
      </c>
      <c r="C44" s="24">
        <f>C43*C69*$J$22</f>
        <v/>
      </c>
      <c r="D44" s="24">
        <f>D43*D69*$J$22</f>
        <v/>
      </c>
      <c r="E44" s="24">
        <f>E43*E69*$J$22</f>
        <v/>
      </c>
      <c r="F44" s="24">
        <f>F43*F69*$J$22</f>
        <v/>
      </c>
      <c r="G44" s="24">
        <f>G43*G69*$J$22</f>
        <v/>
      </c>
      <c r="H44" s="24">
        <f>H43*H69*$J$22</f>
        <v/>
      </c>
      <c r="I44" s="24">
        <f>I43*I69*$J$22</f>
        <v/>
      </c>
      <c r="J44" s="24">
        <f>J43*J69*$J$22</f>
        <v/>
      </c>
      <c r="K44" s="24">
        <f>K43*K69*$J$22</f>
        <v/>
      </c>
      <c r="L44" s="24">
        <f>L43*L69*$J$22</f>
        <v/>
      </c>
      <c r="M44" s="24">
        <f>M43*M69*$J$22</f>
        <v/>
      </c>
      <c r="N44" s="24">
        <f>N43*N69*$J$22</f>
        <v/>
      </c>
      <c r="O44" s="24">
        <f>O43*O69*$J$22</f>
        <v/>
      </c>
      <c r="P44" s="24">
        <f>P43*P69*$J$22</f>
        <v/>
      </c>
      <c r="Q44" s="24">
        <f>Q43*Q69*$J$22</f>
        <v/>
      </c>
      <c r="R44" s="24">
        <f>R43*R69*$J$22</f>
        <v/>
      </c>
      <c r="S44" s="24">
        <f>S43*S69*$J$22</f>
        <v/>
      </c>
      <c r="T44" s="24">
        <f>T43*T69*$J$22</f>
        <v/>
      </c>
      <c r="U44" s="24">
        <f>U43*U69*$J$22</f>
        <v/>
      </c>
      <c r="V44" s="24">
        <f>V43*V69*$J$22</f>
        <v/>
      </c>
      <c r="W44" s="24">
        <f>W43*W69*$J$22</f>
        <v/>
      </c>
      <c r="X44" s="24">
        <f>X43*X69*$J$22</f>
        <v/>
      </c>
      <c r="Y44" s="24">
        <f>Y43*Y69*$J$22</f>
        <v/>
      </c>
      <c r="Z44" s="24">
        <f>Z43*Z69*$J$22</f>
        <v/>
      </c>
      <c r="AA44" s="24">
        <f>AA43*AA69*$J$22</f>
        <v/>
      </c>
      <c r="AB44" s="24">
        <f>AB43*AB69*$J$22</f>
        <v/>
      </c>
      <c r="AC44" s="24">
        <f>AC43*AC69*$J$22</f>
        <v/>
      </c>
      <c r="AD44" s="24">
        <f>AD43*AD69*$J$22</f>
        <v/>
      </c>
      <c r="AE44" s="24">
        <f>AE43*AE69*$J$22</f>
        <v/>
      </c>
      <c r="AF44" s="26" t="inlineStr">
        <is>
          <t>Gas Generated in KPC from Cond. ex U3, Mscmd</t>
        </is>
      </c>
      <c r="AG44" s="25" t="n"/>
      <c r="AH44" s="25" t="n"/>
    </row>
    <row r="45">
      <c r="A45" s="26" t="inlineStr">
        <is>
          <t>Total Raw Gas Produced Mscmd</t>
        </is>
      </c>
      <c r="B45" s="24">
        <f>B35+B37+B38+B40+B42+B49</f>
        <v/>
      </c>
      <c r="C45" s="24">
        <f>C35+C37+C38+C40+C42+C49</f>
        <v/>
      </c>
      <c r="D45" s="24">
        <f>D35+D37+D38+D40+D42+D49</f>
        <v/>
      </c>
      <c r="E45" s="24">
        <f>E35+E37+E38+E40+E42+E49</f>
        <v/>
      </c>
      <c r="F45" s="24">
        <f>F35+F37+F38+F40+F42+F49</f>
        <v/>
      </c>
      <c r="G45" s="24">
        <f>G35+G37+G38+G40+G42+G49</f>
        <v/>
      </c>
      <c r="H45" s="24">
        <f>H35+H37+H38+H40+H42+H49</f>
        <v/>
      </c>
      <c r="I45" s="24">
        <f>I35+I37+I38+I40+I42+I49</f>
        <v/>
      </c>
      <c r="J45" s="24">
        <f>J35+J37+J38+J40+J42+J49</f>
        <v/>
      </c>
      <c r="K45" s="24">
        <f>K35+K37+K38+K40+K42+K49</f>
        <v/>
      </c>
      <c r="L45" s="24">
        <f>L35+L37+L38+L40+L42+L49</f>
        <v/>
      </c>
      <c r="M45" s="24">
        <f>M35+M37+M38+M40+M42+M49</f>
        <v/>
      </c>
      <c r="N45" s="24">
        <f>N35+N37+N38+N40+N42+N49</f>
        <v/>
      </c>
      <c r="O45" s="24">
        <f>O35+O37+O38+O40+O42+O49</f>
        <v/>
      </c>
      <c r="P45" s="24">
        <f>P35+P37+P38+P40+P42+P49</f>
        <v/>
      </c>
      <c r="Q45" s="24">
        <f>Q35+Q37+Q38+Q40+Q42+Q49</f>
        <v/>
      </c>
      <c r="R45" s="24">
        <f>R35+R37+R38+R40+R42+R49</f>
        <v/>
      </c>
      <c r="S45" s="24">
        <f>S35+S37+S38+S40+S42+S49</f>
        <v/>
      </c>
      <c r="T45" s="24">
        <f>T35+T37+T38+T40+T42+T49</f>
        <v/>
      </c>
      <c r="U45" s="24">
        <f>U35+U37+U38+U40+U42+U49</f>
        <v/>
      </c>
      <c r="V45" s="24">
        <f>V35+V37+V38+V40+V42+V49</f>
        <v/>
      </c>
      <c r="W45" s="24">
        <f>W35+W37+W38+W40+W42+W49</f>
        <v/>
      </c>
      <c r="X45" s="24">
        <f>X35+X37+X38+X40+X42+X49</f>
        <v/>
      </c>
      <c r="Y45" s="24">
        <f>Y35+Y37+Y38+Y40+Y42+Y49</f>
        <v/>
      </c>
      <c r="Z45" s="24">
        <f>Z35+Z37+Z38+Z40+Z42+Z49</f>
        <v/>
      </c>
      <c r="AA45" s="24">
        <f>AA35+AA37+AA38+AA40+AA42+AA49</f>
        <v/>
      </c>
      <c r="AB45" s="24">
        <f>AB35+AB37+AB38+AB40+AB42+AB49</f>
        <v/>
      </c>
      <c r="AC45" s="24">
        <f>AC35+AC37+AC38+AC40+AC42+AC49</f>
        <v/>
      </c>
      <c r="AD45" s="24">
        <f>AD35+AD37+AD38+AD40+AD42+AD49</f>
        <v/>
      </c>
      <c r="AE45" s="24">
        <f>AE35+AE37+AE38+AE40+AE42+AE49</f>
        <v/>
      </c>
      <c r="AF45" s="26" t="inlineStr">
        <is>
          <t>Total Raw Gas Produced Mscmd</t>
        </is>
      </c>
      <c r="AG45" s="25" t="n"/>
      <c r="AH45" s="25" t="n"/>
    </row>
    <row r="46">
      <c r="A46" s="26" t="inlineStr">
        <is>
          <t>Injection required=40% of Total Gas, Mscmd</t>
        </is>
      </c>
      <c r="B46" s="24">
        <f>B45*0.4</f>
        <v/>
      </c>
      <c r="C46" s="24">
        <f>C45*0.4</f>
        <v/>
      </c>
      <c r="D46" s="24">
        <f>D45*0.4</f>
        <v/>
      </c>
      <c r="E46" s="24">
        <f>E45*0.4</f>
        <v/>
      </c>
      <c r="F46" s="24">
        <f>F45*0.4</f>
        <v/>
      </c>
      <c r="G46" s="24">
        <f>G45*0.4</f>
        <v/>
      </c>
      <c r="H46" s="24">
        <f>H45*0.4</f>
        <v/>
      </c>
      <c r="I46" s="24">
        <f>I45*0.4</f>
        <v/>
      </c>
      <c r="J46" s="24">
        <f>J45*0.4</f>
        <v/>
      </c>
      <c r="K46" s="24">
        <f>K45*0.4</f>
        <v/>
      </c>
      <c r="L46" s="24">
        <f>L45*0.4</f>
        <v/>
      </c>
      <c r="M46" s="24">
        <f>M45*0.4</f>
        <v/>
      </c>
      <c r="N46" s="24">
        <f>N45*0.4</f>
        <v/>
      </c>
      <c r="O46" s="24">
        <f>O45*0.4</f>
        <v/>
      </c>
      <c r="P46" s="24">
        <f>P45*0.4</f>
        <v/>
      </c>
      <c r="Q46" s="24">
        <f>Q45*0.4</f>
        <v/>
      </c>
      <c r="R46" s="24">
        <f>R45*0.4</f>
        <v/>
      </c>
      <c r="S46" s="24">
        <f>S45*0.4</f>
        <v/>
      </c>
      <c r="T46" s="24">
        <f>T45*0.4</f>
        <v/>
      </c>
      <c r="U46" s="24">
        <f>U45*0.4</f>
        <v/>
      </c>
      <c r="V46" s="24">
        <f>V45*0.4</f>
        <v/>
      </c>
      <c r="W46" s="24">
        <f>W45*0.4</f>
        <v/>
      </c>
      <c r="X46" s="24">
        <f>X45*0.4</f>
        <v/>
      </c>
      <c r="Y46" s="24">
        <f>Y45*0.4</f>
        <v/>
      </c>
      <c r="Z46" s="24">
        <f>Z45*0.4</f>
        <v/>
      </c>
      <c r="AA46" s="24">
        <f>AA45*0.4</f>
        <v/>
      </c>
      <c r="AB46" s="24">
        <f>AB45*0.4</f>
        <v/>
      </c>
      <c r="AC46" s="24">
        <f>AC45*0.4</f>
        <v/>
      </c>
      <c r="AD46" s="24">
        <f>AD45*0.4</f>
        <v/>
      </c>
      <c r="AE46" s="24">
        <f>AE45*0.4</f>
        <v/>
      </c>
      <c r="AF46" s="26" t="inlineStr">
        <is>
          <t>Injection required=40% of Total Gas, Mscmd</t>
        </is>
      </c>
      <c r="AG46" s="25" t="n"/>
      <c r="AH46" s="25" t="n"/>
    </row>
    <row r="47">
      <c r="A47" s="26" t="inlineStr">
        <is>
          <t>Gas from KPC to injection, Mscmd</t>
        </is>
      </c>
      <c r="B47" s="24" t="n">
        <v>18.14</v>
      </c>
      <c r="C47" s="24" t="n">
        <v>18.14</v>
      </c>
      <c r="D47" s="24" t="n">
        <v>18.14</v>
      </c>
      <c r="E47" s="24" t="n">
        <v>18.14</v>
      </c>
      <c r="F47" s="24" t="n">
        <v>18.14</v>
      </c>
      <c r="G47" s="24" t="n">
        <v>10.64</v>
      </c>
      <c r="H47" s="24" t="n">
        <v>13.01</v>
      </c>
      <c r="I47" s="24" t="n">
        <v>1.14</v>
      </c>
      <c r="J47" s="24" t="n">
        <v>1.14</v>
      </c>
      <c r="K47" s="24" t="n">
        <v>1.14</v>
      </c>
      <c r="L47" s="24" t="n">
        <v>1.14</v>
      </c>
      <c r="M47" s="24" t="n">
        <v>1.14</v>
      </c>
      <c r="N47" s="24" t="n">
        <v>12.82</v>
      </c>
      <c r="O47" s="24" t="n">
        <v>0</v>
      </c>
      <c r="P47" s="24" t="n">
        <v>10.08</v>
      </c>
      <c r="Q47" s="24" t="n">
        <v>10.08</v>
      </c>
      <c r="R47" s="24" t="n">
        <v>17.19</v>
      </c>
      <c r="S47" s="24" t="n">
        <v>17.19</v>
      </c>
      <c r="T47" s="24" t="n">
        <v>10.47</v>
      </c>
      <c r="U47" s="24" t="n">
        <v>9.77</v>
      </c>
      <c r="V47" s="24" t="n">
        <v>18.49</v>
      </c>
      <c r="W47" s="24" t="n">
        <v>15.64</v>
      </c>
      <c r="X47" s="24" t="n">
        <v>15.64</v>
      </c>
      <c r="Y47" s="24" t="n">
        <v>15.64</v>
      </c>
      <c r="Z47" s="24" t="n">
        <v>15.64</v>
      </c>
      <c r="AA47" s="24" t="n">
        <v>24.14</v>
      </c>
      <c r="AB47" s="24" t="n">
        <v>24.14</v>
      </c>
      <c r="AC47" s="24" t="n">
        <v>24.14</v>
      </c>
      <c r="AD47" s="24" t="n">
        <v>24.14</v>
      </c>
      <c r="AE47" s="24" t="n">
        <v>18.68</v>
      </c>
      <c r="AF47" s="26" t="inlineStr">
        <is>
          <t>Gas from KPC to injection, Mscmd</t>
        </is>
      </c>
      <c r="AG47" s="25" t="n"/>
      <c r="AH47" s="25" t="n"/>
    </row>
    <row r="48">
      <c r="A48" s="26" t="inlineStr">
        <is>
          <t>Gas from KPC to export, Mscmd</t>
        </is>
      </c>
      <c r="B48" s="24" t="n">
        <v>5.77</v>
      </c>
      <c r="C48" s="24" t="n">
        <v>5.77</v>
      </c>
      <c r="D48" s="24" t="n">
        <v>5.77</v>
      </c>
      <c r="E48" s="24" t="n">
        <v>5.77</v>
      </c>
      <c r="F48" s="24" t="n">
        <v>5.77</v>
      </c>
      <c r="G48" s="24" t="n">
        <v>13.5</v>
      </c>
      <c r="H48" s="24" t="n">
        <v>11.13</v>
      </c>
      <c r="I48" s="24" t="n">
        <v>0</v>
      </c>
      <c r="J48" s="24" t="n">
        <v>0</v>
      </c>
      <c r="K48" s="24" t="n">
        <v>0</v>
      </c>
      <c r="L48" s="24" t="n">
        <v>0</v>
      </c>
      <c r="M48" s="24" t="n">
        <v>0</v>
      </c>
      <c r="N48" s="24" t="n">
        <v>11.32</v>
      </c>
      <c r="O48" s="24" t="n">
        <v>22.26</v>
      </c>
      <c r="P48" s="24" t="n">
        <v>14.06</v>
      </c>
      <c r="Q48" s="24" t="n">
        <v>14.06</v>
      </c>
      <c r="R48" s="24" t="n">
        <v>6.95</v>
      </c>
      <c r="S48" s="24" t="n">
        <v>6.95</v>
      </c>
      <c r="T48" s="24" t="n">
        <v>13.66</v>
      </c>
      <c r="U48" s="24" t="n">
        <v>14.37</v>
      </c>
      <c r="V48" s="24" t="n">
        <v>5.65</v>
      </c>
      <c r="W48" s="24" t="n">
        <v>0</v>
      </c>
      <c r="X48" s="24" t="n">
        <v>0</v>
      </c>
      <c r="Y48" s="24" t="n">
        <v>0</v>
      </c>
      <c r="Z48" s="24" t="n">
        <v>0</v>
      </c>
      <c r="AA48" s="24" t="n">
        <v>0</v>
      </c>
      <c r="AB48" s="24" t="n">
        <v>0</v>
      </c>
      <c r="AC48" s="24" t="n">
        <v>0</v>
      </c>
      <c r="AD48" s="24" t="n">
        <v>0</v>
      </c>
      <c r="AE48" s="24" t="n">
        <v>5.46</v>
      </c>
      <c r="AF48" s="26" t="inlineStr">
        <is>
          <t>Gas from KPC to export, Mscmd</t>
        </is>
      </c>
      <c r="AG48" s="25" t="n"/>
      <c r="AH48" s="25" t="n"/>
    </row>
    <row r="49">
      <c r="A49" s="26" t="inlineStr">
        <is>
          <t>Gas from KPC to 5IC, Mscmd</t>
        </is>
      </c>
      <c r="B49" s="24" t="n">
        <v>11.09</v>
      </c>
      <c r="C49" s="24" t="n">
        <v>11.09</v>
      </c>
      <c r="D49" s="24" t="n">
        <v>11.09</v>
      </c>
      <c r="E49" s="24" t="n">
        <v>11.09</v>
      </c>
      <c r="F49" s="24" t="n">
        <v>11.09</v>
      </c>
      <c r="G49" s="24" t="n">
        <v>10.86</v>
      </c>
      <c r="H49" s="24" t="n">
        <v>10.86</v>
      </c>
      <c r="I49" s="24" t="n">
        <v>10.86</v>
      </c>
      <c r="J49" s="24" t="n">
        <v>10.86</v>
      </c>
      <c r="K49" s="24" t="n">
        <v>10.86</v>
      </c>
      <c r="L49" s="24" t="n">
        <v>10.86</v>
      </c>
      <c r="M49" s="24" t="n">
        <v>10.86</v>
      </c>
      <c r="N49" s="24" t="n">
        <v>10.86</v>
      </c>
      <c r="O49" s="24" t="n">
        <v>10.86</v>
      </c>
      <c r="P49" s="24" t="n">
        <v>10.86</v>
      </c>
      <c r="Q49" s="24" t="n">
        <v>10.86</v>
      </c>
      <c r="R49" s="24" t="n">
        <v>10.86</v>
      </c>
      <c r="S49" s="24" t="n">
        <v>10.86</v>
      </c>
      <c r="T49" s="24" t="n">
        <v>10.86</v>
      </c>
      <c r="U49" s="24" t="n">
        <v>10.86</v>
      </c>
      <c r="V49" s="24" t="n">
        <v>10.86</v>
      </c>
      <c r="W49" s="24" t="n">
        <v>10.86</v>
      </c>
      <c r="X49" s="24" t="n">
        <v>10.86</v>
      </c>
      <c r="Y49" s="24" t="n">
        <v>10.86</v>
      </c>
      <c r="Z49" s="24" t="n">
        <v>10.86</v>
      </c>
      <c r="AA49" s="24" t="n">
        <v>10.86</v>
      </c>
      <c r="AB49" s="24" t="n">
        <v>10.86</v>
      </c>
      <c r="AC49" s="24" t="n">
        <v>10.86</v>
      </c>
      <c r="AD49" s="24" t="n">
        <v>10.86</v>
      </c>
      <c r="AE49" s="24" t="n">
        <v>10.86</v>
      </c>
      <c r="AF49" s="26" t="inlineStr">
        <is>
          <t>Gas from KPC to 5IC, Mscmd</t>
        </is>
      </c>
      <c r="AG49" s="25" t="n"/>
      <c r="AH49" s="25" t="n"/>
    </row>
    <row r="50">
      <c r="A50" s="26" t="inlineStr">
        <is>
          <t>Total gas from KPC (outlet DRIZO), Mscmd</t>
        </is>
      </c>
      <c r="B50" s="24">
        <f>B47+B48+B49</f>
        <v/>
      </c>
      <c r="C50" s="24">
        <f>C47+C48+C49</f>
        <v/>
      </c>
      <c r="D50" s="24">
        <f>D47+D48+D49</f>
        <v/>
      </c>
      <c r="E50" s="24">
        <f>E47+E48+E49</f>
        <v/>
      </c>
      <c r="F50" s="24">
        <f>F47+F48+F49</f>
        <v/>
      </c>
      <c r="G50" s="24">
        <f>G47+G48+G49</f>
        <v/>
      </c>
      <c r="H50" s="24">
        <f>H47+H48+H49</f>
        <v/>
      </c>
      <c r="I50" s="24">
        <f>I47+I48+I49</f>
        <v/>
      </c>
      <c r="J50" s="24">
        <f>J47+J48+J49</f>
        <v/>
      </c>
      <c r="K50" s="24">
        <f>K47+K48+K49</f>
        <v/>
      </c>
      <c r="L50" s="24">
        <f>L47+L48+L49</f>
        <v/>
      </c>
      <c r="M50" s="24">
        <f>M47+M48+M49</f>
        <v/>
      </c>
      <c r="N50" s="24">
        <f>N47+N48+N49</f>
        <v/>
      </c>
      <c r="O50" s="24">
        <f>O47+O48+O49</f>
        <v/>
      </c>
      <c r="P50" s="24">
        <f>P47+P48+P49</f>
        <v/>
      </c>
      <c r="Q50" s="24">
        <f>Q47+Q48+Q49</f>
        <v/>
      </c>
      <c r="R50" s="24">
        <f>R47+R48+R49</f>
        <v/>
      </c>
      <c r="S50" s="24">
        <f>S47+S48+S49</f>
        <v/>
      </c>
      <c r="T50" s="24">
        <f>T47+T48+T49</f>
        <v/>
      </c>
      <c r="U50" s="24">
        <f>U47+U48+U49</f>
        <v/>
      </c>
      <c r="V50" s="24">
        <f>V47+V48+V49</f>
        <v/>
      </c>
      <c r="W50" s="24">
        <f>W47+W48+W49</f>
        <v/>
      </c>
      <c r="X50" s="24">
        <f>X47+X48+X49</f>
        <v/>
      </c>
      <c r="Y50" s="24">
        <f>Y47+Y48+Y49</f>
        <v/>
      </c>
      <c r="Z50" s="24">
        <f>Z47+Z48+Z49</f>
        <v/>
      </c>
      <c r="AA50" s="24">
        <f>AA47+AA48+AA49</f>
        <v/>
      </c>
      <c r="AB50" s="24">
        <f>AB47+AB48+AB49</f>
        <v/>
      </c>
      <c r="AC50" s="24">
        <f>AC47+AC48+AC49</f>
        <v/>
      </c>
      <c r="AD50" s="24">
        <f>AD47+AD48+AD49</f>
        <v/>
      </c>
      <c r="AE50" s="24">
        <f>AE47+AE48+AE49</f>
        <v/>
      </c>
      <c r="AF50" s="26" t="inlineStr">
        <is>
          <t>Total gas from KPC (outlet DRIZO), Mscmd</t>
        </is>
      </c>
      <c r="AG50" s="25" t="n"/>
      <c r="AH50" s="25" t="n"/>
    </row>
    <row r="51">
      <c r="A51" s="26" t="inlineStr">
        <is>
          <t>H2S in total gas to export, % vol</t>
        </is>
      </c>
      <c r="B51" s="24">
        <f>(B48*$E$25+(B14-B48)*$E$29)/B14*100</f>
        <v/>
      </c>
      <c r="C51" s="24">
        <f>(C48*$E$25+(C14-C48)*$E$29)/C14*100</f>
        <v/>
      </c>
      <c r="D51" s="24">
        <f>(D48*$E$25+(D14-D48)*$E$29)/D14*100</f>
        <v/>
      </c>
      <c r="E51" s="24">
        <f>(E48*$E$25+(E14-E48)*$E$29)/E14*100</f>
        <v/>
      </c>
      <c r="F51" s="24">
        <f>(F48*$E$25+(F14-F48)*$E$29)/F14*100</f>
        <v/>
      </c>
      <c r="G51" s="24">
        <f>(G48*$E$25+(G14-G48)*$E$29)/G14*100</f>
        <v/>
      </c>
      <c r="H51" s="24">
        <f>(H48*$E$25+(H14-H48)*$E$29)/H14*100</f>
        <v/>
      </c>
      <c r="I51" s="24">
        <f>(I48*$E$25+(I14-I48)*$E$29)/I14*100</f>
        <v/>
      </c>
      <c r="J51" s="24">
        <f>(J48*$E$25+(J14-J48)*$E$29)/J14*100</f>
        <v/>
      </c>
      <c r="K51" s="24">
        <f>(K48*$E$25+(K14-K48)*$E$29)/K14*100</f>
        <v/>
      </c>
      <c r="L51" s="24">
        <f>(L48*$E$25+(L14-L48)*$E$29)/L14*100</f>
        <v/>
      </c>
      <c r="M51" s="24">
        <f>(M48*$E$25+(M14-M48)*$E$29)/M14*100</f>
        <v/>
      </c>
      <c r="N51" s="24">
        <f>(N48*$E$25+(N14-N48)*$E$29)/N14*100</f>
        <v/>
      </c>
      <c r="O51" s="24">
        <f>(O48*$E$25+(O14-O48)*$E$29)/O14*100</f>
        <v/>
      </c>
      <c r="P51" s="24">
        <f>(P48*$E$25+(P14-P48)*$E$29)/P14*100</f>
        <v/>
      </c>
      <c r="Q51" s="24">
        <f>(Q48*$E$25+(Q14-Q48)*$E$29)/Q14*100</f>
        <v/>
      </c>
      <c r="R51" s="24">
        <f>(R48*$E$25+(R14-R48)*$E$29)/R14*100</f>
        <v/>
      </c>
      <c r="S51" s="24">
        <f>(S48*$E$25+(S14-S48)*$E$29)/S14*100</f>
        <v/>
      </c>
      <c r="T51" s="24">
        <f>(T48*$E$25+(T14-T48)*$E$29)/T14*100</f>
        <v/>
      </c>
      <c r="U51" s="24">
        <f>(U48*$E$25+(U14-U48)*$E$29)/U14*100</f>
        <v/>
      </c>
      <c r="V51" s="24">
        <f>(V48*$E$25+(V14-V48)*$E$29)/V14*100</f>
        <v/>
      </c>
      <c r="W51" s="24">
        <f>(W48*$E$25+(W14-W48)*$E$29)/W14*100</f>
        <v/>
      </c>
      <c r="X51" s="24">
        <f>(X48*$E$25+(X14-X48)*$E$29)/X14*100</f>
        <v/>
      </c>
      <c r="Y51" s="24">
        <f>(Y48*$E$25+(Y14-Y48)*$E$29)/Y14*100</f>
        <v/>
      </c>
      <c r="Z51" s="24">
        <f>(Z48*$E$25+(Z14-Z48)*$E$29)/Z14*100</f>
        <v/>
      </c>
      <c r="AA51" s="24">
        <f>(AA48*$E$25+(AA14-AA48)*$E$29)/AA14*100</f>
        <v/>
      </c>
      <c r="AB51" s="24">
        <f>(AB48*$E$25+(AB14-AB48)*$E$29)/AB14*100</f>
        <v/>
      </c>
      <c r="AC51" s="24">
        <f>(AC48*$E$25+(AC14-AC48)*$E$29)/AC14*100</f>
        <v/>
      </c>
      <c r="AD51" s="24">
        <f>(AD48*$E$25+(AD14-AD48)*$E$29)/AD14*100</f>
        <v/>
      </c>
      <c r="AE51" s="24">
        <f>(AE48*$E$25+(AE14-AE48)*$E$29)/AE14*100</f>
        <v/>
      </c>
      <c r="AF51" s="26" t="inlineStr">
        <is>
          <t>H2S in total gas to export, % vol</t>
        </is>
      </c>
      <c r="AG51" s="25" t="n"/>
      <c r="AH51" s="25" t="n"/>
    </row>
    <row r="52"/>
    <row r="53">
      <c r="B53" s="27" t="inlineStr">
        <is>
          <t>PRODUCTS OUTPUT</t>
        </is>
      </c>
    </row>
    <row r="54">
      <c r="A54" s="26" t="inlineStr">
        <is>
          <t>Date</t>
        </is>
      </c>
      <c r="B54" s="28" t="n">
        <v>1</v>
      </c>
      <c r="C54" s="28" t="n">
        <v>2</v>
      </c>
      <c r="D54" s="28" t="n">
        <v>3</v>
      </c>
      <c r="E54" s="28" t="n">
        <v>4</v>
      </c>
      <c r="F54" s="28" t="n">
        <v>5</v>
      </c>
      <c r="G54" s="28" t="n">
        <v>6</v>
      </c>
      <c r="H54" s="28" t="n">
        <v>7</v>
      </c>
      <c r="I54" s="28" t="n">
        <v>8</v>
      </c>
      <c r="J54" s="28" t="n">
        <v>9</v>
      </c>
      <c r="K54" s="28" t="n">
        <v>10</v>
      </c>
      <c r="L54" s="28" t="n">
        <v>11</v>
      </c>
      <c r="M54" s="28" t="n">
        <v>12</v>
      </c>
      <c r="N54" s="28" t="n">
        <v>13</v>
      </c>
      <c r="O54" s="28" t="n">
        <v>14</v>
      </c>
      <c r="P54" s="28" t="n">
        <v>15</v>
      </c>
      <c r="Q54" s="28" t="n">
        <v>16</v>
      </c>
      <c r="R54" s="28" t="n">
        <v>17</v>
      </c>
      <c r="S54" s="28" t="n">
        <v>18</v>
      </c>
      <c r="T54" s="28" t="n">
        <v>19</v>
      </c>
      <c r="U54" s="28" t="n">
        <v>20</v>
      </c>
      <c r="V54" s="28" t="n">
        <v>21</v>
      </c>
      <c r="W54" s="28" t="n">
        <v>22</v>
      </c>
      <c r="X54" s="28" t="n">
        <v>23</v>
      </c>
      <c r="Y54" s="28" t="n">
        <v>24</v>
      </c>
      <c r="Z54" s="28" t="n">
        <v>25</v>
      </c>
      <c r="AA54" s="28" t="n">
        <v>26</v>
      </c>
      <c r="AB54" s="28" t="n">
        <v>27</v>
      </c>
      <c r="AC54" s="28" t="n">
        <v>28</v>
      </c>
      <c r="AD54" s="28" t="n">
        <v>29</v>
      </c>
      <c r="AE54" s="28" t="n">
        <v>30</v>
      </c>
      <c r="AF54" s="28" t="inlineStr">
        <is>
          <t>SUMS</t>
        </is>
      </c>
    </row>
    <row r="55">
      <c r="A55" s="26" t="inlineStr">
        <is>
          <t>Total Equivalent Stable Liquid, ktd</t>
        </is>
      </c>
      <c r="B55" s="24">
        <f>(B4+$J$22*(B9))</f>
        <v/>
      </c>
      <c r="C55" s="24">
        <f>(C4+$J$22*(C9))</f>
        <v/>
      </c>
      <c r="D55" s="24">
        <f>(D4+$J$22*(D9))</f>
        <v/>
      </c>
      <c r="E55" s="24">
        <f>(E4+$J$22*(E9))</f>
        <v/>
      </c>
      <c r="F55" s="24">
        <f>(F4+$J$22*(F9))</f>
        <v/>
      </c>
      <c r="G55" s="24">
        <f>(G4+$J$22*(G9))</f>
        <v/>
      </c>
      <c r="H55" s="24">
        <f>(H4+$J$22*(H9))</f>
        <v/>
      </c>
      <c r="I55" s="24">
        <f>(I4+$J$22*(I9))</f>
        <v/>
      </c>
      <c r="J55" s="24">
        <f>(J4+$J$22*(J9))</f>
        <v/>
      </c>
      <c r="K55" s="24">
        <f>(K4+$J$22*(K9))</f>
        <v/>
      </c>
      <c r="L55" s="24">
        <f>(L4+$J$22*(L9))</f>
        <v/>
      </c>
      <c r="M55" s="24">
        <f>(M4+$J$22*(M9))</f>
        <v/>
      </c>
      <c r="N55" s="24">
        <f>(N4+$J$22*(N9))</f>
        <v/>
      </c>
      <c r="O55" s="24">
        <f>(O4+$J$22*(O9))</f>
        <v/>
      </c>
      <c r="P55" s="24">
        <f>(P4+$J$22*(P9))</f>
        <v/>
      </c>
      <c r="Q55" s="24">
        <f>(Q4+$J$22*(Q9))</f>
        <v/>
      </c>
      <c r="R55" s="24">
        <f>(R4+$J$22*(R9))</f>
        <v/>
      </c>
      <c r="S55" s="24">
        <f>(S4+$J$22*(S9))</f>
        <v/>
      </c>
      <c r="T55" s="24">
        <f>(T4+$J$22*(T9))</f>
        <v/>
      </c>
      <c r="U55" s="24">
        <f>(U4+$J$22*(U9))</f>
        <v/>
      </c>
      <c r="V55" s="24">
        <f>(V4+$J$22*(V9))</f>
        <v/>
      </c>
      <c r="W55" s="24">
        <f>(W4+$J$22*(W9))</f>
        <v/>
      </c>
      <c r="X55" s="24">
        <f>(X4+$J$22*(X9))</f>
        <v/>
      </c>
      <c r="Y55" s="24">
        <f>(Y4+$J$22*(Y9))</f>
        <v/>
      </c>
      <c r="Z55" s="24">
        <f>(Z4+$J$22*(Z9))</f>
        <v/>
      </c>
      <c r="AA55" s="24">
        <f>(AA4+$J$22*(AA9))</f>
        <v/>
      </c>
      <c r="AB55" s="24">
        <f>(AB4+$J$22*(AB9))</f>
        <v/>
      </c>
      <c r="AC55" s="24">
        <f>(AC4+$J$22*(AC9))</f>
        <v/>
      </c>
      <c r="AD55" s="24">
        <f>(AD4+$J$22*(AD9))</f>
        <v/>
      </c>
      <c r="AE55" s="24">
        <f>(AE4+$J$22*(AE9))</f>
        <v/>
      </c>
      <c r="AF55" s="25">
        <f>SUM(B55:AE55)</f>
        <v/>
      </c>
    </row>
    <row r="56">
      <c r="A56" s="26" t="inlineStr">
        <is>
          <t>Total Gas, Mscmd</t>
        </is>
      </c>
      <c r="B56" s="24">
        <f>B15+B14+B10</f>
        <v/>
      </c>
      <c r="C56" s="24">
        <f>C15+C14+C10</f>
        <v/>
      </c>
      <c r="D56" s="24">
        <f>D15+D14+D10</f>
        <v/>
      </c>
      <c r="E56" s="24">
        <f>E15+E14+E10</f>
        <v/>
      </c>
      <c r="F56" s="24">
        <f>F15+F14+F10</f>
        <v/>
      </c>
      <c r="G56" s="24">
        <f>G15+G14+G10</f>
        <v/>
      </c>
      <c r="H56" s="24">
        <f>H15+H14+H10</f>
        <v/>
      </c>
      <c r="I56" s="24">
        <f>I15+I14+I10</f>
        <v/>
      </c>
      <c r="J56" s="24">
        <f>J15+J14+J10</f>
        <v/>
      </c>
      <c r="K56" s="24">
        <f>K15+K14+K10</f>
        <v/>
      </c>
      <c r="L56" s="24">
        <f>L15+L14+L10</f>
        <v/>
      </c>
      <c r="M56" s="24">
        <f>M15+M14+M10</f>
        <v/>
      </c>
      <c r="N56" s="24">
        <f>N15+N14+N10</f>
        <v/>
      </c>
      <c r="O56" s="24">
        <f>O15+O14+O10</f>
        <v/>
      </c>
      <c r="P56" s="24">
        <f>P15+P14+P10</f>
        <v/>
      </c>
      <c r="Q56" s="24">
        <f>Q15+Q14+Q10</f>
        <v/>
      </c>
      <c r="R56" s="24">
        <f>R15+R14+R10</f>
        <v/>
      </c>
      <c r="S56" s="24">
        <f>S15+S14+S10</f>
        <v/>
      </c>
      <c r="T56" s="24">
        <f>T15+T14+T10</f>
        <v/>
      </c>
      <c r="U56" s="24">
        <f>U15+U14+U10</f>
        <v/>
      </c>
      <c r="V56" s="24">
        <f>V15+V14+V10</f>
        <v/>
      </c>
      <c r="W56" s="24">
        <f>W15+W14+W10</f>
        <v/>
      </c>
      <c r="X56" s="24">
        <f>X15+X14+X10</f>
        <v/>
      </c>
      <c r="Y56" s="24">
        <f>Y15+Y14+Y10</f>
        <v/>
      </c>
      <c r="Z56" s="24">
        <f>Z15+Z14+Z10</f>
        <v/>
      </c>
      <c r="AA56" s="24">
        <f>AA15+AA14+AA10</f>
        <v/>
      </c>
      <c r="AB56" s="24">
        <f>AB15+AB14+AB10</f>
        <v/>
      </c>
      <c r="AC56" s="24">
        <f>AC15+AC14+AC10</f>
        <v/>
      </c>
      <c r="AD56" s="24">
        <f>AD15+AD14+AD10</f>
        <v/>
      </c>
      <c r="AE56" s="24">
        <f>AE15+AE14+AE10</f>
        <v/>
      </c>
      <c r="AF56" s="25">
        <f>SUM(B56:AE56)</f>
        <v/>
      </c>
    </row>
    <row r="57">
      <c r="A57" s="26" t="inlineStr">
        <is>
          <t>Field GOR</t>
        </is>
      </c>
      <c r="B57" s="24">
        <f>B56/B55</f>
        <v/>
      </c>
      <c r="C57" s="24">
        <f>C56/C55</f>
        <v/>
      </c>
      <c r="D57" s="24">
        <f>D56/D55</f>
        <v/>
      </c>
      <c r="E57" s="24">
        <f>E56/E55</f>
        <v/>
      </c>
      <c r="F57" s="24">
        <f>F56/F55</f>
        <v/>
      </c>
      <c r="G57" s="24">
        <f>G56/G55</f>
        <v/>
      </c>
      <c r="H57" s="24">
        <f>H56/H55</f>
        <v/>
      </c>
      <c r="I57" s="24">
        <f>I56/I55</f>
        <v/>
      </c>
      <c r="J57" s="24">
        <f>J56/J55</f>
        <v/>
      </c>
      <c r="K57" s="24">
        <f>K56/K55</f>
        <v/>
      </c>
      <c r="L57" s="24">
        <f>L56/L55</f>
        <v/>
      </c>
      <c r="M57" s="24">
        <f>M56/M55</f>
        <v/>
      </c>
      <c r="N57" s="24">
        <f>N56/N55</f>
        <v/>
      </c>
      <c r="O57" s="24">
        <f>O56/O55</f>
        <v/>
      </c>
      <c r="P57" s="24">
        <f>P56/P55</f>
        <v/>
      </c>
      <c r="Q57" s="24">
        <f>Q56/Q55</f>
        <v/>
      </c>
      <c r="R57" s="24">
        <f>R56/R55</f>
        <v/>
      </c>
      <c r="S57" s="24">
        <f>S56/S55</f>
        <v/>
      </c>
      <c r="T57" s="24">
        <f>T56/T55</f>
        <v/>
      </c>
      <c r="U57" s="24">
        <f>U56/U55</f>
        <v/>
      </c>
      <c r="V57" s="24">
        <f>V56/V55</f>
        <v/>
      </c>
      <c r="W57" s="24">
        <f>W56/W55</f>
        <v/>
      </c>
      <c r="X57" s="24">
        <f>X56/X55</f>
        <v/>
      </c>
      <c r="Y57" s="24">
        <f>Y56/Y55</f>
        <v/>
      </c>
      <c r="Z57" s="24">
        <f>Z56/Z55</f>
        <v/>
      </c>
      <c r="AA57" s="24">
        <f>AA56/AA55</f>
        <v/>
      </c>
      <c r="AB57" s="24">
        <f>AB56/AB55</f>
        <v/>
      </c>
      <c r="AC57" s="24">
        <f>AC56/AC55</f>
        <v/>
      </c>
      <c r="AD57" s="24">
        <f>AD56/AD55</f>
        <v/>
      </c>
      <c r="AE57" s="24">
        <f>AE56/AE55</f>
        <v/>
      </c>
      <c r="AF57" s="25">
        <f>(AE56/AE55)</f>
        <v/>
      </c>
    </row>
    <row r="58"/>
    <row r="59"/>
    <row r="60">
      <c r="B60" s="27" t="inlineStr">
        <is>
          <t>WELL STOCK</t>
        </is>
      </c>
    </row>
    <row r="61">
      <c r="A61" s="26" t="inlineStr">
        <is>
          <t>KPC WS, kt stable</t>
        </is>
      </c>
      <c r="B61" s="24">
        <f>B106</f>
        <v/>
      </c>
      <c r="C61" s="24">
        <f>C106</f>
        <v/>
      </c>
      <c r="D61" s="24">
        <f>D106</f>
        <v/>
      </c>
      <c r="E61" s="24">
        <f>E106</f>
        <v/>
      </c>
      <c r="F61" s="24">
        <f>F106</f>
        <v/>
      </c>
      <c r="G61" s="24">
        <f>G106</f>
        <v/>
      </c>
      <c r="H61" s="24">
        <f>H106</f>
        <v/>
      </c>
      <c r="I61" s="24">
        <f>I106</f>
        <v/>
      </c>
      <c r="J61" s="24">
        <f>J106</f>
        <v/>
      </c>
      <c r="K61" s="24">
        <f>K106</f>
        <v/>
      </c>
      <c r="L61" s="24">
        <f>L106</f>
        <v/>
      </c>
      <c r="M61" s="24">
        <f>M106</f>
        <v/>
      </c>
      <c r="N61" s="24">
        <f>N106</f>
        <v/>
      </c>
      <c r="O61" s="24">
        <f>O106</f>
        <v/>
      </c>
      <c r="P61" s="24">
        <f>P106</f>
        <v/>
      </c>
      <c r="Q61" s="24">
        <f>Q106</f>
        <v/>
      </c>
      <c r="R61" s="24">
        <f>R106</f>
        <v/>
      </c>
      <c r="S61" s="24">
        <f>S106</f>
        <v/>
      </c>
      <c r="T61" s="24">
        <f>T106</f>
        <v/>
      </c>
      <c r="U61" s="24">
        <f>U106</f>
        <v/>
      </c>
      <c r="V61" s="24">
        <f>V106</f>
        <v/>
      </c>
      <c r="W61" s="24">
        <f>W106</f>
        <v/>
      </c>
      <c r="X61" s="24">
        <f>X106</f>
        <v/>
      </c>
      <c r="Y61" s="24">
        <f>Y106</f>
        <v/>
      </c>
      <c r="Z61" s="24">
        <f>Z106</f>
        <v/>
      </c>
      <c r="AA61" s="24">
        <f>AA106</f>
        <v/>
      </c>
      <c r="AB61" s="24">
        <f>AB106</f>
        <v/>
      </c>
      <c r="AC61" s="24">
        <f>AC106</f>
        <v/>
      </c>
      <c r="AD61" s="24">
        <f>AD106</f>
        <v/>
      </c>
      <c r="AE61" s="24">
        <f>AE106</f>
        <v/>
      </c>
    </row>
    <row r="62">
      <c r="A62" s="26" t="inlineStr">
        <is>
          <t>Unit 2 WS, kt stable</t>
        </is>
      </c>
      <c r="B62" s="24">
        <f>B107</f>
        <v/>
      </c>
      <c r="C62" s="24">
        <f>C107</f>
        <v/>
      </c>
      <c r="D62" s="24">
        <f>D107</f>
        <v/>
      </c>
      <c r="E62" s="24">
        <f>E107</f>
        <v/>
      </c>
      <c r="F62" s="24">
        <f>F107</f>
        <v/>
      </c>
      <c r="G62" s="24">
        <f>G107</f>
        <v/>
      </c>
      <c r="H62" s="24">
        <f>H107</f>
        <v/>
      </c>
      <c r="I62" s="24">
        <f>I107</f>
        <v/>
      </c>
      <c r="J62" s="24">
        <f>J107</f>
        <v/>
      </c>
      <c r="K62" s="24">
        <f>K107</f>
        <v/>
      </c>
      <c r="L62" s="24">
        <f>L107</f>
        <v/>
      </c>
      <c r="M62" s="24">
        <f>M107</f>
        <v/>
      </c>
      <c r="N62" s="24">
        <f>N107</f>
        <v/>
      </c>
      <c r="O62" s="24">
        <f>O107</f>
        <v/>
      </c>
      <c r="P62" s="24">
        <f>P107</f>
        <v/>
      </c>
      <c r="Q62" s="24">
        <f>Q107</f>
        <v/>
      </c>
      <c r="R62" s="24">
        <f>R107</f>
        <v/>
      </c>
      <c r="S62" s="24">
        <f>S107</f>
        <v/>
      </c>
      <c r="T62" s="24">
        <f>T107</f>
        <v/>
      </c>
      <c r="U62" s="24">
        <f>U107</f>
        <v/>
      </c>
      <c r="V62" s="24">
        <f>V107</f>
        <v/>
      </c>
      <c r="W62" s="24">
        <f>W107</f>
        <v/>
      </c>
      <c r="X62" s="24">
        <f>X107</f>
        <v/>
      </c>
      <c r="Y62" s="24">
        <f>Y107</f>
        <v/>
      </c>
      <c r="Z62" s="24">
        <f>Z107</f>
        <v/>
      </c>
      <c r="AA62" s="24">
        <f>AA107</f>
        <v/>
      </c>
      <c r="AB62" s="24">
        <f>AB107</f>
        <v/>
      </c>
      <c r="AC62" s="24">
        <f>AC107</f>
        <v/>
      </c>
      <c r="AD62" s="24">
        <f>AD107</f>
        <v/>
      </c>
      <c r="AE62" s="24">
        <f>AE107</f>
        <v/>
      </c>
    </row>
    <row r="63">
      <c r="A63" s="26" t="inlineStr">
        <is>
          <t>Unit 3 WS, kt stable</t>
        </is>
      </c>
      <c r="B63" s="24">
        <f>B108</f>
        <v/>
      </c>
      <c r="C63" s="24">
        <f>C108</f>
        <v/>
      </c>
      <c r="D63" s="24">
        <f>D108</f>
        <v/>
      </c>
      <c r="E63" s="24">
        <f>E108</f>
        <v/>
      </c>
      <c r="F63" s="24">
        <f>F108</f>
        <v/>
      </c>
      <c r="G63" s="24">
        <f>G108</f>
        <v/>
      </c>
      <c r="H63" s="24">
        <f>H108</f>
        <v/>
      </c>
      <c r="I63" s="24">
        <f>I108</f>
        <v/>
      </c>
      <c r="J63" s="24">
        <f>J108</f>
        <v/>
      </c>
      <c r="K63" s="24">
        <f>K108</f>
        <v/>
      </c>
      <c r="L63" s="24">
        <f>L108</f>
        <v/>
      </c>
      <c r="M63" s="24">
        <f>M108</f>
        <v/>
      </c>
      <c r="N63" s="24">
        <f>N108</f>
        <v/>
      </c>
      <c r="O63" s="24">
        <f>O108</f>
        <v/>
      </c>
      <c r="P63" s="24">
        <f>P108</f>
        <v/>
      </c>
      <c r="Q63" s="24">
        <f>Q108</f>
        <v/>
      </c>
      <c r="R63" s="24">
        <f>R108</f>
        <v/>
      </c>
      <c r="S63" s="24">
        <f>S108</f>
        <v/>
      </c>
      <c r="T63" s="24">
        <f>T108</f>
        <v/>
      </c>
      <c r="U63" s="24">
        <f>U108</f>
        <v/>
      </c>
      <c r="V63" s="24">
        <f>V108</f>
        <v/>
      </c>
      <c r="W63" s="24">
        <f>W108</f>
        <v/>
      </c>
      <c r="X63" s="24">
        <f>X108</f>
        <v/>
      </c>
      <c r="Y63" s="24">
        <f>Y108</f>
        <v/>
      </c>
      <c r="Z63" s="24">
        <f>Z108</f>
        <v/>
      </c>
      <c r="AA63" s="24">
        <f>AA108</f>
        <v/>
      </c>
      <c r="AB63" s="24">
        <f>AB108</f>
        <v/>
      </c>
      <c r="AC63" s="24">
        <f>AC108</f>
        <v/>
      </c>
      <c r="AD63" s="24">
        <f>AD108</f>
        <v/>
      </c>
      <c r="AE63" s="24">
        <f>AE108</f>
        <v/>
      </c>
    </row>
    <row r="64">
      <c r="A64" s="26" t="inlineStr">
        <is>
          <t>KPC WS GOR Mscm/kt stable</t>
        </is>
      </c>
      <c r="B64" s="24">
        <f>B116</f>
        <v/>
      </c>
      <c r="C64" s="24">
        <f>C116</f>
        <v/>
      </c>
      <c r="D64" s="24">
        <f>D116</f>
        <v/>
      </c>
      <c r="E64" s="24">
        <f>E116</f>
        <v/>
      </c>
      <c r="F64" s="24">
        <f>F116</f>
        <v/>
      </c>
      <c r="G64" s="24">
        <f>G116</f>
        <v/>
      </c>
      <c r="H64" s="24">
        <f>H116</f>
        <v/>
      </c>
      <c r="I64" s="24">
        <f>I116</f>
        <v/>
      </c>
      <c r="J64" s="24">
        <f>J116</f>
        <v/>
      </c>
      <c r="K64" s="24">
        <f>K116</f>
        <v/>
      </c>
      <c r="L64" s="24">
        <f>L116</f>
        <v/>
      </c>
      <c r="M64" s="24">
        <f>M116</f>
        <v/>
      </c>
      <c r="N64" s="24">
        <f>N116</f>
        <v/>
      </c>
      <c r="O64" s="24">
        <f>O116</f>
        <v/>
      </c>
      <c r="P64" s="24">
        <f>P116</f>
        <v/>
      </c>
      <c r="Q64" s="24">
        <f>Q116</f>
        <v/>
      </c>
      <c r="R64" s="24">
        <f>R116</f>
        <v/>
      </c>
      <c r="S64" s="24">
        <f>S116</f>
        <v/>
      </c>
      <c r="T64" s="24">
        <f>T116</f>
        <v/>
      </c>
      <c r="U64" s="24">
        <f>U116</f>
        <v/>
      </c>
      <c r="V64" s="24">
        <f>V116</f>
        <v/>
      </c>
      <c r="W64" s="24">
        <f>W116</f>
        <v/>
      </c>
      <c r="X64" s="24">
        <f>X116</f>
        <v/>
      </c>
      <c r="Y64" s="24">
        <f>Y116</f>
        <v/>
      </c>
      <c r="Z64" s="24">
        <f>Z116</f>
        <v/>
      </c>
      <c r="AA64" s="24">
        <f>AA116</f>
        <v/>
      </c>
      <c r="AB64" s="24">
        <f>AB116</f>
        <v/>
      </c>
      <c r="AC64" s="24">
        <f>AC116</f>
        <v/>
      </c>
      <c r="AD64" s="24">
        <f>AD116</f>
        <v/>
      </c>
      <c r="AE64" s="24">
        <f>AE116</f>
        <v/>
      </c>
    </row>
    <row r="65">
      <c r="A65" s="26" t="inlineStr">
        <is>
          <t>Unit 2 WS GOR Mscm/kt stable</t>
        </is>
      </c>
      <c r="B65" s="24">
        <f>B117</f>
        <v/>
      </c>
      <c r="C65" s="24">
        <f>C117</f>
        <v/>
      </c>
      <c r="D65" s="24">
        <f>D117</f>
        <v/>
      </c>
      <c r="E65" s="24">
        <f>E117</f>
        <v/>
      </c>
      <c r="F65" s="24">
        <f>F117</f>
        <v/>
      </c>
      <c r="G65" s="24">
        <f>G117</f>
        <v/>
      </c>
      <c r="H65" s="24">
        <f>H117</f>
        <v/>
      </c>
      <c r="I65" s="24">
        <f>I117</f>
        <v/>
      </c>
      <c r="J65" s="24">
        <f>J117</f>
        <v/>
      </c>
      <c r="K65" s="24">
        <f>K117</f>
        <v/>
      </c>
      <c r="L65" s="24">
        <f>L117</f>
        <v/>
      </c>
      <c r="M65" s="24">
        <f>M117</f>
        <v/>
      </c>
      <c r="N65" s="24">
        <f>N117</f>
        <v/>
      </c>
      <c r="O65" s="24">
        <f>O117</f>
        <v/>
      </c>
      <c r="P65" s="24">
        <f>P117</f>
        <v/>
      </c>
      <c r="Q65" s="24">
        <f>Q117</f>
        <v/>
      </c>
      <c r="R65" s="24">
        <f>R117</f>
        <v/>
      </c>
      <c r="S65" s="24">
        <f>S117</f>
        <v/>
      </c>
      <c r="T65" s="24">
        <f>T117</f>
        <v/>
      </c>
      <c r="U65" s="24">
        <f>U117</f>
        <v/>
      </c>
      <c r="V65" s="24">
        <f>V117</f>
        <v/>
      </c>
      <c r="W65" s="24">
        <f>W117</f>
        <v/>
      </c>
      <c r="X65" s="24">
        <f>X117</f>
        <v/>
      </c>
      <c r="Y65" s="24">
        <f>Y117</f>
        <v/>
      </c>
      <c r="Z65" s="24">
        <f>Z117</f>
        <v/>
      </c>
      <c r="AA65" s="24">
        <f>AA117</f>
        <v/>
      </c>
      <c r="AB65" s="24">
        <f>AB117</f>
        <v/>
      </c>
      <c r="AC65" s="24">
        <f>AC117</f>
        <v/>
      </c>
      <c r="AD65" s="24">
        <f>AD117</f>
        <v/>
      </c>
      <c r="AE65" s="24">
        <f>AE117</f>
        <v/>
      </c>
    </row>
    <row r="66">
      <c r="A66" s="26" t="inlineStr">
        <is>
          <t>Unit 3 WS GOR Mscm/kt stable</t>
        </is>
      </c>
      <c r="B66" s="24">
        <f>B118</f>
        <v/>
      </c>
      <c r="C66" s="24">
        <f>C118</f>
        <v/>
      </c>
      <c r="D66" s="24">
        <f>D118</f>
        <v/>
      </c>
      <c r="E66" s="24">
        <f>E118</f>
        <v/>
      </c>
      <c r="F66" s="24">
        <f>F118</f>
        <v/>
      </c>
      <c r="G66" s="24">
        <f>G118</f>
        <v/>
      </c>
      <c r="H66" s="24">
        <f>H118</f>
        <v/>
      </c>
      <c r="I66" s="24">
        <f>I118</f>
        <v/>
      </c>
      <c r="J66" s="24">
        <f>J118</f>
        <v/>
      </c>
      <c r="K66" s="24">
        <f>K118</f>
        <v/>
      </c>
      <c r="L66" s="24">
        <f>L118</f>
        <v/>
      </c>
      <c r="M66" s="24">
        <f>M118</f>
        <v/>
      </c>
      <c r="N66" s="24">
        <f>N118</f>
        <v/>
      </c>
      <c r="O66" s="24">
        <f>O118</f>
        <v/>
      </c>
      <c r="P66" s="24">
        <f>P118</f>
        <v/>
      </c>
      <c r="Q66" s="24">
        <f>Q118</f>
        <v/>
      </c>
      <c r="R66" s="24">
        <f>R118</f>
        <v/>
      </c>
      <c r="S66" s="24">
        <f>S118</f>
        <v/>
      </c>
      <c r="T66" s="24">
        <f>T118</f>
        <v/>
      </c>
      <c r="U66" s="24">
        <f>U118</f>
        <v/>
      </c>
      <c r="V66" s="24">
        <f>V118</f>
        <v/>
      </c>
      <c r="W66" s="24">
        <f>W118</f>
        <v/>
      </c>
      <c r="X66" s="24">
        <f>X118</f>
        <v/>
      </c>
      <c r="Y66" s="24">
        <f>Y118</f>
        <v/>
      </c>
      <c r="Z66" s="24">
        <f>Z118</f>
        <v/>
      </c>
      <c r="AA66" s="24">
        <f>AA118</f>
        <v/>
      </c>
      <c r="AB66" s="24">
        <f>AB118</f>
        <v/>
      </c>
      <c r="AC66" s="24">
        <f>AC118</f>
        <v/>
      </c>
      <c r="AD66" s="24">
        <f>AD118</f>
        <v/>
      </c>
      <c r="AE66" s="24">
        <f>AE118</f>
        <v/>
      </c>
    </row>
    <row r="67">
      <c r="A67" s="26" t="inlineStr">
        <is>
          <t>GOR U2 cond. in U3 Mscm/kt unstable</t>
        </is>
      </c>
      <c r="B67" s="24">
        <f>B120/(B119*B100*B99)</f>
        <v/>
      </c>
      <c r="C67" s="24">
        <f>C120/(C119*C100*C99)</f>
        <v/>
      </c>
      <c r="D67" s="24">
        <f>D120/(D119*D100*D99)</f>
        <v/>
      </c>
      <c r="E67" s="24">
        <f>E120/(E119*E100*E99)</f>
        <v/>
      </c>
      <c r="F67" s="24">
        <f>F120/(F119*F100*F99)</f>
        <v/>
      </c>
      <c r="G67" s="24">
        <f>G120/(G119*G100*G99)</f>
        <v/>
      </c>
      <c r="H67" s="24">
        <f>H120/(H119*H100*H99)</f>
        <v/>
      </c>
      <c r="I67" s="24">
        <f>I120/(I119*I100*I99)</f>
        <v/>
      </c>
      <c r="J67" s="24">
        <f>J120/(J119*J100*J99)</f>
        <v/>
      </c>
      <c r="K67" s="24">
        <f>K120/(K119*K100*K99)</f>
        <v/>
      </c>
      <c r="L67" s="24">
        <f>L120/(L119*L100*L99)</f>
        <v/>
      </c>
      <c r="M67" s="24">
        <f>M120/(M119*M100*M99)</f>
        <v/>
      </c>
      <c r="N67" s="24">
        <f>N120/(N119*N100*N99)</f>
        <v/>
      </c>
      <c r="O67" s="24">
        <f>O120/(O119*O100*O99)</f>
        <v/>
      </c>
      <c r="P67" s="24">
        <f>P120/(P119*P100*P99)</f>
        <v/>
      </c>
      <c r="Q67" s="24">
        <f>Q120/(Q119*Q100*Q99)</f>
        <v/>
      </c>
      <c r="R67" s="24">
        <f>R120/(R119*R100*R99)</f>
        <v/>
      </c>
      <c r="S67" s="24">
        <f>S120/(S119*S100*S99)</f>
        <v/>
      </c>
      <c r="T67" s="24">
        <f>T120/(T119*T100*T99)</f>
        <v/>
      </c>
      <c r="U67" s="24">
        <f>U120/(U119*U100*U99)</f>
        <v/>
      </c>
      <c r="V67" s="24">
        <f>V120/(V119*V100*V99)</f>
        <v/>
      </c>
      <c r="W67" s="24">
        <f>W120/(W119*W100*W99)</f>
        <v/>
      </c>
      <c r="X67" s="24">
        <f>X120/(X119*X100*X99)</f>
        <v/>
      </c>
      <c r="Y67" s="24">
        <f>Y120/(Y119*Y100*Y99)</f>
        <v/>
      </c>
      <c r="Z67" s="24">
        <f>Z120/(Z119*Z100*Z99)</f>
        <v/>
      </c>
      <c r="AA67" s="24">
        <f>AA120/(AA119*AA100*AA99)</f>
        <v/>
      </c>
      <c r="AB67" s="24">
        <f>AB120/(AB119*AB100*AB99)</f>
        <v/>
      </c>
      <c r="AC67" s="24">
        <f>AC120/(AC119*AC100*AC99)</f>
        <v/>
      </c>
      <c r="AD67" s="24">
        <f>AD120/(AD119*AD100*AD99)</f>
        <v/>
      </c>
      <c r="AE67" s="24">
        <f>AE120/(AE119*AE100*AE99)</f>
        <v/>
      </c>
    </row>
    <row r="68">
      <c r="A68" s="26" t="inlineStr">
        <is>
          <t>GOR U2 cond. in KPC Mscm/kt unstable</t>
        </is>
      </c>
      <c r="B68" s="24">
        <f>B122/(B121*B100*B99)</f>
        <v/>
      </c>
      <c r="C68" s="24">
        <f>C122/(C121*C100*C99)</f>
        <v/>
      </c>
      <c r="D68" s="24">
        <f>D122/(D121*D100*D99)</f>
        <v/>
      </c>
      <c r="E68" s="24">
        <f>E122/(E121*E100*E99)</f>
        <v/>
      </c>
      <c r="F68" s="24">
        <f>F122/(F121*F100*F99)</f>
        <v/>
      </c>
      <c r="G68" s="24">
        <f>G122/(G121*G100*G99)</f>
        <v/>
      </c>
      <c r="H68" s="24">
        <f>H122/(H121*H100*H99)</f>
        <v/>
      </c>
      <c r="I68" s="24">
        <f>I122/(I121*I100*I99)</f>
        <v/>
      </c>
      <c r="J68" s="24">
        <f>J122/(J121*J100*J99)</f>
        <v/>
      </c>
      <c r="K68" s="24">
        <f>K122/(K121*K100*K99)</f>
        <v/>
      </c>
      <c r="L68" s="24">
        <f>L122/(L121*L100*L99)</f>
        <v/>
      </c>
      <c r="M68" s="24">
        <f>M122/(M121*M100*M99)</f>
        <v/>
      </c>
      <c r="N68" s="24">
        <f>N122/(N121*N100*N99)</f>
        <v/>
      </c>
      <c r="O68" s="24">
        <f>O122/(O121*O100*O99)</f>
        <v/>
      </c>
      <c r="P68" s="24">
        <f>P122/(P121*P100*P99)</f>
        <v/>
      </c>
      <c r="Q68" s="24">
        <f>Q122/(Q121*Q100*Q99)</f>
        <v/>
      </c>
      <c r="R68" s="24">
        <f>R122/(R121*R100*R99)</f>
        <v/>
      </c>
      <c r="S68" s="24">
        <f>S122/(S121*S100*S99)</f>
        <v/>
      </c>
      <c r="T68" s="24">
        <f>T122/(T121*T100*T99)</f>
        <v/>
      </c>
      <c r="U68" s="24">
        <f>U122/(U121*U100*U99)</f>
        <v/>
      </c>
      <c r="V68" s="24">
        <f>V122/(V121*V100*V99)</f>
        <v/>
      </c>
      <c r="W68" s="24">
        <f>W122/(W121*W100*W99)</f>
        <v/>
      </c>
      <c r="X68" s="24">
        <f>X122/(X121*X100*X99)</f>
        <v/>
      </c>
      <c r="Y68" s="24">
        <f>Y122/(Y121*Y100*Y99)</f>
        <v/>
      </c>
      <c r="Z68" s="24">
        <f>Z122/(Z121*Z100*Z99)</f>
        <v/>
      </c>
      <c r="AA68" s="24">
        <f>AA122/(AA121*AA100*AA99)</f>
        <v/>
      </c>
      <c r="AB68" s="24">
        <f>AB122/(AB121*AB100*AB99)</f>
        <v/>
      </c>
      <c r="AC68" s="24">
        <f>AC122/(AC121*AC100*AC99)</f>
        <v/>
      </c>
      <c r="AD68" s="24">
        <f>AD122/(AD121*AD100*AD99)</f>
        <v/>
      </c>
      <c r="AE68" s="24">
        <f>AE122/(AE121*AE100*AE99)</f>
        <v/>
      </c>
    </row>
    <row r="69">
      <c r="A69" s="26" t="inlineStr">
        <is>
          <t>GOR U3 cond. in KPC Mscm/kt unstable</t>
        </is>
      </c>
      <c r="B69" s="24">
        <f>B124/(B123*B100*B99)</f>
        <v/>
      </c>
      <c r="C69" s="24">
        <f>C124/(C123*C100*C99)</f>
        <v/>
      </c>
      <c r="D69" s="24">
        <f>D124/(D123*D100*D99)</f>
        <v/>
      </c>
      <c r="E69" s="24">
        <f>E124/(E123*E100*E99)</f>
        <v/>
      </c>
      <c r="F69" s="24">
        <f>F124/(F123*F100*F99)</f>
        <v/>
      </c>
      <c r="G69" s="24">
        <f>G124/(G123*G100*G99)</f>
        <v/>
      </c>
      <c r="H69" s="24">
        <f>H124/(H123*H100*H99)</f>
        <v/>
      </c>
      <c r="I69" s="24">
        <f>I124/(I123*I100*I99)</f>
        <v/>
      </c>
      <c r="J69" s="24">
        <f>J124/(J123*J100*J99)</f>
        <v/>
      </c>
      <c r="K69" s="24">
        <f>K124/(K123*K100*K99)</f>
        <v/>
      </c>
      <c r="L69" s="24">
        <f>L124/(L123*L100*L99)</f>
        <v/>
      </c>
      <c r="M69" s="24">
        <f>M124/(M123*M100*M99)</f>
        <v/>
      </c>
      <c r="N69" s="24">
        <f>N124/(N123*N100*N99)</f>
        <v/>
      </c>
      <c r="O69" s="24">
        <f>O124/(O123*O100*O99)</f>
        <v/>
      </c>
      <c r="P69" s="24">
        <f>P124/(P123*P100*P99)</f>
        <v/>
      </c>
      <c r="Q69" s="24">
        <f>Q124/(Q123*Q100*Q99)</f>
        <v/>
      </c>
      <c r="R69" s="24">
        <f>R124/(R123*R100*R99)</f>
        <v/>
      </c>
      <c r="S69" s="24">
        <f>S124/(S123*S100*S99)</f>
        <v/>
      </c>
      <c r="T69" s="24">
        <f>T124/(T123*T100*T99)</f>
        <v/>
      </c>
      <c r="U69" s="24">
        <f>U124/(U123*U100*U99)</f>
        <v/>
      </c>
      <c r="V69" s="24">
        <f>V124/(V123*V100*V99)</f>
        <v/>
      </c>
      <c r="W69" s="24">
        <f>W124/(W123*W100*W99)</f>
        <v/>
      </c>
      <c r="X69" s="24">
        <f>X124/(X123*X100*X99)</f>
        <v/>
      </c>
      <c r="Y69" s="24">
        <f>Y124/(Y123*Y100*Y99)</f>
        <v/>
      </c>
      <c r="Z69" s="24">
        <f>Z124/(Z123*Z100*Z99)</f>
        <v/>
      </c>
      <c r="AA69" s="24">
        <f>AA124/(AA123*AA100*AA99)</f>
        <v/>
      </c>
      <c r="AB69" s="24">
        <f>AB124/(AB123*AB100*AB99)</f>
        <v/>
      </c>
      <c r="AC69" s="24">
        <f>AC124/(AC123*AC100*AC99)</f>
        <v/>
      </c>
      <c r="AD69" s="24">
        <f>AD124/(AD123*AD100*AD99)</f>
        <v/>
      </c>
      <c r="AE69" s="24">
        <f>AE124/(AE123*AE100*AE99)</f>
        <v/>
      </c>
    </row>
    <row r="70"/>
    <row r="71"/>
    <row r="72"/>
    <row r="73">
      <c r="A73" s="26" t="inlineStr">
        <is>
          <t>WELLS TESTING (VIA TS)</t>
        </is>
      </c>
      <c r="B73" s="24">
        <f>0.10</f>
        <v/>
      </c>
      <c r="C73" s="24">
        <f>0.10</f>
        <v/>
      </c>
      <c r="D73" s="24">
        <f>0.10</f>
        <v/>
      </c>
      <c r="E73" s="24">
        <f>0.10</f>
        <v/>
      </c>
      <c r="F73" s="24">
        <f>0.10</f>
        <v/>
      </c>
      <c r="G73" s="24">
        <f>0.10</f>
        <v/>
      </c>
      <c r="H73" s="24">
        <f>0.10</f>
        <v/>
      </c>
      <c r="I73" s="24">
        <f>0.10</f>
        <v/>
      </c>
      <c r="J73" s="24">
        <f>0.10</f>
        <v/>
      </c>
      <c r="K73" s="24">
        <f>0.10</f>
        <v/>
      </c>
      <c r="L73" s="24">
        <f>0.10</f>
        <v/>
      </c>
      <c r="M73" s="24">
        <f>0.10</f>
        <v/>
      </c>
      <c r="N73" s="24">
        <f>0.10</f>
        <v/>
      </c>
      <c r="O73" s="24">
        <f>0.10</f>
        <v/>
      </c>
      <c r="P73" s="24">
        <f>0.10</f>
        <v/>
      </c>
      <c r="Q73" s="24">
        <f>0.10</f>
        <v/>
      </c>
      <c r="R73" s="24">
        <f>0.10</f>
        <v/>
      </c>
      <c r="S73" s="24">
        <f>0.10</f>
        <v/>
      </c>
      <c r="T73" s="24">
        <f>0.10</f>
        <v/>
      </c>
      <c r="U73" s="24">
        <f>0.10</f>
        <v/>
      </c>
      <c r="V73" s="24">
        <f>0.10</f>
        <v/>
      </c>
      <c r="W73" s="24">
        <f>0.10</f>
        <v/>
      </c>
      <c r="X73" s="24">
        <f>0.10</f>
        <v/>
      </c>
      <c r="Y73" s="24">
        <f>0.10</f>
        <v/>
      </c>
      <c r="Z73" s="24">
        <f>0.10</f>
        <v/>
      </c>
      <c r="AA73" s="24">
        <f>0.10</f>
        <v/>
      </c>
      <c r="AB73" s="24">
        <f>0.10</f>
        <v/>
      </c>
      <c r="AC73" s="24">
        <f>0.10</f>
        <v/>
      </c>
      <c r="AD73" s="24">
        <f>0.10</f>
        <v/>
      </c>
      <c r="AE73" s="24">
        <f>0.10</f>
        <v/>
      </c>
    </row>
    <row r="74">
      <c r="A74" s="26" t="inlineStr">
        <is>
          <t>WELLS TESTING AND GREASING (X-MAS TREE)</t>
        </is>
      </c>
      <c r="B74" s="24">
        <f>0.04</f>
        <v/>
      </c>
      <c r="C74" s="24">
        <f>0.04</f>
        <v/>
      </c>
      <c r="D74" s="24">
        <f>0.04</f>
        <v/>
      </c>
      <c r="E74" s="24">
        <f>0.04</f>
        <v/>
      </c>
      <c r="F74" s="24">
        <f>0.04</f>
        <v/>
      </c>
      <c r="G74" s="24">
        <f>0.04</f>
        <v/>
      </c>
      <c r="H74" s="24">
        <f>0.04</f>
        <v/>
      </c>
      <c r="I74" s="24">
        <f>0.04</f>
        <v/>
      </c>
      <c r="J74" s="24">
        <f>0.04</f>
        <v/>
      </c>
      <c r="K74" s="24">
        <f>0.04</f>
        <v/>
      </c>
      <c r="L74" s="24">
        <f>0.04</f>
        <v/>
      </c>
      <c r="M74" s="24">
        <f>0.04</f>
        <v/>
      </c>
      <c r="N74" s="24">
        <f>0.04</f>
        <v/>
      </c>
      <c r="O74" s="24">
        <f>0.04</f>
        <v/>
      </c>
      <c r="P74" s="24">
        <f>0.04</f>
        <v/>
      </c>
      <c r="Q74" s="24">
        <f>0.04</f>
        <v/>
      </c>
      <c r="R74" s="24">
        <f>0.04</f>
        <v/>
      </c>
      <c r="S74" s="24">
        <f>0.04</f>
        <v/>
      </c>
      <c r="T74" s="24">
        <f>0.04</f>
        <v/>
      </c>
      <c r="U74" s="24">
        <f>0.04</f>
        <v/>
      </c>
      <c r="V74" s="24">
        <f>0.04</f>
        <v/>
      </c>
      <c r="W74" s="24">
        <f>0.04</f>
        <v/>
      </c>
      <c r="X74" s="24">
        <f>0.04</f>
        <v/>
      </c>
      <c r="Y74" s="24">
        <f>0.04</f>
        <v/>
      </c>
      <c r="Z74" s="24">
        <f>0.04</f>
        <v/>
      </c>
      <c r="AA74" s="24">
        <f>0.04</f>
        <v/>
      </c>
      <c r="AB74" s="24">
        <f>0.04</f>
        <v/>
      </c>
      <c r="AC74" s="24">
        <f>0.04</f>
        <v/>
      </c>
      <c r="AD74" s="24">
        <f>0.04</f>
        <v/>
      </c>
      <c r="AE74" s="24">
        <f>0.04</f>
        <v/>
      </c>
    </row>
    <row r="75">
      <c r="A75" s="26" t="inlineStr">
        <is>
          <t>TELEMETRY INSTALLATION (LOSSES)</t>
        </is>
      </c>
      <c r="B75" s="25" t="n"/>
      <c r="C75" s="25" t="n"/>
      <c r="D75" s="25" t="n"/>
      <c r="E75" s="25" t="n"/>
      <c r="F75" s="25" t="n"/>
      <c r="G75" s="25" t="n"/>
      <c r="H75" s="25" t="n"/>
      <c r="I75" s="25" t="n"/>
      <c r="J75" s="25" t="n"/>
      <c r="K75" s="25" t="n"/>
      <c r="L75" s="25" t="n"/>
      <c r="M75" s="25" t="n"/>
      <c r="N75" s="25" t="n"/>
      <c r="O75" s="25" t="n"/>
      <c r="P75" s="25" t="n"/>
      <c r="Q75" s="25" t="n"/>
      <c r="R75" s="25" t="n"/>
      <c r="S75" s="25" t="n"/>
      <c r="T75" s="25" t="n"/>
      <c r="U75" s="25" t="n"/>
      <c r="V75" s="25" t="n"/>
      <c r="W75" s="25" t="n"/>
      <c r="X75" s="25" t="n"/>
      <c r="Y75" s="25" t="n"/>
      <c r="Z75" s="25" t="n"/>
      <c r="AA75" s="25" t="n"/>
      <c r="AB75" s="25" t="n"/>
      <c r="AC75" s="25" t="n"/>
      <c r="AD75" s="25" t="n"/>
      <c r="AE75" s="25" t="n"/>
    </row>
    <row r="76">
      <c r="A76" s="26" t="inlineStr">
        <is>
          <t>TELEMETRY INSTALLATION (WELLS)</t>
        </is>
      </c>
      <c r="B76" s="25" t="n"/>
      <c r="C76" s="25" t="n"/>
      <c r="D76" s="25" t="n"/>
      <c r="E76" s="25" t="n"/>
      <c r="F76" s="25" t="n"/>
      <c r="G76" s="25" t="n"/>
      <c r="H76" s="25" t="n"/>
      <c r="I76" s="25" t="n"/>
      <c r="J76" s="25" t="n"/>
      <c r="K76" s="25" t="n"/>
      <c r="L76" s="25" t="n"/>
      <c r="M76" s="25" t="n"/>
      <c r="N76" s="25" t="n"/>
      <c r="O76" s="25" t="n"/>
      <c r="P76" s="25" t="n"/>
      <c r="Q76" s="25" t="n"/>
      <c r="R76" s="25" t="n"/>
      <c r="S76" s="25" t="n"/>
      <c r="T76" s="25" t="n"/>
      <c r="U76" s="25" t="n"/>
      <c r="V76" s="25" t="n"/>
      <c r="W76" s="25" t="n"/>
      <c r="X76" s="25" t="n"/>
      <c r="Y76" s="25" t="n"/>
      <c r="Z76" s="25" t="n"/>
      <c r="AA76" s="25" t="n"/>
      <c r="AB76" s="25" t="n"/>
      <c r="AC76" s="25" t="n"/>
      <c r="AD76" s="25" t="n"/>
      <c r="AE76" s="25" t="n"/>
    </row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>
      <c r="A99" s="29" t="inlineStr">
        <is>
          <t>Correction factor</t>
        </is>
      </c>
      <c r="B99" s="30">
        <f>1.03</f>
        <v/>
      </c>
      <c r="C99" s="30">
        <f>1.03</f>
        <v/>
      </c>
      <c r="D99" s="30">
        <f>1.03</f>
        <v/>
      </c>
      <c r="E99" s="30">
        <f>1.03</f>
        <v/>
      </c>
      <c r="F99" s="30">
        <f>1.03</f>
        <v/>
      </c>
      <c r="G99" s="30">
        <f>1.03</f>
        <v/>
      </c>
      <c r="H99" s="30">
        <f>1.03</f>
        <v/>
      </c>
      <c r="I99" s="30">
        <f>1.03</f>
        <v/>
      </c>
      <c r="J99" s="30">
        <f>1.03</f>
        <v/>
      </c>
      <c r="K99" s="30">
        <f>1.03</f>
        <v/>
      </c>
      <c r="L99" s="30">
        <f>1.03</f>
        <v/>
      </c>
      <c r="M99" s="30">
        <f>1.03</f>
        <v/>
      </c>
      <c r="N99" s="30">
        <f>1.03</f>
        <v/>
      </c>
      <c r="O99" s="30">
        <f>1.03</f>
        <v/>
      </c>
      <c r="P99" s="30">
        <f>1.03</f>
        <v/>
      </c>
      <c r="Q99" s="30">
        <f>1.03</f>
        <v/>
      </c>
      <c r="R99" s="30">
        <f>1.03</f>
        <v/>
      </c>
      <c r="S99" s="30">
        <f>1.03</f>
        <v/>
      </c>
      <c r="T99" s="30">
        <f>1.03</f>
        <v/>
      </c>
      <c r="U99" s="30">
        <f>1.03</f>
        <v/>
      </c>
      <c r="V99" s="30">
        <f>1.03</f>
        <v/>
      </c>
      <c r="W99" s="30">
        <f>1.03</f>
        <v/>
      </c>
      <c r="X99" s="30">
        <f>1.03</f>
        <v/>
      </c>
      <c r="Y99" s="30">
        <f>1.03</f>
        <v/>
      </c>
      <c r="Z99" s="30">
        <f>1.03</f>
        <v/>
      </c>
      <c r="AA99" s="30">
        <f>1.03</f>
        <v/>
      </c>
      <c r="AB99" s="30">
        <f>1.03</f>
        <v/>
      </c>
      <c r="AC99" s="30">
        <f>1.03</f>
        <v/>
      </c>
      <c r="AD99" s="30">
        <f>1.03</f>
        <v/>
      </c>
      <c r="AE99" s="30">
        <f>1.03</f>
        <v/>
      </c>
    </row>
    <row r="100">
      <c r="A100" s="29" t="inlineStr">
        <is>
          <t>Density</t>
        </is>
      </c>
      <c r="B100" s="30">
        <f>0.778</f>
        <v/>
      </c>
      <c r="C100" s="30">
        <f>0.778</f>
        <v/>
      </c>
      <c r="D100" s="30">
        <f>0.778</f>
        <v/>
      </c>
      <c r="E100" s="30">
        <f>0.778</f>
        <v/>
      </c>
      <c r="F100" s="30">
        <f>0.778</f>
        <v/>
      </c>
      <c r="G100" s="30">
        <f>0.778</f>
        <v/>
      </c>
      <c r="H100" s="30">
        <f>0.778</f>
        <v/>
      </c>
      <c r="I100" s="30">
        <f>0.778</f>
        <v/>
      </c>
      <c r="J100" s="30">
        <f>0.778</f>
        <v/>
      </c>
      <c r="K100" s="30">
        <f>0.778</f>
        <v/>
      </c>
      <c r="L100" s="30">
        <f>0.778</f>
        <v/>
      </c>
      <c r="M100" s="30">
        <f>0.778</f>
        <v/>
      </c>
      <c r="N100" s="30">
        <f>0.778</f>
        <v/>
      </c>
      <c r="O100" s="30">
        <f>0.778</f>
        <v/>
      </c>
      <c r="P100" s="30">
        <f>0.778</f>
        <v/>
      </c>
      <c r="Q100" s="30">
        <f>0.778</f>
        <v/>
      </c>
      <c r="R100" s="30">
        <f>0.778</f>
        <v/>
      </c>
      <c r="S100" s="30">
        <f>0.778</f>
        <v/>
      </c>
      <c r="T100" s="30">
        <f>0.778</f>
        <v/>
      </c>
      <c r="U100" s="30">
        <f>0.778</f>
        <v/>
      </c>
      <c r="V100" s="30">
        <f>0.778</f>
        <v/>
      </c>
      <c r="W100" s="30">
        <f>0.778</f>
        <v/>
      </c>
      <c r="X100" s="30">
        <f>0.778</f>
        <v/>
      </c>
      <c r="Y100" s="30">
        <f>0.778</f>
        <v/>
      </c>
      <c r="Z100" s="30">
        <f>0.778</f>
        <v/>
      </c>
      <c r="AA100" s="30">
        <f>0.778</f>
        <v/>
      </c>
      <c r="AB100" s="30">
        <f>0.778</f>
        <v/>
      </c>
      <c r="AC100" s="30">
        <f>0.778</f>
        <v/>
      </c>
      <c r="AD100" s="30">
        <f>0.778</f>
        <v/>
      </c>
      <c r="AE100" s="30">
        <f>0.778</f>
        <v/>
      </c>
    </row>
    <row r="101">
      <c r="B101" s="27" t="inlineStr">
        <is>
          <t>INM Model Data</t>
        </is>
      </c>
    </row>
    <row r="102">
      <c r="A102" s="26" t="inlineStr">
        <is>
          <t>INM KPC WS MP, m3 stable</t>
        </is>
      </c>
      <c r="B102" s="24" t="n">
        <v>19.25</v>
      </c>
      <c r="C102" s="24" t="n">
        <v>19.24</v>
      </c>
      <c r="D102" s="24" t="n">
        <v>19.24</v>
      </c>
      <c r="E102" s="24" t="n">
        <v>19.24</v>
      </c>
      <c r="F102" s="24" t="n">
        <v>19.24</v>
      </c>
      <c r="G102" s="24" t="n">
        <v>19.26</v>
      </c>
      <c r="H102" s="24" t="n">
        <v>19.26</v>
      </c>
      <c r="I102" s="24" t="n">
        <v>8.029999999999999</v>
      </c>
      <c r="J102" s="24" t="n">
        <v>8.220000000000001</v>
      </c>
      <c r="K102" s="24" t="n">
        <v>8.220000000000001</v>
      </c>
      <c r="L102" s="24" t="n">
        <v>8.220000000000001</v>
      </c>
      <c r="M102" s="24" t="n">
        <v>8.220000000000001</v>
      </c>
      <c r="N102" s="24" t="n">
        <v>19.25</v>
      </c>
      <c r="O102" s="24" t="n">
        <v>17.94</v>
      </c>
      <c r="P102" s="24" t="n">
        <v>18.59</v>
      </c>
      <c r="Q102" s="24" t="n">
        <v>18.59</v>
      </c>
      <c r="R102" s="24" t="n">
        <v>19.45</v>
      </c>
      <c r="S102" s="24" t="n">
        <v>19.45</v>
      </c>
      <c r="T102" s="24" t="n">
        <v>19.25</v>
      </c>
      <c r="U102" s="24" t="n">
        <v>19.24</v>
      </c>
      <c r="V102" s="24" t="n">
        <v>19.32</v>
      </c>
      <c r="W102" s="24" t="n">
        <v>15.72</v>
      </c>
      <c r="X102" s="24" t="n">
        <v>15.8</v>
      </c>
      <c r="Y102" s="24" t="n">
        <v>15.8</v>
      </c>
      <c r="Z102" s="24" t="n">
        <v>15.8</v>
      </c>
      <c r="AA102" s="24" t="n">
        <v>19.63</v>
      </c>
      <c r="AB102" s="24" t="n">
        <v>19.63</v>
      </c>
      <c r="AC102" s="24" t="n">
        <v>19.63</v>
      </c>
      <c r="AD102" s="24" t="n">
        <v>19.63</v>
      </c>
      <c r="AE102" s="24" t="n">
        <v>19.43</v>
      </c>
    </row>
    <row r="103">
      <c r="A103" s="26" t="inlineStr">
        <is>
          <t>INM KPC WS LP, m3 stable</t>
        </is>
      </c>
      <c r="B103" s="24" t="n">
        <v>2.8</v>
      </c>
      <c r="C103" s="24" t="n">
        <v>2.8</v>
      </c>
      <c r="D103" s="24" t="n">
        <v>2.8</v>
      </c>
      <c r="E103" s="24" t="n">
        <v>2.8</v>
      </c>
      <c r="F103" s="24" t="n">
        <v>2.8</v>
      </c>
      <c r="G103" s="24" t="n">
        <v>2.8</v>
      </c>
      <c r="H103" s="24" t="n">
        <v>2.8</v>
      </c>
      <c r="I103" s="24" t="n">
        <v>2.8</v>
      </c>
      <c r="J103" s="24" t="n">
        <v>2.8</v>
      </c>
      <c r="K103" s="24" t="n">
        <v>2.8</v>
      </c>
      <c r="L103" s="24" t="n">
        <v>2.8</v>
      </c>
      <c r="M103" s="24" t="n">
        <v>2.8</v>
      </c>
      <c r="N103" s="24" t="n">
        <v>2.79</v>
      </c>
      <c r="O103" s="24" t="n">
        <v>2.79</v>
      </c>
      <c r="P103" s="24" t="n">
        <v>2.79</v>
      </c>
      <c r="Q103" s="24" t="n">
        <v>2.79</v>
      </c>
      <c r="R103" s="24" t="n">
        <v>2.79</v>
      </c>
      <c r="S103" s="24" t="n">
        <v>2.79</v>
      </c>
      <c r="T103" s="24" t="n">
        <v>2.79</v>
      </c>
      <c r="U103" s="24" t="n">
        <v>2.79</v>
      </c>
      <c r="V103" s="24" t="n">
        <v>2.79</v>
      </c>
      <c r="W103" s="24" t="n">
        <v>2.79</v>
      </c>
      <c r="X103" s="24" t="n">
        <v>2.79</v>
      </c>
      <c r="Y103" s="24" t="n">
        <v>2.79</v>
      </c>
      <c r="Z103" s="24" t="n">
        <v>2.79</v>
      </c>
      <c r="AA103" s="24" t="n">
        <v>2.78</v>
      </c>
      <c r="AB103" s="24" t="n">
        <v>2.78</v>
      </c>
      <c r="AC103" s="24" t="n">
        <v>2.78</v>
      </c>
      <c r="AD103" s="24" t="n">
        <v>2.78</v>
      </c>
      <c r="AE103" s="24" t="n">
        <v>2.78</v>
      </c>
    </row>
    <row r="104">
      <c r="A104" s="26" t="inlineStr">
        <is>
          <t>INM Unit 2 WS, m3 stable</t>
        </is>
      </c>
      <c r="B104" s="24" t="n">
        <v>9.6</v>
      </c>
      <c r="C104" s="24" t="n">
        <v>9.6</v>
      </c>
      <c r="D104" s="24" t="n">
        <v>9.6</v>
      </c>
      <c r="E104" s="24" t="n">
        <v>9.6</v>
      </c>
      <c r="F104" s="24" t="n">
        <v>9.6</v>
      </c>
      <c r="G104" s="24" t="n">
        <v>5.76</v>
      </c>
      <c r="H104" s="24" t="n">
        <v>4.65</v>
      </c>
      <c r="I104" s="24" t="n">
        <v>9.68</v>
      </c>
      <c r="J104" s="24" t="n">
        <v>9.68</v>
      </c>
      <c r="K104" s="24" t="n">
        <v>9.68</v>
      </c>
      <c r="L104" s="24" t="n">
        <v>9.68</v>
      </c>
      <c r="M104" s="24" t="n">
        <v>9.68</v>
      </c>
      <c r="N104" s="24" t="n">
        <v>4.74</v>
      </c>
      <c r="O104" s="24" t="n">
        <v>0</v>
      </c>
      <c r="P104" s="24" t="n">
        <v>0</v>
      </c>
      <c r="Q104" s="24" t="n">
        <v>0</v>
      </c>
      <c r="R104" s="24" t="n">
        <v>0</v>
      </c>
      <c r="S104" s="24" t="n">
        <v>0</v>
      </c>
      <c r="T104" s="24" t="n">
        <v>5.82</v>
      </c>
      <c r="U104" s="24" t="n">
        <v>6.13</v>
      </c>
      <c r="V104" s="24" t="n">
        <v>6.74</v>
      </c>
      <c r="W104" s="24" t="n">
        <v>8.02</v>
      </c>
      <c r="X104" s="24" t="n">
        <v>8.02</v>
      </c>
      <c r="Y104" s="24" t="n">
        <v>8.02</v>
      </c>
      <c r="Z104" s="24" t="n">
        <v>8.02</v>
      </c>
      <c r="AA104" s="24" t="n">
        <v>4.14</v>
      </c>
      <c r="AB104" s="24" t="n">
        <v>4.14</v>
      </c>
      <c r="AC104" s="24" t="n">
        <v>4.14</v>
      </c>
      <c r="AD104" s="24" t="n">
        <v>4.14</v>
      </c>
      <c r="AE104" s="24" t="n">
        <v>6.65</v>
      </c>
    </row>
    <row r="105">
      <c r="A105" s="26" t="inlineStr">
        <is>
          <t>INM Unit 3 WS, m3 stable</t>
        </is>
      </c>
      <c r="B105" s="24" t="n">
        <v>7.37</v>
      </c>
      <c r="C105" s="24" t="n">
        <v>7.37</v>
      </c>
      <c r="D105" s="24" t="n">
        <v>7.37</v>
      </c>
      <c r="E105" s="24" t="n">
        <v>7.37</v>
      </c>
      <c r="F105" s="24" t="n">
        <v>7.37</v>
      </c>
      <c r="G105" s="24" t="n">
        <v>4.04</v>
      </c>
      <c r="H105" s="24" t="n">
        <v>2.33</v>
      </c>
      <c r="I105" s="24" t="n">
        <v>0</v>
      </c>
      <c r="J105" s="24" t="n">
        <v>0</v>
      </c>
      <c r="K105" s="24" t="n">
        <v>0</v>
      </c>
      <c r="L105" s="24" t="n">
        <v>0</v>
      </c>
      <c r="M105" s="24" t="n">
        <v>0</v>
      </c>
      <c r="N105" s="24" t="n">
        <v>2.23</v>
      </c>
      <c r="O105" s="24" t="n">
        <v>0.31</v>
      </c>
      <c r="P105" s="24" t="n">
        <v>4.31</v>
      </c>
      <c r="Q105" s="24" t="n">
        <v>4.31</v>
      </c>
      <c r="R105" s="24" t="n">
        <v>7.37</v>
      </c>
      <c r="S105" s="24" t="n">
        <v>7.37</v>
      </c>
      <c r="T105" s="24" t="n">
        <v>4.48</v>
      </c>
      <c r="U105" s="24" t="n">
        <v>4.17</v>
      </c>
      <c r="V105" s="24" t="n">
        <v>6.07</v>
      </c>
      <c r="W105" s="24" t="n">
        <v>2.6</v>
      </c>
      <c r="X105" s="24" t="n">
        <v>2.6</v>
      </c>
      <c r="Y105" s="24" t="n">
        <v>2.6</v>
      </c>
      <c r="Z105" s="24" t="n">
        <v>2.6</v>
      </c>
      <c r="AA105" s="24" t="n">
        <v>2.6</v>
      </c>
      <c r="AB105" s="24" t="n">
        <v>2.6</v>
      </c>
      <c r="AC105" s="24" t="n">
        <v>2.59</v>
      </c>
      <c r="AD105" s="24" t="n">
        <v>2.59</v>
      </c>
      <c r="AE105" s="24" t="n">
        <v>6.15</v>
      </c>
    </row>
    <row r="106">
      <c r="A106" s="26" t="inlineStr">
        <is>
          <t>INM KPC WS, kt stable</t>
        </is>
      </c>
      <c r="B106" s="24">
        <f>(B102+B103)*B100*B99</f>
        <v/>
      </c>
      <c r="C106" s="24">
        <f>(C102+C103)*C100*C99</f>
        <v/>
      </c>
      <c r="D106" s="24">
        <f>(D102+D103)*D100*D99</f>
        <v/>
      </c>
      <c r="E106" s="24">
        <f>(E102+E103)*E100*E99</f>
        <v/>
      </c>
      <c r="F106" s="24">
        <f>(F102+F103)*F100*F99</f>
        <v/>
      </c>
      <c r="G106" s="24">
        <f>(G102+G103)*G100*G99</f>
        <v/>
      </c>
      <c r="H106" s="24">
        <f>(H102+H103)*H100*H99</f>
        <v/>
      </c>
      <c r="I106" s="24">
        <f>(I102+I103)*I100*I99</f>
        <v/>
      </c>
      <c r="J106" s="24">
        <f>(J102+J103)*J100*J99</f>
        <v/>
      </c>
      <c r="K106" s="24">
        <f>(K102+K103)*K100*K99</f>
        <v/>
      </c>
      <c r="L106" s="24">
        <f>(L102+L103)*L100*L99</f>
        <v/>
      </c>
      <c r="M106" s="24">
        <f>(M102+M103)*M100*M99</f>
        <v/>
      </c>
      <c r="N106" s="24">
        <f>(N102+N103)*N100*N99</f>
        <v/>
      </c>
      <c r="O106" s="24">
        <f>(O102+O103)*O100*O99</f>
        <v/>
      </c>
      <c r="P106" s="24">
        <f>(P102+P103)*P100*P99</f>
        <v/>
      </c>
      <c r="Q106" s="24">
        <f>(Q102+Q103)*Q100*Q99</f>
        <v/>
      </c>
      <c r="R106" s="24">
        <f>(R102+R103)*R100*R99</f>
        <v/>
      </c>
      <c r="S106" s="24">
        <f>(S102+S103)*S100*S99</f>
        <v/>
      </c>
      <c r="T106" s="24">
        <f>(T102+T103)*T100*T99</f>
        <v/>
      </c>
      <c r="U106" s="24">
        <f>(U102+U103)*U100*U99</f>
        <v/>
      </c>
      <c r="V106" s="24">
        <f>(V102+V103)*V100*V99</f>
        <v/>
      </c>
      <c r="W106" s="24">
        <f>(W102+W103)*W100*W99</f>
        <v/>
      </c>
      <c r="X106" s="24">
        <f>(X102+X103)*X100*X99</f>
        <v/>
      </c>
      <c r="Y106" s="24">
        <f>(Y102+Y103)*Y100*Y99</f>
        <v/>
      </c>
      <c r="Z106" s="24">
        <f>(Z102+Z103)*Z100*Z99</f>
        <v/>
      </c>
      <c r="AA106" s="24">
        <f>(AA102+AA103)*AA100*AA99</f>
        <v/>
      </c>
      <c r="AB106" s="24">
        <f>(AB102+AB103)*AB100*AB99</f>
        <v/>
      </c>
      <c r="AC106" s="24">
        <f>(AC102+AC103)*AC100*AC99</f>
        <v/>
      </c>
      <c r="AD106" s="24">
        <f>(AD102+AD103)*AD100*AD99</f>
        <v/>
      </c>
      <c r="AE106" s="24">
        <f>(AE102+AE103)*AE100*AE99</f>
        <v/>
      </c>
    </row>
    <row r="107">
      <c r="A107" s="26" t="inlineStr">
        <is>
          <t>INM Unit 2 WS, kt stable</t>
        </is>
      </c>
      <c r="B107" s="24">
        <f>B104*B100*B99</f>
        <v/>
      </c>
      <c r="C107" s="24">
        <f>C104*C100*C99</f>
        <v/>
      </c>
      <c r="D107" s="24">
        <f>D104*D100*D99</f>
        <v/>
      </c>
      <c r="E107" s="24">
        <f>E104*E100*E99</f>
        <v/>
      </c>
      <c r="F107" s="24">
        <f>F104*F100*F99</f>
        <v/>
      </c>
      <c r="G107" s="24">
        <f>G104*G100*G99</f>
        <v/>
      </c>
      <c r="H107" s="24">
        <f>H104*H100*H99</f>
        <v/>
      </c>
      <c r="I107" s="24">
        <f>I104*I100*I99</f>
        <v/>
      </c>
      <c r="J107" s="24">
        <f>J104*J100*J99</f>
        <v/>
      </c>
      <c r="K107" s="24">
        <f>K104*K100*K99</f>
        <v/>
      </c>
      <c r="L107" s="24">
        <f>L104*L100*L99</f>
        <v/>
      </c>
      <c r="M107" s="24">
        <f>M104*M100*M99</f>
        <v/>
      </c>
      <c r="N107" s="24">
        <f>N104*N100*N99</f>
        <v/>
      </c>
      <c r="O107" s="24">
        <f>O104*O100*O99</f>
        <v/>
      </c>
      <c r="P107" s="24">
        <f>P104*P100*P99</f>
        <v/>
      </c>
      <c r="Q107" s="24">
        <f>Q104*Q100*Q99</f>
        <v/>
      </c>
      <c r="R107" s="24">
        <f>R104*R100*R99</f>
        <v/>
      </c>
      <c r="S107" s="24">
        <f>S104*S100*S99</f>
        <v/>
      </c>
      <c r="T107" s="24">
        <f>T104*T100*T99</f>
        <v/>
      </c>
      <c r="U107" s="24">
        <f>U104*U100*U99</f>
        <v/>
      </c>
      <c r="V107" s="24">
        <f>V104*V100*V99</f>
        <v/>
      </c>
      <c r="W107" s="24">
        <f>W104*W100*W99</f>
        <v/>
      </c>
      <c r="X107" s="24">
        <f>X104*X100*X99</f>
        <v/>
      </c>
      <c r="Y107" s="24">
        <f>Y104*Y100*Y99</f>
        <v/>
      </c>
      <c r="Z107" s="24">
        <f>Z104*Z100*Z99</f>
        <v/>
      </c>
      <c r="AA107" s="24">
        <f>AA104*AA100*AA99</f>
        <v/>
      </c>
      <c r="AB107" s="24">
        <f>AB104*AB100*AB99</f>
        <v/>
      </c>
      <c r="AC107" s="24">
        <f>AC104*AC100*AC99</f>
        <v/>
      </c>
      <c r="AD107" s="24">
        <f>AD104*AD100*AD99</f>
        <v/>
      </c>
      <c r="AE107" s="24">
        <f>AE104*AE100*AE99</f>
        <v/>
      </c>
    </row>
    <row r="108">
      <c r="A108" s="26" t="inlineStr">
        <is>
          <t>INM Unit 3 WS, kt stable</t>
        </is>
      </c>
      <c r="B108" s="24">
        <f>B105*B100*B99</f>
        <v/>
      </c>
      <c r="C108" s="24">
        <f>C105*C100*C99</f>
        <v/>
      </c>
      <c r="D108" s="24">
        <f>D105*D100*D99</f>
        <v/>
      </c>
      <c r="E108" s="24">
        <f>E105*E100*E99</f>
        <v/>
      </c>
      <c r="F108" s="24">
        <f>F105*F100*F99</f>
        <v/>
      </c>
      <c r="G108" s="24">
        <f>G105*G100*G99</f>
        <v/>
      </c>
      <c r="H108" s="24">
        <f>H105*H100*H99</f>
        <v/>
      </c>
      <c r="I108" s="24">
        <f>I105*I100*I99</f>
        <v/>
      </c>
      <c r="J108" s="24">
        <f>J105*J100*J99</f>
        <v/>
      </c>
      <c r="K108" s="24">
        <f>K105*K100*K99</f>
        <v/>
      </c>
      <c r="L108" s="24">
        <f>L105*L100*L99</f>
        <v/>
      </c>
      <c r="M108" s="24">
        <f>M105*M100*M99</f>
        <v/>
      </c>
      <c r="N108" s="24">
        <f>N105*N100*N99</f>
        <v/>
      </c>
      <c r="O108" s="24">
        <f>O105*O100*O99</f>
        <v/>
      </c>
      <c r="P108" s="24">
        <f>P105*P100*P99</f>
        <v/>
      </c>
      <c r="Q108" s="24">
        <f>Q105*Q100*Q99</f>
        <v/>
      </c>
      <c r="R108" s="24">
        <f>R105*R100*R99</f>
        <v/>
      </c>
      <c r="S108" s="24">
        <f>S105*S100*S99</f>
        <v/>
      </c>
      <c r="T108" s="24">
        <f>T105*T100*T99</f>
        <v/>
      </c>
      <c r="U108" s="24">
        <f>U105*U100*U99</f>
        <v/>
      </c>
      <c r="V108" s="24">
        <f>V105*V100*V99</f>
        <v/>
      </c>
      <c r="W108" s="24">
        <f>W105*W100*W99</f>
        <v/>
      </c>
      <c r="X108" s="24">
        <f>X105*X100*X99</f>
        <v/>
      </c>
      <c r="Y108" s="24">
        <f>Y105*Y100*Y99</f>
        <v/>
      </c>
      <c r="Z108" s="24">
        <f>Z105*Z100*Z99</f>
        <v/>
      </c>
      <c r="AA108" s="24">
        <f>AA105*AA100*AA99</f>
        <v/>
      </c>
      <c r="AB108" s="24">
        <f>AB105*AB100*AB99</f>
        <v/>
      </c>
      <c r="AC108" s="24">
        <f>AC105*AC100*AC99</f>
        <v/>
      </c>
      <c r="AD108" s="24">
        <f>AD105*AD100*AD99</f>
        <v/>
      </c>
      <c r="AE108" s="24">
        <f>AE105*AE100*AE99</f>
        <v/>
      </c>
    </row>
    <row r="109">
      <c r="A109" s="26" t="inlineStr">
        <is>
          <t>Total Prodced Oil, kt stable</t>
        </is>
      </c>
      <c r="B109" s="24">
        <f>B106+B107+B108</f>
        <v/>
      </c>
      <c r="C109" s="24">
        <f>C106+C107+C108</f>
        <v/>
      </c>
      <c r="D109" s="24">
        <f>D106+D107+D108</f>
        <v/>
      </c>
      <c r="E109" s="24">
        <f>E106+E107+E108</f>
        <v/>
      </c>
      <c r="F109" s="24">
        <f>F106+F107+F108</f>
        <v/>
      </c>
      <c r="G109" s="24">
        <f>G106+G107+G108</f>
        <v/>
      </c>
      <c r="H109" s="24">
        <f>H106+H107+H108</f>
        <v/>
      </c>
      <c r="I109" s="24">
        <f>I106+I107+I108</f>
        <v/>
      </c>
      <c r="J109" s="24">
        <f>J106+J107+J108</f>
        <v/>
      </c>
      <c r="K109" s="24">
        <f>K106+K107+K108</f>
        <v/>
      </c>
      <c r="L109" s="24">
        <f>L106+L107+L108</f>
        <v/>
      </c>
      <c r="M109" s="24">
        <f>M106+M107+M108</f>
        <v/>
      </c>
      <c r="N109" s="24">
        <f>N106+N107+N108</f>
        <v/>
      </c>
      <c r="O109" s="24">
        <f>O106+O107+O108</f>
        <v/>
      </c>
      <c r="P109" s="24">
        <f>P106+P107+P108</f>
        <v/>
      </c>
      <c r="Q109" s="24">
        <f>Q106+Q107+Q108</f>
        <v/>
      </c>
      <c r="R109" s="24">
        <f>R106+R107+R108</f>
        <v/>
      </c>
      <c r="S109" s="24">
        <f>S106+S107+S108</f>
        <v/>
      </c>
      <c r="T109" s="24">
        <f>T106+T107+T108</f>
        <v/>
      </c>
      <c r="U109" s="24">
        <f>U106+U107+U108</f>
        <v/>
      </c>
      <c r="V109" s="24">
        <f>V106+V107+V108</f>
        <v/>
      </c>
      <c r="W109" s="24">
        <f>W106+W107+W108</f>
        <v/>
      </c>
      <c r="X109" s="24">
        <f>X106+X107+X108</f>
        <v/>
      </c>
      <c r="Y109" s="24">
        <f>Y106+Y107+Y108</f>
        <v/>
      </c>
      <c r="Z109" s="24">
        <f>Z106+Z107+Z108</f>
        <v/>
      </c>
      <c r="AA109" s="24">
        <f>AA106+AA107+AA108</f>
        <v/>
      </c>
      <c r="AB109" s="24">
        <f>AB106+AB107+AB108</f>
        <v/>
      </c>
      <c r="AC109" s="24">
        <f>AC106+AC107+AC108</f>
        <v/>
      </c>
      <c r="AD109" s="24">
        <f>AD106+AD107+AD108</f>
        <v/>
      </c>
      <c r="AE109" s="24">
        <f>AE106+AE107+AE108</f>
        <v/>
      </c>
    </row>
    <row r="110">
      <c r="A110" s="26" t="inlineStr">
        <is>
          <t>INM KPC LP WS  Gas Mscm stable</t>
        </is>
      </c>
      <c r="B110" s="24" t="n">
        <v>2.57</v>
      </c>
      <c r="C110" s="24" t="n">
        <v>2.57</v>
      </c>
      <c r="D110" s="24" t="n">
        <v>2.57</v>
      </c>
      <c r="E110" s="24" t="n">
        <v>2.57</v>
      </c>
      <c r="F110" s="24" t="n">
        <v>2.57</v>
      </c>
      <c r="G110" s="24" t="n">
        <v>2.57</v>
      </c>
      <c r="H110" s="24" t="n">
        <v>2.57</v>
      </c>
      <c r="I110" s="24" t="n">
        <v>2.57</v>
      </c>
      <c r="J110" s="24" t="n">
        <v>2.57</v>
      </c>
      <c r="K110" s="24" t="n">
        <v>2.57</v>
      </c>
      <c r="L110" s="24" t="n">
        <v>2.57</v>
      </c>
      <c r="M110" s="24" t="n">
        <v>2.57</v>
      </c>
      <c r="N110" s="24" t="n">
        <v>2.57</v>
      </c>
      <c r="O110" s="24" t="n">
        <v>2.57</v>
      </c>
      <c r="P110" s="24" t="n">
        <v>2.56</v>
      </c>
      <c r="Q110" s="24" t="n">
        <v>2.56</v>
      </c>
      <c r="R110" s="24" t="n">
        <v>2.56</v>
      </c>
      <c r="S110" s="24" t="n">
        <v>2.56</v>
      </c>
      <c r="T110" s="24" t="n">
        <v>2.56</v>
      </c>
      <c r="U110" s="24" t="n">
        <v>2.56</v>
      </c>
      <c r="V110" s="24" t="n">
        <v>2.56</v>
      </c>
      <c r="W110" s="24" t="n">
        <v>2.56</v>
      </c>
      <c r="X110" s="24" t="n">
        <v>2.56</v>
      </c>
      <c r="Y110" s="24" t="n">
        <v>2.56</v>
      </c>
      <c r="Z110" s="24" t="n">
        <v>2.56</v>
      </c>
      <c r="AA110" s="24" t="n">
        <v>2.56</v>
      </c>
      <c r="AB110" s="24" t="n">
        <v>2.56</v>
      </c>
      <c r="AC110" s="24" t="n">
        <v>2.56</v>
      </c>
      <c r="AD110" s="24" t="n">
        <v>2.56</v>
      </c>
      <c r="AE110" s="24" t="n">
        <v>2.56</v>
      </c>
    </row>
    <row r="111">
      <c r="A111" s="26" t="inlineStr">
        <is>
          <t>INM KPC MP WS  Gas Mscm stable</t>
        </is>
      </c>
      <c r="B111" s="24" t="n">
        <v>33.9</v>
      </c>
      <c r="C111" s="24" t="n">
        <v>33.9</v>
      </c>
      <c r="D111" s="24" t="n">
        <v>33.9</v>
      </c>
      <c r="E111" s="24" t="n">
        <v>33.9</v>
      </c>
      <c r="F111" s="24" t="n">
        <v>33.9</v>
      </c>
      <c r="G111" s="24" t="n">
        <v>33.98</v>
      </c>
      <c r="H111" s="24" t="n">
        <v>33.98</v>
      </c>
      <c r="I111" s="24" t="n">
        <v>10.76</v>
      </c>
      <c r="J111" s="24" t="n">
        <v>10.76</v>
      </c>
      <c r="K111" s="24" t="n">
        <v>10.76</v>
      </c>
      <c r="L111" s="24" t="n">
        <v>10.76</v>
      </c>
      <c r="M111" s="24" t="n">
        <v>10.76</v>
      </c>
      <c r="N111" s="24" t="n">
        <v>33.99</v>
      </c>
      <c r="O111" s="24" t="n">
        <v>30.53</v>
      </c>
      <c r="P111" s="24" t="n">
        <v>32.1</v>
      </c>
      <c r="Q111" s="24" t="n">
        <v>32.1</v>
      </c>
      <c r="R111" s="24" t="n">
        <v>34.27</v>
      </c>
      <c r="S111" s="24" t="n">
        <v>34.27</v>
      </c>
      <c r="T111" s="24" t="n">
        <v>34.03</v>
      </c>
      <c r="U111" s="24" t="n">
        <v>34.02</v>
      </c>
      <c r="V111" s="24" t="n">
        <v>34.23</v>
      </c>
      <c r="W111" s="24" t="n">
        <v>25.87</v>
      </c>
      <c r="X111" s="24" t="n">
        <v>25.88</v>
      </c>
      <c r="Y111" s="24" t="n">
        <v>25.88</v>
      </c>
      <c r="Z111" s="24" t="n">
        <v>25.88</v>
      </c>
      <c r="AA111" s="24" t="n">
        <v>34.7</v>
      </c>
      <c r="AB111" s="24" t="n">
        <v>34.7</v>
      </c>
      <c r="AC111" s="24" t="n">
        <v>34.7</v>
      </c>
      <c r="AD111" s="24" t="n">
        <v>34.7</v>
      </c>
      <c r="AE111" s="24" t="n">
        <v>34.24</v>
      </c>
    </row>
    <row r="112">
      <c r="A112" s="26" t="inlineStr">
        <is>
          <t>INM KPC WS Gas Mscm stable</t>
        </is>
      </c>
      <c r="B112" s="24">
        <f>B110+B111</f>
        <v/>
      </c>
      <c r="C112" s="24">
        <f>C110+C111</f>
        <v/>
      </c>
      <c r="D112" s="24">
        <f>D110+D111</f>
        <v/>
      </c>
      <c r="E112" s="24">
        <f>E110+E111</f>
        <v/>
      </c>
      <c r="F112" s="24">
        <f>F110+F111</f>
        <v/>
      </c>
      <c r="G112" s="24">
        <f>G110+G111</f>
        <v/>
      </c>
      <c r="H112" s="24">
        <f>H110+H111</f>
        <v/>
      </c>
      <c r="I112" s="24">
        <f>I110+I111</f>
        <v/>
      </c>
      <c r="J112" s="24">
        <f>J110+J111</f>
        <v/>
      </c>
      <c r="K112" s="24">
        <f>K110+K111</f>
        <v/>
      </c>
      <c r="L112" s="24">
        <f>L110+L111</f>
        <v/>
      </c>
      <c r="M112" s="24">
        <f>M110+M111</f>
        <v/>
      </c>
      <c r="N112" s="24">
        <f>N110+N111</f>
        <v/>
      </c>
      <c r="O112" s="24">
        <f>O110+O111</f>
        <v/>
      </c>
      <c r="P112" s="24">
        <f>P110+P111</f>
        <v/>
      </c>
      <c r="Q112" s="24">
        <f>Q110+Q111</f>
        <v/>
      </c>
      <c r="R112" s="24">
        <f>R110+R111</f>
        <v/>
      </c>
      <c r="S112" s="24">
        <f>S110+S111</f>
        <v/>
      </c>
      <c r="T112" s="24">
        <f>T110+T111</f>
        <v/>
      </c>
      <c r="U112" s="24">
        <f>U110+U111</f>
        <v/>
      </c>
      <c r="V112" s="24">
        <f>V110+V111</f>
        <v/>
      </c>
      <c r="W112" s="24">
        <f>W110+W111</f>
        <v/>
      </c>
      <c r="X112" s="24">
        <f>X110+X111</f>
        <v/>
      </c>
      <c r="Y112" s="24">
        <f>Y110+Y111</f>
        <v/>
      </c>
      <c r="Z112" s="24">
        <f>Z110+Z111</f>
        <v/>
      </c>
      <c r="AA112" s="24">
        <f>AA110+AA111</f>
        <v/>
      </c>
      <c r="AB112" s="24">
        <f>AB110+AB111</f>
        <v/>
      </c>
      <c r="AC112" s="24">
        <f>AC110+AC111</f>
        <v/>
      </c>
      <c r="AD112" s="24">
        <f>AD110+AD111</f>
        <v/>
      </c>
      <c r="AE112" s="24">
        <f>AE110+AE111</f>
        <v/>
      </c>
    </row>
    <row r="113">
      <c r="A113" s="26" t="inlineStr">
        <is>
          <t>INM Unit 2 WS  Gas Mscm stable</t>
        </is>
      </c>
      <c r="B113" s="24" t="n">
        <v>19.57</v>
      </c>
      <c r="C113" s="24" t="n">
        <v>19.57</v>
      </c>
      <c r="D113" s="24" t="n">
        <v>19.57</v>
      </c>
      <c r="E113" s="24" t="n">
        <v>19.57</v>
      </c>
      <c r="F113" s="24" t="n">
        <v>19.57</v>
      </c>
      <c r="G113" s="24" t="n">
        <v>9.970000000000001</v>
      </c>
      <c r="H113" s="24" t="n">
        <v>7.52</v>
      </c>
      <c r="I113" s="24" t="n">
        <v>19.82</v>
      </c>
      <c r="J113" s="24" t="n">
        <v>19.82</v>
      </c>
      <c r="K113" s="24" t="n">
        <v>19.82</v>
      </c>
      <c r="L113" s="24" t="n">
        <v>19.82</v>
      </c>
      <c r="M113" s="24" t="n">
        <v>19.82</v>
      </c>
      <c r="N113" s="24" t="n">
        <v>7.72</v>
      </c>
      <c r="O113" s="24" t="n">
        <v>0</v>
      </c>
      <c r="P113" s="24" t="n">
        <v>0</v>
      </c>
      <c r="Q113" s="24" t="n">
        <v>0</v>
      </c>
      <c r="R113" s="24" t="n">
        <v>0</v>
      </c>
      <c r="S113" s="24" t="n">
        <v>0</v>
      </c>
      <c r="T113" s="24" t="n">
        <v>10.15</v>
      </c>
      <c r="U113" s="24" t="n">
        <v>10.87</v>
      </c>
      <c r="V113" s="24" t="n">
        <v>12.3</v>
      </c>
      <c r="W113" s="24" t="n">
        <v>15.25</v>
      </c>
      <c r="X113" s="24" t="n">
        <v>15.25</v>
      </c>
      <c r="Y113" s="24" t="n">
        <v>15.25</v>
      </c>
      <c r="Z113" s="24" t="n">
        <v>15.25</v>
      </c>
      <c r="AA113" s="24" t="n">
        <v>6.43</v>
      </c>
      <c r="AB113" s="24" t="n">
        <v>6.43</v>
      </c>
      <c r="AC113" s="24" t="n">
        <v>6.43</v>
      </c>
      <c r="AD113" s="24" t="n">
        <v>6.43</v>
      </c>
      <c r="AE113" s="24" t="n">
        <v>12.1</v>
      </c>
    </row>
    <row r="114">
      <c r="A114" s="26" t="inlineStr">
        <is>
          <t>INM Unit 3 WS Gas Mscm stable</t>
        </is>
      </c>
      <c r="B114" s="24" t="n">
        <v>16.38</v>
      </c>
      <c r="C114" s="24" t="n">
        <v>16.38</v>
      </c>
      <c r="D114" s="24" t="n">
        <v>16.38</v>
      </c>
      <c r="E114" s="24" t="n">
        <v>16.38</v>
      </c>
      <c r="F114" s="24" t="n">
        <v>16.38</v>
      </c>
      <c r="G114" s="24" t="n">
        <v>8.44</v>
      </c>
      <c r="H114" s="24" t="n">
        <v>4.68</v>
      </c>
      <c r="I114" s="24" t="n">
        <v>0</v>
      </c>
      <c r="J114" s="24" t="n">
        <v>0</v>
      </c>
      <c r="K114" s="24" t="n">
        <v>0</v>
      </c>
      <c r="L114" s="24" t="n">
        <v>0</v>
      </c>
      <c r="M114" s="24" t="n">
        <v>0</v>
      </c>
      <c r="N114" s="24" t="n">
        <v>4.47</v>
      </c>
      <c r="O114" s="24" t="n">
        <v>0.5600000000000001</v>
      </c>
      <c r="P114" s="24" t="n">
        <v>9.08</v>
      </c>
      <c r="Q114" s="24" t="n">
        <v>9.08</v>
      </c>
      <c r="R114" s="24" t="n">
        <v>16.41</v>
      </c>
      <c r="S114" s="24" t="n">
        <v>16.41</v>
      </c>
      <c r="T114" s="24" t="n">
        <v>9.48</v>
      </c>
      <c r="U114" s="24" t="n">
        <v>8.76</v>
      </c>
      <c r="V114" s="24" t="n">
        <v>13.3</v>
      </c>
      <c r="W114" s="24" t="n">
        <v>5.28</v>
      </c>
      <c r="X114" s="24" t="n">
        <v>5.28</v>
      </c>
      <c r="Y114" s="24" t="n">
        <v>5.28</v>
      </c>
      <c r="Z114" s="24" t="n">
        <v>5.28</v>
      </c>
      <c r="AA114" s="24" t="n">
        <v>5.28</v>
      </c>
      <c r="AB114" s="24" t="n">
        <v>5.28</v>
      </c>
      <c r="AC114" s="24" t="n">
        <v>5.28</v>
      </c>
      <c r="AD114" s="24" t="n">
        <v>5.28</v>
      </c>
      <c r="AE114" s="24" t="n">
        <v>13.5</v>
      </c>
    </row>
    <row r="115">
      <c r="A115" s="26" t="inlineStr">
        <is>
          <t>Total Prodced Gas, Mscm stable</t>
        </is>
      </c>
      <c r="B115" s="24">
        <f>B112+B113+B114</f>
        <v/>
      </c>
      <c r="C115" s="24">
        <f>C112+C113+C114</f>
        <v/>
      </c>
      <c r="D115" s="24">
        <f>D112+D113+D114</f>
        <v/>
      </c>
      <c r="E115" s="24">
        <f>E112+E113+E114</f>
        <v/>
      </c>
      <c r="F115" s="24">
        <f>F112+F113+F114</f>
        <v/>
      </c>
      <c r="G115" s="24">
        <f>G112+G113+G114</f>
        <v/>
      </c>
      <c r="H115" s="24">
        <f>H112+H113+H114</f>
        <v/>
      </c>
      <c r="I115" s="24">
        <f>I112+I113+I114</f>
        <v/>
      </c>
      <c r="J115" s="24">
        <f>J112+J113+J114</f>
        <v/>
      </c>
      <c r="K115" s="24">
        <f>K112+K113+K114</f>
        <v/>
      </c>
      <c r="L115" s="24">
        <f>L112+L113+L114</f>
        <v/>
      </c>
      <c r="M115" s="24">
        <f>M112+M113+M114</f>
        <v/>
      </c>
      <c r="N115" s="24">
        <f>N112+N113+N114</f>
        <v/>
      </c>
      <c r="O115" s="24">
        <f>O112+O113+O114</f>
        <v/>
      </c>
      <c r="P115" s="24">
        <f>P112+P113+P114</f>
        <v/>
      </c>
      <c r="Q115" s="24">
        <f>Q112+Q113+Q114</f>
        <v/>
      </c>
      <c r="R115" s="24">
        <f>R112+R113+R114</f>
        <v/>
      </c>
      <c r="S115" s="24">
        <f>S112+S113+S114</f>
        <v/>
      </c>
      <c r="T115" s="24">
        <f>T112+T113+T114</f>
        <v/>
      </c>
      <c r="U115" s="24">
        <f>U112+U113+U114</f>
        <v/>
      </c>
      <c r="V115" s="24">
        <f>V112+V113+V114</f>
        <v/>
      </c>
      <c r="W115" s="24">
        <f>W112+W113+W114</f>
        <v/>
      </c>
      <c r="X115" s="24">
        <f>X112+X113+X114</f>
        <v/>
      </c>
      <c r="Y115" s="24">
        <f>Y112+Y113+Y114</f>
        <v/>
      </c>
      <c r="Z115" s="24">
        <f>Z112+Z113+Z114</f>
        <v/>
      </c>
      <c r="AA115" s="24">
        <f>AA112+AA113+AA114</f>
        <v/>
      </c>
      <c r="AB115" s="24">
        <f>AB112+AB113+AB114</f>
        <v/>
      </c>
      <c r="AC115" s="24">
        <f>AC112+AC113+AC114</f>
        <v/>
      </c>
      <c r="AD115" s="24">
        <f>AD112+AD113+AD114</f>
        <v/>
      </c>
      <c r="AE115" s="24">
        <f>AE112+AE113+AE114</f>
        <v/>
      </c>
    </row>
    <row r="116">
      <c r="A116" s="26" t="inlineStr">
        <is>
          <t>INM KPC WS GOR Mscm/kt stable</t>
        </is>
      </c>
      <c r="B116" s="24">
        <f>B112/B106</f>
        <v/>
      </c>
      <c r="C116" s="24">
        <f>C112/C106</f>
        <v/>
      </c>
      <c r="D116" s="24">
        <f>D112/D106</f>
        <v/>
      </c>
      <c r="E116" s="24">
        <f>E112/E106</f>
        <v/>
      </c>
      <c r="F116" s="24">
        <f>F112/F106</f>
        <v/>
      </c>
      <c r="G116" s="24">
        <f>G112/G106</f>
        <v/>
      </c>
      <c r="H116" s="24">
        <f>H112/H106</f>
        <v/>
      </c>
      <c r="I116" s="24">
        <f>I112/I106</f>
        <v/>
      </c>
      <c r="J116" s="24">
        <f>J112/J106</f>
        <v/>
      </c>
      <c r="K116" s="24">
        <f>K112/K106</f>
        <v/>
      </c>
      <c r="L116" s="24">
        <f>L112/L106</f>
        <v/>
      </c>
      <c r="M116" s="24">
        <f>M112/M106</f>
        <v/>
      </c>
      <c r="N116" s="24">
        <f>N112/N106</f>
        <v/>
      </c>
      <c r="O116" s="24">
        <f>O112/O106</f>
        <v/>
      </c>
      <c r="P116" s="24">
        <f>P112/P106</f>
        <v/>
      </c>
      <c r="Q116" s="24">
        <f>Q112/Q106</f>
        <v/>
      </c>
      <c r="R116" s="24">
        <f>R112/R106</f>
        <v/>
      </c>
      <c r="S116" s="24">
        <f>S112/S106</f>
        <v/>
      </c>
      <c r="T116" s="24">
        <f>T112/T106</f>
        <v/>
      </c>
      <c r="U116" s="24">
        <f>U112/U106</f>
        <v/>
      </c>
      <c r="V116" s="24">
        <f>V112/V106</f>
        <v/>
      </c>
      <c r="W116" s="24">
        <f>W112/W106</f>
        <v/>
      </c>
      <c r="X116" s="24">
        <f>X112/X106</f>
        <v/>
      </c>
      <c r="Y116" s="24">
        <f>Y112/Y106</f>
        <v/>
      </c>
      <c r="Z116" s="24">
        <f>Z112/Z106</f>
        <v/>
      </c>
      <c r="AA116" s="24">
        <f>AA112/AA106</f>
        <v/>
      </c>
      <c r="AB116" s="24">
        <f>AB112/AB106</f>
        <v/>
      </c>
      <c r="AC116" s="24">
        <f>AC112/AC106</f>
        <v/>
      </c>
      <c r="AD116" s="24">
        <f>AD112/AD106</f>
        <v/>
      </c>
      <c r="AE116" s="24">
        <f>AE112/AE106</f>
        <v/>
      </c>
    </row>
    <row r="117">
      <c r="A117" s="26" t="inlineStr">
        <is>
          <t>INM Unit 2 WS GOR Mscm/kt stable</t>
        </is>
      </c>
      <c r="B117" s="24">
        <f>B113/B107</f>
        <v/>
      </c>
      <c r="C117" s="24">
        <f>C113/C107</f>
        <v/>
      </c>
      <c r="D117" s="24">
        <f>D113/D107</f>
        <v/>
      </c>
      <c r="E117" s="24">
        <f>E113/E107</f>
        <v/>
      </c>
      <c r="F117" s="24">
        <f>F113/F107</f>
        <v/>
      </c>
      <c r="G117" s="24">
        <f>G113/G107</f>
        <v/>
      </c>
      <c r="H117" s="24">
        <f>H113/H107</f>
        <v/>
      </c>
      <c r="I117" s="24">
        <f>I113/I107</f>
        <v/>
      </c>
      <c r="J117" s="24">
        <f>J113/J107</f>
        <v/>
      </c>
      <c r="K117" s="24">
        <f>K113/K107</f>
        <v/>
      </c>
      <c r="L117" s="24">
        <f>L113/L107</f>
        <v/>
      </c>
      <c r="M117" s="24">
        <f>M113/M107</f>
        <v/>
      </c>
      <c r="N117" s="24">
        <f>N113/N107</f>
        <v/>
      </c>
      <c r="O117" s="24">
        <f>O113/O107</f>
        <v/>
      </c>
      <c r="P117" s="24">
        <f>P113/P107</f>
        <v/>
      </c>
      <c r="Q117" s="24">
        <f>Q113/Q107</f>
        <v/>
      </c>
      <c r="R117" s="24">
        <f>R113/R107</f>
        <v/>
      </c>
      <c r="S117" s="24">
        <f>S113/S107</f>
        <v/>
      </c>
      <c r="T117" s="24">
        <f>T113/T107</f>
        <v/>
      </c>
      <c r="U117" s="24">
        <f>U113/U107</f>
        <v/>
      </c>
      <c r="V117" s="24">
        <f>V113/V107</f>
        <v/>
      </c>
      <c r="W117" s="24">
        <f>W113/W107</f>
        <v/>
      </c>
      <c r="X117" s="24">
        <f>X113/X107</f>
        <v/>
      </c>
      <c r="Y117" s="24">
        <f>Y113/Y107</f>
        <v/>
      </c>
      <c r="Z117" s="24">
        <f>Z113/Z107</f>
        <v/>
      </c>
      <c r="AA117" s="24">
        <f>AA113/AA107</f>
        <v/>
      </c>
      <c r="AB117" s="24">
        <f>AB113/AB107</f>
        <v/>
      </c>
      <c r="AC117" s="24">
        <f>AC113/AC107</f>
        <v/>
      </c>
      <c r="AD117" s="24">
        <f>AD113/AD107</f>
        <v/>
      </c>
      <c r="AE117" s="24">
        <f>AE113/AE107</f>
        <v/>
      </c>
    </row>
    <row r="118">
      <c r="A118" s="26" t="inlineStr">
        <is>
          <t>INM Unit 3 WS GOR Mscm/kt stable</t>
        </is>
      </c>
      <c r="B118" s="24">
        <f>B114/B108</f>
        <v/>
      </c>
      <c r="C118" s="24">
        <f>C114/C108</f>
        <v/>
      </c>
      <c r="D118" s="24">
        <f>D114/D108</f>
        <v/>
      </c>
      <c r="E118" s="24">
        <f>E114/E108</f>
        <v/>
      </c>
      <c r="F118" s="24">
        <f>F114/F108</f>
        <v/>
      </c>
      <c r="G118" s="24">
        <f>G114/G108</f>
        <v/>
      </c>
      <c r="H118" s="24">
        <f>H114/H108</f>
        <v/>
      </c>
      <c r="I118" s="24">
        <f>I114/I108</f>
        <v/>
      </c>
      <c r="J118" s="24">
        <f>J114/J108</f>
        <v/>
      </c>
      <c r="K118" s="24">
        <f>K114/K108</f>
        <v/>
      </c>
      <c r="L118" s="24">
        <f>L114/L108</f>
        <v/>
      </c>
      <c r="M118" s="24">
        <f>M114/M108</f>
        <v/>
      </c>
      <c r="N118" s="24">
        <f>N114/N108</f>
        <v/>
      </c>
      <c r="O118" s="24">
        <f>O114/O108</f>
        <v/>
      </c>
      <c r="P118" s="24">
        <f>P114/P108</f>
        <v/>
      </c>
      <c r="Q118" s="24">
        <f>Q114/Q108</f>
        <v/>
      </c>
      <c r="R118" s="24">
        <f>R114/R108</f>
        <v/>
      </c>
      <c r="S118" s="24">
        <f>S114/S108</f>
        <v/>
      </c>
      <c r="T118" s="24">
        <f>T114/T108</f>
        <v/>
      </c>
      <c r="U118" s="24">
        <f>U114/U108</f>
        <v/>
      </c>
      <c r="V118" s="24">
        <f>V114/V108</f>
        <v/>
      </c>
      <c r="W118" s="24">
        <f>W114/W108</f>
        <v/>
      </c>
      <c r="X118" s="24">
        <f>X114/X108</f>
        <v/>
      </c>
      <c r="Y118" s="24">
        <f>Y114/Y108</f>
        <v/>
      </c>
      <c r="Z118" s="24">
        <f>Z114/Z108</f>
        <v/>
      </c>
      <c r="AA118" s="24">
        <f>AA114/AA108</f>
        <v/>
      </c>
      <c r="AB118" s="24">
        <f>AB114/AB108</f>
        <v/>
      </c>
      <c r="AC118" s="24">
        <f>AC114/AC108</f>
        <v/>
      </c>
      <c r="AD118" s="24">
        <f>AD114/AD108</f>
        <v/>
      </c>
      <c r="AE118" s="24">
        <f>AE114/AE108</f>
        <v/>
      </c>
    </row>
    <row r="119">
      <c r="A119" s="26" t="inlineStr">
        <is>
          <t>Condensate from U2 to U3 degassers, m3</t>
        </is>
      </c>
      <c r="B119" s="24" t="n">
        <v>3.84</v>
      </c>
      <c r="C119" s="24" t="n">
        <v>3.84</v>
      </c>
      <c r="D119" s="24" t="n">
        <v>3.84</v>
      </c>
      <c r="E119" s="24" t="n">
        <v>3.84</v>
      </c>
      <c r="F119" s="24" t="n">
        <v>3.84</v>
      </c>
      <c r="G119" s="24" t="n">
        <v>2.3</v>
      </c>
      <c r="H119" s="24" t="n">
        <v>1.86</v>
      </c>
      <c r="I119" s="24" t="n">
        <v>0</v>
      </c>
      <c r="J119" s="24" t="n">
        <v>0</v>
      </c>
      <c r="K119" s="24" t="n">
        <v>0</v>
      </c>
      <c r="L119" s="24" t="n">
        <v>0</v>
      </c>
      <c r="M119" s="24" t="n">
        <v>0</v>
      </c>
      <c r="N119" s="24" t="n">
        <v>0</v>
      </c>
      <c r="O119" s="24" t="n">
        <v>0</v>
      </c>
      <c r="P119" s="24" t="n">
        <v>0</v>
      </c>
      <c r="Q119" s="24" t="n">
        <v>0</v>
      </c>
      <c r="R119" s="24" t="n">
        <v>0</v>
      </c>
      <c r="S119" s="24" t="n">
        <v>0</v>
      </c>
      <c r="T119" s="24" t="n">
        <v>2.33</v>
      </c>
      <c r="U119" s="24" t="n">
        <v>2.45</v>
      </c>
      <c r="V119" s="24" t="n">
        <v>2.7</v>
      </c>
      <c r="W119" s="24" t="n">
        <v>0</v>
      </c>
      <c r="X119" s="24" t="n">
        <v>0</v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2.66</v>
      </c>
    </row>
    <row r="120">
      <c r="A120" s="26" t="inlineStr">
        <is>
          <t>Gas from U2 to U3 degassers, m3</t>
        </is>
      </c>
      <c r="B120" s="24" t="n">
        <v>0.32</v>
      </c>
      <c r="C120" s="24" t="n">
        <v>0.32</v>
      </c>
      <c r="D120" s="24" t="n">
        <v>0.32</v>
      </c>
      <c r="E120" s="24" t="n">
        <v>0.32</v>
      </c>
      <c r="F120" s="24" t="n">
        <v>0.32</v>
      </c>
      <c r="G120" s="24" t="n">
        <v>0.18</v>
      </c>
      <c r="H120" s="24" t="n">
        <v>0.15</v>
      </c>
      <c r="I120" s="24" t="n">
        <v>0</v>
      </c>
      <c r="J120" s="24" t="n">
        <v>0</v>
      </c>
      <c r="K120" s="24" t="n">
        <v>0</v>
      </c>
      <c r="L120" s="24" t="n">
        <v>0</v>
      </c>
      <c r="M120" s="24" t="n">
        <v>0</v>
      </c>
      <c r="N120" s="24" t="n">
        <v>0</v>
      </c>
      <c r="O120" s="24" t="n">
        <v>0</v>
      </c>
      <c r="P120" s="24" t="n">
        <v>0</v>
      </c>
      <c r="Q120" s="24" t="n">
        <v>0</v>
      </c>
      <c r="R120" s="24" t="n">
        <v>0</v>
      </c>
      <c r="S120" s="24" t="n">
        <v>0</v>
      </c>
      <c r="T120" s="24" t="n">
        <v>0.18</v>
      </c>
      <c r="U120" s="24" t="n">
        <v>0.19</v>
      </c>
      <c r="V120" s="24" t="n">
        <v>0.22</v>
      </c>
      <c r="W120" s="24" t="n">
        <v>0</v>
      </c>
      <c r="X120" s="24" t="n">
        <v>0</v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0.22</v>
      </c>
    </row>
    <row r="121">
      <c r="A121" s="26" t="inlineStr">
        <is>
          <t>Condensate from U2 to KPC degassers, m3</t>
        </is>
      </c>
      <c r="B121" s="24" t="n">
        <v>5.76</v>
      </c>
      <c r="C121" s="24" t="n">
        <v>5.76</v>
      </c>
      <c r="D121" s="24" t="n">
        <v>5.76</v>
      </c>
      <c r="E121" s="24" t="n">
        <v>5.76</v>
      </c>
      <c r="F121" s="24" t="n">
        <v>5.76</v>
      </c>
      <c r="G121" s="24" t="n">
        <v>3.45</v>
      </c>
      <c r="H121" s="24" t="n">
        <v>2.79</v>
      </c>
      <c r="I121" s="24" t="n">
        <v>9.68</v>
      </c>
      <c r="J121" s="24" t="n">
        <v>9.68</v>
      </c>
      <c r="K121" s="24" t="n">
        <v>9.68</v>
      </c>
      <c r="L121" s="24" t="n">
        <v>9.68</v>
      </c>
      <c r="M121" s="24" t="n">
        <v>9.68</v>
      </c>
      <c r="N121" s="24" t="n">
        <v>4.74</v>
      </c>
      <c r="O121" s="24" t="n">
        <v>0</v>
      </c>
      <c r="P121" s="24" t="n">
        <v>0</v>
      </c>
      <c r="Q121" s="24" t="n">
        <v>0</v>
      </c>
      <c r="R121" s="24" t="n">
        <v>0</v>
      </c>
      <c r="S121" s="24" t="n">
        <v>0</v>
      </c>
      <c r="T121" s="24" t="n">
        <v>3.49</v>
      </c>
      <c r="U121" s="24" t="n">
        <v>3.68</v>
      </c>
      <c r="V121" s="24" t="n">
        <v>4.05</v>
      </c>
      <c r="W121" s="24" t="n">
        <v>8.02</v>
      </c>
      <c r="X121" s="24" t="n">
        <v>8.02</v>
      </c>
      <c r="Y121" s="24" t="n">
        <v>8.02</v>
      </c>
      <c r="Z121" s="24" t="n">
        <v>8.02</v>
      </c>
      <c r="AA121" s="24" t="n">
        <v>4.14</v>
      </c>
      <c r="AB121" s="24" t="n">
        <v>4.14</v>
      </c>
      <c r="AC121" s="24" t="n">
        <v>4.14</v>
      </c>
      <c r="AD121" s="24" t="n">
        <v>4.14</v>
      </c>
      <c r="AE121" s="24" t="n">
        <v>3.99</v>
      </c>
    </row>
    <row r="122">
      <c r="A122" s="26" t="inlineStr">
        <is>
          <t>Gas from U2 to KPC degassers, m3</t>
        </is>
      </c>
      <c r="B122" s="24" t="n">
        <v>0.47</v>
      </c>
      <c r="C122" s="24" t="n">
        <v>0.47</v>
      </c>
      <c r="D122" s="24" t="n">
        <v>0.47</v>
      </c>
      <c r="E122" s="24" t="n">
        <v>0.47</v>
      </c>
      <c r="F122" s="24" t="n">
        <v>0.47</v>
      </c>
      <c r="G122" s="24" t="n">
        <v>0.27</v>
      </c>
      <c r="H122" s="24" t="n">
        <v>0.22</v>
      </c>
      <c r="I122" s="24" t="n">
        <v>0.8</v>
      </c>
      <c r="J122" s="24" t="n">
        <v>0.8</v>
      </c>
      <c r="K122" s="24" t="n">
        <v>0.8</v>
      </c>
      <c r="L122" s="24" t="n">
        <v>0.8</v>
      </c>
      <c r="M122" s="24" t="n">
        <v>0.8</v>
      </c>
      <c r="N122" s="24" t="n">
        <v>0.38</v>
      </c>
      <c r="O122" s="24" t="n">
        <v>0</v>
      </c>
      <c r="P122" s="24" t="n">
        <v>0</v>
      </c>
      <c r="Q122" s="24" t="n">
        <v>0</v>
      </c>
      <c r="R122" s="24" t="n">
        <v>0</v>
      </c>
      <c r="S122" s="24" t="n">
        <v>0</v>
      </c>
      <c r="T122" s="24" t="n">
        <v>0.28</v>
      </c>
      <c r="U122" s="24" t="n">
        <v>0.29</v>
      </c>
      <c r="V122" s="24" t="n">
        <v>0.33</v>
      </c>
      <c r="W122" s="24" t="n">
        <v>0.65</v>
      </c>
      <c r="X122" s="24" t="n">
        <v>0.65</v>
      </c>
      <c r="Y122" s="24" t="n">
        <v>0.65</v>
      </c>
      <c r="Z122" s="24" t="n">
        <v>0.65</v>
      </c>
      <c r="AA122" s="24" t="n">
        <v>0.32</v>
      </c>
      <c r="AB122" s="24" t="n">
        <v>0.32</v>
      </c>
      <c r="AC122" s="24" t="n">
        <v>0.32</v>
      </c>
      <c r="AD122" s="24" t="n">
        <v>0.32</v>
      </c>
      <c r="AE122" s="24" t="n">
        <v>0.32</v>
      </c>
    </row>
    <row r="123">
      <c r="A123" s="26" t="inlineStr">
        <is>
          <t>Condensate from U3 to KPC degassers, m3</t>
        </is>
      </c>
      <c r="B123" s="24" t="n">
        <v>11.21</v>
      </c>
      <c r="C123" s="24" t="n">
        <v>11.21</v>
      </c>
      <c r="D123" s="24" t="n">
        <v>11.21</v>
      </c>
      <c r="E123" s="24" t="n">
        <v>11.21</v>
      </c>
      <c r="F123" s="24" t="n">
        <v>11.21</v>
      </c>
      <c r="G123" s="24" t="n">
        <v>6.34</v>
      </c>
      <c r="H123" s="24" t="n">
        <v>4.19</v>
      </c>
      <c r="I123" s="24" t="n">
        <v>0</v>
      </c>
      <c r="J123" s="24" t="n">
        <v>0</v>
      </c>
      <c r="K123" s="24" t="n">
        <v>0</v>
      </c>
      <c r="L123" s="24" t="n">
        <v>0</v>
      </c>
      <c r="M123" s="24" t="n">
        <v>0</v>
      </c>
      <c r="N123" s="24" t="n">
        <v>2.23</v>
      </c>
      <c r="O123" s="24" t="n">
        <v>0.31</v>
      </c>
      <c r="P123" s="24" t="n">
        <v>4.31</v>
      </c>
      <c r="Q123" s="24" t="n">
        <v>4.31</v>
      </c>
      <c r="R123" s="24" t="n">
        <v>7.37</v>
      </c>
      <c r="S123" s="24" t="n">
        <v>7.37</v>
      </c>
      <c r="T123" s="24" t="n">
        <v>6.81</v>
      </c>
      <c r="U123" s="24" t="n">
        <v>6.62</v>
      </c>
      <c r="V123" s="24" t="n">
        <v>8.77</v>
      </c>
      <c r="W123" s="24" t="n">
        <v>2.6</v>
      </c>
      <c r="X123" s="24" t="n">
        <v>2.6</v>
      </c>
      <c r="Y123" s="24" t="n">
        <v>2.6</v>
      </c>
      <c r="Z123" s="24" t="n">
        <v>2.6</v>
      </c>
      <c r="AA123" s="24" t="n">
        <v>2.6</v>
      </c>
      <c r="AB123" s="24" t="n">
        <v>2.6</v>
      </c>
      <c r="AC123" s="24" t="n">
        <v>2.59</v>
      </c>
      <c r="AD123" s="24" t="n">
        <v>2.59</v>
      </c>
      <c r="AE123" s="24" t="n">
        <v>8.81</v>
      </c>
    </row>
    <row r="124">
      <c r="A124" s="26" t="inlineStr">
        <is>
          <t>Gas from U3 to KPC degassers, m3</t>
        </is>
      </c>
      <c r="B124" s="24" t="n">
        <v>0.86</v>
      </c>
      <c r="C124" s="24" t="n">
        <v>0.86</v>
      </c>
      <c r="D124" s="24" t="n">
        <v>0.86</v>
      </c>
      <c r="E124" s="24" t="n">
        <v>0.86</v>
      </c>
      <c r="F124" s="24" t="n">
        <v>0.86</v>
      </c>
      <c r="G124" s="24" t="n">
        <v>0.5</v>
      </c>
      <c r="H124" s="24" t="n">
        <v>0.35</v>
      </c>
      <c r="I124" s="24" t="n">
        <v>0</v>
      </c>
      <c r="J124" s="24" t="n">
        <v>0</v>
      </c>
      <c r="K124" s="24" t="n">
        <v>0</v>
      </c>
      <c r="L124" s="24" t="n">
        <v>0</v>
      </c>
      <c r="M124" s="24" t="n">
        <v>0</v>
      </c>
      <c r="N124" s="24" t="n">
        <v>0.19</v>
      </c>
      <c r="O124" s="24" t="n">
        <v>0.02</v>
      </c>
      <c r="P124" s="24" t="n">
        <v>0.34</v>
      </c>
      <c r="Q124" s="24" t="n">
        <v>0.34</v>
      </c>
      <c r="R124" s="24" t="n">
        <v>0.5600000000000001</v>
      </c>
      <c r="S124" s="24" t="n">
        <v>0.5600000000000001</v>
      </c>
      <c r="T124" s="24" t="n">
        <v>0.53</v>
      </c>
      <c r="U124" s="24" t="n">
        <v>0.52</v>
      </c>
      <c r="V124" s="24" t="n">
        <v>0.67</v>
      </c>
      <c r="W124" s="24" t="n">
        <v>0.22</v>
      </c>
      <c r="X124" s="24" t="n">
        <v>0.22</v>
      </c>
      <c r="Y124" s="24" t="n">
        <v>0.22</v>
      </c>
      <c r="Z124" s="24" t="n">
        <v>0.22</v>
      </c>
      <c r="AA124" s="24" t="n">
        <v>0.22</v>
      </c>
      <c r="AB124" s="24" t="n">
        <v>0.22</v>
      </c>
      <c r="AC124" s="24" t="n">
        <v>0.22</v>
      </c>
      <c r="AD124" s="24" t="n">
        <v>0.22</v>
      </c>
      <c r="AE124" s="24" t="n">
        <v>0.68</v>
      </c>
    </row>
  </sheetData>
  <mergeCells count="54">
    <mergeCell ref="S22:Z22"/>
    <mergeCell ref="H20:I20"/>
    <mergeCell ref="B23:D23"/>
    <mergeCell ref="AF44:AH44"/>
    <mergeCell ref="S21:Z21"/>
    <mergeCell ref="B2:AE2"/>
    <mergeCell ref="B29:D29"/>
    <mergeCell ref="AF45:AH45"/>
    <mergeCell ref="B101:AE101"/>
    <mergeCell ref="B60:AE60"/>
    <mergeCell ref="B16:AG16"/>
    <mergeCell ref="AH1:AH2"/>
    <mergeCell ref="B1:AE1"/>
    <mergeCell ref="B28:D28"/>
    <mergeCell ref="H21:I21"/>
    <mergeCell ref="B53:AE53"/>
    <mergeCell ref="AF51:AH51"/>
    <mergeCell ref="L24:M24"/>
    <mergeCell ref="AF42:AH42"/>
    <mergeCell ref="AF50:AH50"/>
    <mergeCell ref="AF41:AH41"/>
    <mergeCell ref="B30:D30"/>
    <mergeCell ref="L23:M23"/>
    <mergeCell ref="AF35:AH35"/>
    <mergeCell ref="S23:Z23"/>
    <mergeCell ref="B24:D24"/>
    <mergeCell ref="AF40:AH40"/>
    <mergeCell ref="B20:D20"/>
    <mergeCell ref="AF47:AH47"/>
    <mergeCell ref="AF38:AH38"/>
    <mergeCell ref="H24:J24"/>
    <mergeCell ref="AA20:AB20"/>
    <mergeCell ref="L20:M20"/>
    <mergeCell ref="AF46:AH46"/>
    <mergeCell ref="B32:D32"/>
    <mergeCell ref="B26:D26"/>
    <mergeCell ref="H22:I22"/>
    <mergeCell ref="AF36:AH36"/>
    <mergeCell ref="AF43:AH43"/>
    <mergeCell ref="B25:D25"/>
    <mergeCell ref="AF39:AH39"/>
    <mergeCell ref="H29:J29"/>
    <mergeCell ref="L22:M22"/>
    <mergeCell ref="AF34:AH34"/>
    <mergeCell ref="AF48:AH48"/>
    <mergeCell ref="AF37:AH37"/>
    <mergeCell ref="L21:M21"/>
    <mergeCell ref="B31:D31"/>
    <mergeCell ref="AF49:AH49"/>
    <mergeCell ref="B22:D22"/>
    <mergeCell ref="S20:Z20"/>
    <mergeCell ref="B27:D27"/>
    <mergeCell ref="B21:D21"/>
    <mergeCell ref="A1:A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124"/>
  <sheetViews>
    <sheetView workbookViewId="0">
      <pane ySplit="15" topLeftCell="A16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35" max="35"/>
  </cols>
  <sheetData>
    <row r="1" ht="32.25" customHeight="1">
      <c r="A1" s="1" t="inlineStr">
        <is>
          <t>KPO 2025 Production Forecast Rev 07A - 19 months</t>
        </is>
      </c>
      <c r="B1" s="2" t="inlineStr">
        <is>
          <t>Estimated Daily Production Forecast for Oct-25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I1" s="4" t="inlineStr">
        <is>
          <t>KPO 2025 Production Forecast Rev 07A - 19 months</t>
        </is>
      </c>
    </row>
    <row r="2" ht="26.25" customHeight="1">
      <c r="B2" s="2" t="inlineStr">
        <is>
          <t>Date in Oct-25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I2" s="3" t="n"/>
    </row>
    <row r="3" ht="28.5" customHeight="1">
      <c r="A3" s="5" t="n"/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6" t="n">
        <v>11</v>
      </c>
      <c r="M3" s="6" t="n">
        <v>12</v>
      </c>
      <c r="N3" s="6" t="n">
        <v>13</v>
      </c>
      <c r="O3" s="6" t="n">
        <v>14</v>
      </c>
      <c r="P3" s="6" t="n">
        <v>15</v>
      </c>
      <c r="Q3" s="6" t="n">
        <v>16</v>
      </c>
      <c r="R3" s="6" t="n">
        <v>17</v>
      </c>
      <c r="S3" s="6" t="n">
        <v>18</v>
      </c>
      <c r="T3" s="6" t="n">
        <v>19</v>
      </c>
      <c r="U3" s="6" t="n">
        <v>20</v>
      </c>
      <c r="V3" s="6" t="n">
        <v>21</v>
      </c>
      <c r="W3" s="6" t="n">
        <v>22</v>
      </c>
      <c r="X3" s="6" t="n">
        <v>23</v>
      </c>
      <c r="Y3" s="6" t="n">
        <v>24</v>
      </c>
      <c r="Z3" s="6" t="n">
        <v>25</v>
      </c>
      <c r="AA3" s="6" t="n">
        <v>26</v>
      </c>
      <c r="AB3" s="6" t="n">
        <v>27</v>
      </c>
      <c r="AC3" s="6" t="n">
        <v>28</v>
      </c>
      <c r="AD3" s="6" t="n">
        <v>29</v>
      </c>
      <c r="AE3" s="6" t="n">
        <v>30</v>
      </c>
      <c r="AF3" s="6" t="n">
        <v>31</v>
      </c>
      <c r="AG3" s="7" t="inlineStr">
        <is>
          <t>TOTAL</t>
        </is>
      </c>
      <c r="AH3" s="7" t="inlineStr">
        <is>
          <t>UNIT</t>
        </is>
      </c>
      <c r="AI3" s="8" t="inlineStr">
        <is>
          <t>PRODUCT</t>
        </is>
      </c>
      <c r="AJ3" s="3" t="n"/>
    </row>
    <row r="4">
      <c r="A4" s="9" t="inlineStr">
        <is>
          <t>Production ex KPC (kt)</t>
        </is>
      </c>
      <c r="B4" s="10">
        <f>(B39+B34+B41)*$E$20-B73-B74-B75-B76</f>
        <v/>
      </c>
      <c r="C4" s="10">
        <f>(C39+C34+C41)*$E$20-C73-C74-C75-C76</f>
        <v/>
      </c>
      <c r="D4" s="10">
        <f>(D39+D34+D41)*$E$20-D73-D74-D75-D76</f>
        <v/>
      </c>
      <c r="E4" s="10">
        <f>(E39+E34+E41)*$E$20-E73-E74-E75-E76</f>
        <v/>
      </c>
      <c r="F4" s="10">
        <f>(F39+F34+F41)*$E$20-F73-F74-F75-F76</f>
        <v/>
      </c>
      <c r="G4" s="10">
        <f>(G39+G34+G41)*$E$20-G73-G74-G75-G76</f>
        <v/>
      </c>
      <c r="H4" s="10">
        <f>(H39+H34+H41)*$E$20-H73-H74-H75-H76</f>
        <v/>
      </c>
      <c r="I4" s="10">
        <f>(I39+I34+I41)*$E$20-I73-I74-I75-I76</f>
        <v/>
      </c>
      <c r="J4" s="10">
        <f>(J39+J34+J41)*$E$20-J73-J74-J75-J76</f>
        <v/>
      </c>
      <c r="K4" s="10">
        <f>(K39+K34+K41)*$E$20-K73-K74-K75-K76</f>
        <v/>
      </c>
      <c r="L4" s="10">
        <f>(L39+L34+L41)*$E$20-L73-L74-L75-L76</f>
        <v/>
      </c>
      <c r="M4" s="10">
        <f>(M39+M34+M41)*$E$20-M73-M74-M75-M76</f>
        <v/>
      </c>
      <c r="N4" s="10">
        <f>(N39+N34+N41)*$E$20-N73-N74-N75-N76</f>
        <v/>
      </c>
      <c r="O4" s="10">
        <f>(O39+O34+O41)*$E$20-O73-O74-O75-O76</f>
        <v/>
      </c>
      <c r="P4" s="10">
        <f>(P39+P34+P41)*$E$20-P73-P74-P75-P76</f>
        <v/>
      </c>
      <c r="Q4" s="10">
        <f>(Q39+Q34+Q41)*$E$20-Q73-Q74-Q75-Q76</f>
        <v/>
      </c>
      <c r="R4" s="10">
        <f>(R39+R34+R41)*$E$20-R73-R74-R75-R76</f>
        <v/>
      </c>
      <c r="S4" s="10">
        <f>(S39+S34+S41)*$E$20-S73-S74-S75-S76</f>
        <v/>
      </c>
      <c r="T4" s="10">
        <f>(T39+T34+T41)*$E$20-T73-T74-T75-T76</f>
        <v/>
      </c>
      <c r="U4" s="10">
        <f>(U39+U34+U41)*$E$20-U73-U74-U75-U76</f>
        <v/>
      </c>
      <c r="V4" s="10">
        <f>(V39+V34+V41)*$E$20-V73-V74-V75-V76</f>
        <v/>
      </c>
      <c r="W4" s="10">
        <f>(W39+W34+W41)*$E$20-W73-W74-W75-W76</f>
        <v/>
      </c>
      <c r="X4" s="10">
        <f>(X39+X34+X41)*$E$20-X73-X74-X75-X76</f>
        <v/>
      </c>
      <c r="Y4" s="10">
        <f>(Y39+Y34+Y41)*$E$20-Y73-Y74-Y75-Y76</f>
        <v/>
      </c>
      <c r="Z4" s="10">
        <f>(Z39+Z34+Z41)*$E$20-Z73-Z74-Z75-Z76</f>
        <v/>
      </c>
      <c r="AA4" s="10">
        <f>(AA39+AA34+AA41)*$E$20-AA73-AA74-AA75-AA76</f>
        <v/>
      </c>
      <c r="AB4" s="10">
        <f>(AB39+AB34+AB41)*$E$20-AB73-AB74-AB75-AB76</f>
        <v/>
      </c>
      <c r="AC4" s="10">
        <f>(AC39+AC34+AC41)*$E$20-AC73-AC74-AC75-AC76</f>
        <v/>
      </c>
      <c r="AD4" s="10">
        <f>(AD39+AD34+AD41)*$E$20-AD73-AD74-AD75-AD76</f>
        <v/>
      </c>
      <c r="AE4" s="10">
        <f>(AE39+AE34+AE41)*$E$20-AE73-AE74-AE75-AE76</f>
        <v/>
      </c>
      <c r="AF4" s="10">
        <f>(AF39+AF34+AF41)*$E$20-AF73-AF74-AF75-AF76</f>
        <v/>
      </c>
      <c r="AG4" s="9">
        <f>SUM(B4:AF4)</f>
        <v/>
      </c>
      <c r="AH4" s="11" t="inlineStr">
        <is>
          <t>kt</t>
        </is>
      </c>
      <c r="AI4" s="12" t="inlineStr">
        <is>
          <t>Production ex KPC (kt)</t>
        </is>
      </c>
      <c r="AJ4" s="3" t="n"/>
    </row>
    <row r="5">
      <c r="A5" s="11" t="inlineStr">
        <is>
          <t>Stable Oil to CPC (kt)</t>
        </is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9">
        <f>SUM(B5:AF5)</f>
        <v/>
      </c>
      <c r="AH5" s="11" t="inlineStr">
        <is>
          <t>kt</t>
        </is>
      </c>
      <c r="AI5" s="8" t="inlineStr">
        <is>
          <t>Stable Oil to CPC (kt)</t>
        </is>
      </c>
      <c r="AJ5" s="3" t="n"/>
    </row>
    <row r="6">
      <c r="A6" s="11" t="inlineStr">
        <is>
          <t>Stable Oil to KTO (Samara), kt</t>
        </is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9">
        <f>SUM(B6:AF6)</f>
        <v/>
      </c>
      <c r="AH6" s="11" t="inlineStr">
        <is>
          <t>kt</t>
        </is>
      </c>
      <c r="AI6" s="8" t="inlineStr">
        <is>
          <t>Stable Oil to KTO (Samara), kt</t>
        </is>
      </c>
      <c r="AJ6" s="3" t="n"/>
    </row>
    <row r="7">
      <c r="A7" s="11" t="inlineStr">
        <is>
          <t>Stable Oil to KTO (Kassymova), kt</t>
        </is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9">
        <f>SUM(B7:AF7)</f>
        <v/>
      </c>
      <c r="AH7" s="11" t="inlineStr">
        <is>
          <t>kt</t>
        </is>
      </c>
      <c r="AI7" s="8" t="inlineStr">
        <is>
          <t>Stable Oil to KTO (Kassymova), kt</t>
        </is>
      </c>
      <c r="AJ7" s="3" t="n"/>
    </row>
    <row r="8">
      <c r="A8" s="11" t="inlineStr">
        <is>
          <t>KPO tanks inventory</t>
        </is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9">
        <f>SUM(B8:AF8)</f>
        <v/>
      </c>
      <c r="AH8" s="11" t="inlineStr">
        <is>
          <t>N/A</t>
        </is>
      </c>
      <c r="AI8" s="8" t="inlineStr">
        <is>
          <t>KPO tanks inventory</t>
        </is>
      </c>
      <c r="AJ8" s="3" t="n"/>
    </row>
    <row r="9">
      <c r="A9" s="11" t="inlineStr">
        <is>
          <t>Unstabilized Condensate to Refinery (kt)</t>
        </is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9">
        <f>SUM(B9:AF9)</f>
        <v/>
      </c>
      <c r="AH9" s="11" t="inlineStr">
        <is>
          <t>kt</t>
        </is>
      </c>
      <c r="AI9" s="8" t="inlineStr">
        <is>
          <t>Unstabilized Condensate to Refinery (kt)</t>
        </is>
      </c>
      <c r="AJ9" s="3" t="n"/>
    </row>
    <row r="10">
      <c r="A10" s="9" t="inlineStr">
        <is>
          <t>Fuel Gas - Total Produced (Mscm)</t>
        </is>
      </c>
      <c r="B10" s="10" t="n">
        <v>3</v>
      </c>
      <c r="C10" s="10" t="n">
        <v>3</v>
      </c>
      <c r="D10" s="10" t="n">
        <v>3</v>
      </c>
      <c r="E10" s="10" t="n">
        <v>3</v>
      </c>
      <c r="F10" s="10" t="n">
        <v>3</v>
      </c>
      <c r="G10" s="10" t="n">
        <v>3</v>
      </c>
      <c r="H10" s="10" t="n">
        <v>3</v>
      </c>
      <c r="I10" s="10" t="n">
        <v>3</v>
      </c>
      <c r="J10" s="10" t="n">
        <v>3</v>
      </c>
      <c r="K10" s="10" t="n">
        <v>3</v>
      </c>
      <c r="L10" s="10" t="n">
        <v>3</v>
      </c>
      <c r="M10" s="10" t="n">
        <v>3</v>
      </c>
      <c r="N10" s="10" t="n">
        <v>3</v>
      </c>
      <c r="O10" s="10" t="n">
        <v>3</v>
      </c>
      <c r="P10" s="10" t="n">
        <v>3</v>
      </c>
      <c r="Q10" s="10" t="n">
        <v>3</v>
      </c>
      <c r="R10" s="10" t="n">
        <v>3</v>
      </c>
      <c r="S10" s="10" t="n">
        <v>3</v>
      </c>
      <c r="T10" s="10" t="n">
        <v>3</v>
      </c>
      <c r="U10" s="10" t="n">
        <v>3</v>
      </c>
      <c r="V10" s="10" t="n">
        <v>3</v>
      </c>
      <c r="W10" s="10" t="n">
        <v>3</v>
      </c>
      <c r="X10" s="10" t="n">
        <v>3</v>
      </c>
      <c r="Y10" s="10" t="n">
        <v>3</v>
      </c>
      <c r="Z10" s="10" t="n">
        <v>3</v>
      </c>
      <c r="AA10" s="10" t="n">
        <v>3</v>
      </c>
      <c r="AB10" s="10" t="n">
        <v>3</v>
      </c>
      <c r="AC10" s="10" t="n">
        <v>3</v>
      </c>
      <c r="AD10" s="10" t="n">
        <v>3</v>
      </c>
      <c r="AE10" s="10" t="n">
        <v>3</v>
      </c>
      <c r="AF10" s="10" t="n">
        <v>3</v>
      </c>
      <c r="AG10" s="9">
        <f>SUM(B10:AF10)</f>
        <v/>
      </c>
      <c r="AH10" s="11" t="inlineStr">
        <is>
          <t>Mscm</t>
        </is>
      </c>
      <c r="AI10" s="12" t="inlineStr">
        <is>
          <t>Fuel Gas - Total Produced (Mscm)</t>
        </is>
      </c>
      <c r="AJ10" s="3" t="n"/>
    </row>
    <row r="11">
      <c r="A11" s="11" t="inlineStr">
        <is>
          <t>Fuel Gas - KPO Needs (Mscm)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9">
        <f>SUM(B11:AF11)</f>
        <v/>
      </c>
      <c r="AH11" s="11" t="inlineStr">
        <is>
          <t>Mscm</t>
        </is>
      </c>
      <c r="AI11" s="8" t="inlineStr">
        <is>
          <t>Fuel Gas - KPO Needs (Mscm)</t>
        </is>
      </c>
      <c r="AJ11" s="3" t="n"/>
    </row>
    <row r="12">
      <c r="A12" s="11" t="inlineStr">
        <is>
          <t>Fuel Gas - Outside Needs (Mscm)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9">
        <f>SUM(B12:AF12)</f>
        <v/>
      </c>
      <c r="AH12" s="11" t="inlineStr">
        <is>
          <t>Mscm</t>
        </is>
      </c>
      <c r="AI12" s="8" t="inlineStr">
        <is>
          <t>Fuel Gas - Outside Needs (Mscm)</t>
        </is>
      </c>
      <c r="AJ12" s="3" t="n"/>
    </row>
    <row r="13">
      <c r="A13" s="11" t="inlineStr">
        <is>
          <t>Fuel Gas additional import for KPO needs Mscm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9">
        <f>SUM(B13:AF13)</f>
        <v/>
      </c>
      <c r="AH13" s="11" t="inlineStr">
        <is>
          <t>Mscm</t>
        </is>
      </c>
      <c r="AI13" s="8" t="inlineStr">
        <is>
          <t>Fuel Gas additional import for KPO needs Mscm</t>
        </is>
      </c>
      <c r="AJ13" s="3" t="n"/>
    </row>
    <row r="14">
      <c r="A14" s="9" t="inlineStr">
        <is>
          <t>Raw Gas to OGP (Mscm)</t>
        </is>
      </c>
      <c r="B14" s="10" t="n">
        <v>22.8</v>
      </c>
      <c r="C14" s="10" t="n">
        <v>22.8</v>
      </c>
      <c r="D14" s="10" t="n">
        <v>28.08</v>
      </c>
      <c r="E14" s="10" t="n">
        <v>28.08</v>
      </c>
      <c r="F14" s="10" t="n">
        <v>28.08</v>
      </c>
      <c r="G14" s="10" t="n">
        <v>28.08</v>
      </c>
      <c r="H14" s="10" t="n">
        <v>28.08</v>
      </c>
      <c r="I14" s="10" t="n">
        <v>28.08</v>
      </c>
      <c r="J14" s="10" t="n">
        <v>28.08</v>
      </c>
      <c r="K14" s="10" t="n">
        <v>28.08</v>
      </c>
      <c r="L14" s="10" t="n">
        <v>28.08</v>
      </c>
      <c r="M14" s="10" t="n">
        <v>28.08</v>
      </c>
      <c r="N14" s="10" t="n">
        <v>28.08</v>
      </c>
      <c r="O14" s="10" t="n">
        <v>28.08</v>
      </c>
      <c r="P14" s="10" t="n">
        <v>28.08</v>
      </c>
      <c r="Q14" s="10" t="n">
        <v>28.08</v>
      </c>
      <c r="R14" s="10" t="n">
        <v>28.08</v>
      </c>
      <c r="S14" s="10" t="n">
        <v>28.08</v>
      </c>
      <c r="T14" s="10" t="n">
        <v>28.08</v>
      </c>
      <c r="U14" s="10" t="n">
        <v>28.08</v>
      </c>
      <c r="V14" s="10" t="n">
        <v>28.08</v>
      </c>
      <c r="W14" s="10" t="n">
        <v>28.08</v>
      </c>
      <c r="X14" s="10" t="n">
        <v>28.08</v>
      </c>
      <c r="Y14" s="10" t="n">
        <v>28.08</v>
      </c>
      <c r="Z14" s="10" t="n">
        <v>28.08</v>
      </c>
      <c r="AA14" s="10" t="n">
        <v>28.08</v>
      </c>
      <c r="AB14" s="10" t="n">
        <v>28.08</v>
      </c>
      <c r="AC14" s="10" t="n">
        <v>28.08</v>
      </c>
      <c r="AD14" s="10" t="n">
        <v>28.08</v>
      </c>
      <c r="AE14" s="10" t="n">
        <v>28.08</v>
      </c>
      <c r="AF14" s="10" t="n">
        <v>28.08</v>
      </c>
      <c r="AG14" s="9">
        <f>SUM(B14:AF14)</f>
        <v/>
      </c>
      <c r="AH14" s="11" t="inlineStr">
        <is>
          <t>Mscm</t>
        </is>
      </c>
      <c r="AI14" s="12" t="inlineStr">
        <is>
          <t>Raw Gas to OGP (Mscm)</t>
        </is>
      </c>
      <c r="AJ14" s="3" t="n"/>
    </row>
    <row r="15">
      <c r="A15" s="9" t="inlineStr">
        <is>
          <t>Overall Field Gas Injection (Mscm)</t>
        </is>
      </c>
      <c r="B15" s="10" t="n">
        <v>50.3</v>
      </c>
      <c r="C15" s="10" t="n">
        <v>50.3</v>
      </c>
      <c r="D15" s="10" t="n">
        <v>39.22</v>
      </c>
      <c r="E15" s="10" t="n">
        <v>39.22</v>
      </c>
      <c r="F15" s="10" t="n">
        <v>39.22</v>
      </c>
      <c r="G15" s="10" t="n">
        <v>39.22</v>
      </c>
      <c r="H15" s="10" t="n">
        <v>39.22</v>
      </c>
      <c r="I15" s="10" t="n">
        <v>39.22</v>
      </c>
      <c r="J15" s="10" t="n">
        <v>47.96</v>
      </c>
      <c r="K15" s="10" t="n">
        <v>47.96</v>
      </c>
      <c r="L15" s="10" t="n">
        <v>47.96</v>
      </c>
      <c r="M15" s="10" t="n">
        <v>47.96</v>
      </c>
      <c r="N15" s="10" t="n">
        <v>47.96</v>
      </c>
      <c r="O15" s="10" t="n">
        <v>47.96</v>
      </c>
      <c r="P15" s="10" t="n">
        <v>47.96</v>
      </c>
      <c r="Q15" s="10" t="n">
        <v>47.96</v>
      </c>
      <c r="R15" s="10" t="n">
        <v>47.96</v>
      </c>
      <c r="S15" s="10" t="n">
        <v>47.96</v>
      </c>
      <c r="T15" s="10" t="n">
        <v>47.96</v>
      </c>
      <c r="U15" s="10" t="n">
        <v>47.96</v>
      </c>
      <c r="V15" s="10" t="n">
        <v>47.96</v>
      </c>
      <c r="W15" s="10" t="n">
        <v>47.96</v>
      </c>
      <c r="X15" s="10" t="n">
        <v>47.96</v>
      </c>
      <c r="Y15" s="10" t="n">
        <v>47.96</v>
      </c>
      <c r="Z15" s="10" t="n">
        <v>47.96</v>
      </c>
      <c r="AA15" s="10" t="n">
        <v>47.96</v>
      </c>
      <c r="AB15" s="10" t="n">
        <v>47.96</v>
      </c>
      <c r="AC15" s="10" t="n">
        <v>47.96</v>
      </c>
      <c r="AD15" s="10" t="n">
        <v>47.96</v>
      </c>
      <c r="AE15" s="10" t="n">
        <v>47.96</v>
      </c>
      <c r="AF15" s="10" t="n">
        <v>47.96</v>
      </c>
      <c r="AG15" s="9">
        <f>SUM(B15:AF15)</f>
        <v/>
      </c>
      <c r="AH15" s="11" t="inlineStr">
        <is>
          <t>Mscm</t>
        </is>
      </c>
      <c r="AI15" s="12" t="inlineStr">
        <is>
          <t>Overall Field Gas Injection (Mscm)</t>
        </is>
      </c>
      <c r="AJ15" s="3" t="n"/>
    </row>
    <row r="16">
      <c r="A16" t="inlineStr"/>
      <c r="B16" s="13" t="inlineStr">
        <is>
          <t>Estimated Production per Day</t>
        </is>
      </c>
      <c r="C16" s="14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5" t="n"/>
    </row>
    <row r="17">
      <c r="A17" s="9" t="inlineStr">
        <is>
          <t>Production (KBOE)</t>
        </is>
      </c>
      <c r="B17" s="10">
        <f>B4*7.86+B9*8.33+(B10+B14)*35.31/6</f>
        <v/>
      </c>
      <c r="C17" s="10">
        <f>C4*7.86+C9*8.33+(C10+C14)*35.31/6</f>
        <v/>
      </c>
      <c r="D17" s="10">
        <f>D4*7.86+D9*8.33+(D10+D14)*35.31/6</f>
        <v/>
      </c>
      <c r="E17" s="10">
        <f>E4*7.86+E9*8.33+(E10+E14)*35.31/6</f>
        <v/>
      </c>
      <c r="F17" s="10">
        <f>F4*7.86+F9*8.33+(F10+F14)*35.31/6</f>
        <v/>
      </c>
      <c r="G17" s="10">
        <f>G4*7.86+G9*8.33+(G10+G14)*35.31/6</f>
        <v/>
      </c>
      <c r="H17" s="10">
        <f>H4*7.86+H9*8.33+(H10+H14)*35.31/6</f>
        <v/>
      </c>
      <c r="I17" s="10">
        <f>I4*7.86+I9*8.33+(I10+I14)*35.31/6</f>
        <v/>
      </c>
      <c r="J17" s="10">
        <f>J4*7.86+J9*8.33+(J10+J14)*35.31/6</f>
        <v/>
      </c>
      <c r="K17" s="10">
        <f>K4*7.86+K9*8.33+(K10+K14)*35.31/6</f>
        <v/>
      </c>
      <c r="L17" s="10">
        <f>L4*7.86+L9*8.33+(L10+L14)*35.31/6</f>
        <v/>
      </c>
      <c r="M17" s="10">
        <f>M4*7.86+M9*8.33+(M10+M14)*35.31/6</f>
        <v/>
      </c>
      <c r="N17" s="10">
        <f>N4*7.86+N9*8.33+(N10+N14)*35.31/6</f>
        <v/>
      </c>
      <c r="O17" s="10">
        <f>O4*7.86+O9*8.33+(O10+O14)*35.31/6</f>
        <v/>
      </c>
      <c r="P17" s="10">
        <f>P4*7.86+P9*8.33+(P10+P14)*35.31/6</f>
        <v/>
      </c>
      <c r="Q17" s="10">
        <f>Q4*7.86+Q9*8.33+(Q10+Q14)*35.31/6</f>
        <v/>
      </c>
      <c r="R17" s="10">
        <f>R4*7.86+R9*8.33+(R10+R14)*35.31/6</f>
        <v/>
      </c>
      <c r="S17" s="10">
        <f>S4*7.86+S9*8.33+(S10+S14)*35.31/6</f>
        <v/>
      </c>
      <c r="T17" s="10">
        <f>T4*7.86+T9*8.33+(T10+T14)*35.31/6</f>
        <v/>
      </c>
      <c r="U17" s="10">
        <f>U4*7.86+U9*8.33+(U10+U14)*35.31/6</f>
        <v/>
      </c>
      <c r="V17" s="10">
        <f>V4*7.86+V9*8.33+(V10+V14)*35.31/6</f>
        <v/>
      </c>
      <c r="W17" s="10">
        <f>W4*7.86+W9*8.33+(W10+W14)*35.31/6</f>
        <v/>
      </c>
      <c r="X17" s="10">
        <f>X4*7.86+X9*8.33+(X10+X14)*35.31/6</f>
        <v/>
      </c>
      <c r="Y17" s="10">
        <f>Y4*7.86+Y9*8.33+(Y10+Y14)*35.31/6</f>
        <v/>
      </c>
      <c r="Z17" s="10">
        <f>Z4*7.86+Z9*8.33+(Z10+Z14)*35.31/6</f>
        <v/>
      </c>
      <c r="AA17" s="10">
        <f>AA4*7.86+AA9*8.33+(AA10+AA14)*35.31/6</f>
        <v/>
      </c>
      <c r="AB17" s="10">
        <f>AB4*7.86+AB9*8.33+(AB10+AB14)*35.31/6</f>
        <v/>
      </c>
      <c r="AC17" s="10">
        <f>AC4*7.86+AC9*8.33+(AC10+AC14)*35.31/6</f>
        <v/>
      </c>
      <c r="AD17" s="10">
        <f>AD4*7.86+AD9*8.33+(AD10+AD14)*35.31/6</f>
        <v/>
      </c>
      <c r="AE17" s="10">
        <f>AE4*7.86+AE9*8.33+(AE10+AE14)*35.31/6</f>
        <v/>
      </c>
      <c r="AF17" s="10">
        <f>AF4*7.86+AF9*8.33+(AF10+AF14)*35.31/6</f>
        <v/>
      </c>
      <c r="AG17" s="13">
        <f>SUM(B17:AF17)</f>
        <v/>
      </c>
    </row>
    <row r="18"/>
    <row r="19">
      <c r="B19" s="16" t="inlineStr">
        <is>
          <t>MPP &amp; OE</t>
        </is>
      </c>
      <c r="H19" s="16" t="inlineStr">
        <is>
          <t>Well stock</t>
        </is>
      </c>
      <c r="L19" s="16" t="inlineStr">
        <is>
          <t>Marketing</t>
        </is>
      </c>
      <c r="R19" s="16" t="inlineStr">
        <is>
          <t>Maintenance</t>
        </is>
      </c>
    </row>
    <row r="20">
      <c r="B20" s="17" t="inlineStr">
        <is>
          <t>Operational Efficiency</t>
        </is>
      </c>
      <c r="C20" s="3" t="n"/>
      <c r="D20" s="3" t="n"/>
      <c r="E20" s="17" t="inlineStr">
        <is>
          <t>98.1%</t>
        </is>
      </c>
      <c r="F20" s="17" t="inlineStr"/>
      <c r="H20" s="18" t="inlineStr">
        <is>
          <t>Wells availability</t>
        </is>
      </c>
      <c r="I20" s="3" t="n"/>
      <c r="J20" s="3" t="inlineStr">
        <is>
          <t>99.4%</t>
        </is>
      </c>
      <c r="L20" s="3" t="inlineStr">
        <is>
          <t>Gas export:</t>
        </is>
      </c>
      <c r="M20" s="3" t="n"/>
      <c r="N20" s="3" t="inlineStr">
        <is>
          <t>27.95</t>
        </is>
      </c>
      <c r="O20" s="7" t="inlineStr">
        <is>
          <t>Mscmd</t>
        </is>
      </c>
      <c r="R20" s="19" t="inlineStr">
        <is>
          <t>Unit</t>
        </is>
      </c>
      <c r="S20" s="19" t="inlineStr">
        <is>
          <t>Activity</t>
        </is>
      </c>
      <c r="T20" s="14" t="n"/>
      <c r="U20" s="14" t="n"/>
      <c r="V20" s="14" t="n"/>
      <c r="W20" s="14" t="n"/>
      <c r="X20" s="14" t="n"/>
      <c r="Y20" s="14" t="n"/>
      <c r="Z20" s="15" t="n"/>
      <c r="AA20" s="19" t="inlineStr">
        <is>
          <t>Dates</t>
        </is>
      </c>
      <c r="AB20" s="15" t="n"/>
    </row>
    <row r="21">
      <c r="B21" s="17" t="inlineStr">
        <is>
          <t>KPC oil processing</t>
        </is>
      </c>
      <c r="C21" s="3" t="n"/>
      <c r="D21" s="3" t="n"/>
      <c r="E21" s="17" t="n">
        <v>33.5</v>
      </c>
      <c r="F21" s="17" t="inlineStr">
        <is>
          <t>ktd</t>
        </is>
      </c>
      <c r="H21" s="18" t="inlineStr">
        <is>
          <t>Conversion factors:</t>
        </is>
      </c>
      <c r="I21" s="3" t="n"/>
      <c r="J21" s="3" t="inlineStr"/>
      <c r="L21" s="3" t="inlineStr">
        <is>
          <t>Condensate to MR</t>
        </is>
      </c>
      <c r="M21" s="3" t="n"/>
      <c r="N21" s="3" t="inlineStr">
        <is>
          <t>0</t>
        </is>
      </c>
      <c r="O21" s="7" t="inlineStr">
        <is>
          <t>ktd</t>
        </is>
      </c>
      <c r="R21" s="20" t="inlineStr">
        <is>
          <t>KPC</t>
        </is>
      </c>
      <c r="S21" s="20" t="inlineStr">
        <is>
          <t>Trains stabiliser/Splitter reboilers washing/inspection (12 hrs per train)</t>
        </is>
      </c>
      <c r="T21" s="20" t="n"/>
      <c r="U21" s="20" t="n"/>
      <c r="V21" s="20" t="n"/>
      <c r="W21" s="20" t="n"/>
      <c r="X21" s="20" t="n"/>
      <c r="Y21" s="20" t="n"/>
      <c r="Z21" s="20" t="n"/>
      <c r="AA21" s="17" t="inlineStr">
        <is>
          <t>tentative</t>
        </is>
      </c>
      <c r="AB21" s="17" t="inlineStr">
        <is>
          <t>tentative</t>
        </is>
      </c>
    </row>
    <row r="22">
      <c r="B22" s="17" t="inlineStr">
        <is>
          <t>KPC gas handling(outlet DRIZO)</t>
        </is>
      </c>
      <c r="C22" s="3" t="n"/>
      <c r="D22" s="3" t="n"/>
      <c r="E22" s="17" t="n">
        <v>35</v>
      </c>
      <c r="F22" s="17" t="inlineStr">
        <is>
          <t>Mscmd</t>
        </is>
      </c>
      <c r="H22" s="21" t="inlineStr">
        <is>
          <t>st ton/unst ton</t>
        </is>
      </c>
      <c r="I22" s="3" t="n"/>
      <c r="J22" s="3" t="inlineStr">
        <is>
          <t>0.9</t>
        </is>
      </c>
      <c r="L22" s="3" t="inlineStr">
        <is>
          <t>Oil to Samara</t>
        </is>
      </c>
      <c r="M22" s="3" t="n"/>
      <c r="N22" s="3" t="inlineStr">
        <is>
          <t>100.00</t>
        </is>
      </c>
      <c r="O22" s="7" t="inlineStr">
        <is>
          <t>kt</t>
        </is>
      </c>
      <c r="R22" s="20" t="inlineStr">
        <is>
          <t>Power</t>
        </is>
      </c>
      <c r="S22" s="20" t="inlineStr">
        <is>
          <t>GTG 2 - Major Inspection of turbine / generator</t>
        </is>
      </c>
      <c r="T22" s="20" t="n"/>
      <c r="U22" s="20" t="n"/>
      <c r="V22" s="20" t="n"/>
      <c r="W22" s="20" t="n"/>
      <c r="X22" s="20" t="n"/>
      <c r="Y22" s="20" t="n"/>
      <c r="Z22" s="20" t="n"/>
      <c r="AA22" s="17" t="inlineStr">
        <is>
          <t>01-Nov</t>
        </is>
      </c>
      <c r="AB22" s="17" t="inlineStr">
        <is>
          <t>13-Nov</t>
        </is>
      </c>
    </row>
    <row r="23">
      <c r="B23" s="17" t="inlineStr">
        <is>
          <t>KPC sweet gas production</t>
        </is>
      </c>
      <c r="C23" s="3" t="n"/>
      <c r="D23" s="3" t="n"/>
      <c r="E23" s="17" t="n">
        <v>3.3</v>
      </c>
      <c r="F23" s="17" t="inlineStr">
        <is>
          <t>Mscmd</t>
        </is>
      </c>
      <c r="L23" s="3" t="inlineStr">
        <is>
          <t>Oil to Kassymova</t>
        </is>
      </c>
      <c r="M23" s="3" t="n"/>
      <c r="N23" s="3" t="inlineStr">
        <is>
          <t>0.00</t>
        </is>
      </c>
      <c r="O23" s="7" t="inlineStr">
        <is>
          <t>kt</t>
        </is>
      </c>
      <c r="R23" s="20" t="inlineStr">
        <is>
          <t>Gath</t>
        </is>
      </c>
      <c r="S23" s="20" t="inlineStr">
        <is>
          <t>Injection wells ESD functional test</t>
        </is>
      </c>
      <c r="T23" s="20" t="n"/>
      <c r="U23" s="20" t="n"/>
      <c r="V23" s="20" t="n"/>
      <c r="W23" s="20" t="n"/>
      <c r="X23" s="20" t="n"/>
      <c r="Y23" s="20" t="n"/>
      <c r="Z23" s="20" t="n"/>
      <c r="AA23" s="17" t="inlineStr">
        <is>
          <t>during the month</t>
        </is>
      </c>
      <c r="AB23" s="17" t="inlineStr"/>
    </row>
    <row r="24">
      <c r="B24" s="17" t="inlineStr">
        <is>
          <t>KPC Gas to U3 C5+</t>
        </is>
      </c>
      <c r="C24" s="3" t="n"/>
      <c r="D24" s="3" t="n"/>
      <c r="E24" s="17" t="inlineStr">
        <is>
          <t>0.5%</t>
        </is>
      </c>
      <c r="F24" s="17" t="inlineStr">
        <is>
          <t>mol</t>
        </is>
      </c>
      <c r="H24" s="18" t="inlineStr">
        <is>
          <t>New and WO wells:</t>
        </is>
      </c>
      <c r="I24" s="3" t="n"/>
      <c r="J24" s="3" t="n"/>
      <c r="L24" s="3" t="inlineStr">
        <is>
          <t>Oil to CPC</t>
        </is>
      </c>
      <c r="M24" s="3" t="n"/>
      <c r="N24" s="3" t="inlineStr">
        <is>
          <t>877.8</t>
        </is>
      </c>
      <c r="O24" s="7" t="inlineStr">
        <is>
          <t>kt</t>
        </is>
      </c>
    </row>
    <row r="25">
      <c r="B25" s="17" t="inlineStr">
        <is>
          <t>KPC Gas to U3 H2S</t>
        </is>
      </c>
      <c r="C25" s="3" t="n"/>
      <c r="D25" s="3" t="n"/>
      <c r="E25" s="17" t="inlineStr">
        <is>
          <t>5.8%</t>
        </is>
      </c>
      <c r="F25" s="17" t="inlineStr">
        <is>
          <t>mol</t>
        </is>
      </c>
      <c r="H25" s="22" t="inlineStr">
        <is>
          <t>Well</t>
        </is>
      </c>
      <c r="I25" s="22" t="inlineStr">
        <is>
          <t>Date</t>
        </is>
      </c>
      <c r="J25" s="22" t="inlineStr">
        <is>
          <t>Unit</t>
        </is>
      </c>
    </row>
    <row r="26">
      <c r="B26" s="17" t="inlineStr">
        <is>
          <t>U3 gas handling</t>
        </is>
      </c>
      <c r="C26" s="3" t="n"/>
      <c r="D26" s="3" t="n"/>
      <c r="E26" s="17" t="n">
        <v>21.1</v>
      </c>
      <c r="F26" s="17" t="inlineStr">
        <is>
          <t>Mscmd</t>
        </is>
      </c>
      <c r="H26" s="3" t="n"/>
      <c r="I26" s="3" t="n"/>
      <c r="J26" s="3" t="n"/>
    </row>
    <row r="27">
      <c r="B27" s="17" t="inlineStr">
        <is>
          <t>Gas export</t>
        </is>
      </c>
      <c r="C27" s="3" t="n"/>
      <c r="D27" s="3" t="n"/>
      <c r="E27" s="17" t="n">
        <v>28.9</v>
      </c>
      <c r="F27" s="17" t="inlineStr">
        <is>
          <t>Mscmd</t>
        </is>
      </c>
    </row>
    <row r="28">
      <c r="B28" s="17" t="inlineStr">
        <is>
          <t>U3 Gas to OGP C5+</t>
        </is>
      </c>
      <c r="C28" s="3" t="n"/>
      <c r="D28" s="3" t="n"/>
      <c r="E28" s="17" t="inlineStr">
        <is>
          <t>0.5%</t>
        </is>
      </c>
      <c r="F28" s="17" t="inlineStr">
        <is>
          <t>mol</t>
        </is>
      </c>
    </row>
    <row r="29">
      <c r="B29" s="17" t="inlineStr">
        <is>
          <t>U3 Gas to OGP H2S</t>
        </is>
      </c>
      <c r="C29" s="3" t="n"/>
      <c r="D29" s="3" t="n"/>
      <c r="E29" s="17" t="inlineStr">
        <is>
          <t>3.7%</t>
        </is>
      </c>
      <c r="F29" s="17" t="inlineStr">
        <is>
          <t>mol</t>
        </is>
      </c>
      <c r="H29" s="18" t="inlineStr">
        <is>
          <t>Wells closed for HU wells:</t>
        </is>
      </c>
      <c r="I29" s="3" t="n"/>
      <c r="J29" s="3" t="n"/>
    </row>
    <row r="30">
      <c r="B30" s="17" t="inlineStr">
        <is>
          <t>U2 inj. Compr. availability</t>
        </is>
      </c>
      <c r="C30" s="3" t="n"/>
      <c r="D30" s="3" t="n"/>
      <c r="E30" s="17" t="inlineStr">
        <is>
          <t>96%</t>
        </is>
      </c>
      <c r="F30" s="17" t="inlineStr"/>
      <c r="H30" s="7" t="inlineStr">
        <is>
          <t>Well</t>
        </is>
      </c>
      <c r="I30" s="7" t="inlineStr">
        <is>
          <t>Date</t>
        </is>
      </c>
      <c r="J30" s="7" t="inlineStr"/>
    </row>
    <row r="31">
      <c r="B31" s="17" t="inlineStr">
        <is>
          <t>U2 gas dehydration</t>
        </is>
      </c>
      <c r="C31" s="3" t="n"/>
      <c r="D31" s="3" t="n"/>
      <c r="E31" s="17" t="n">
        <v>20.2</v>
      </c>
      <c r="F31" s="17" t="inlineStr">
        <is>
          <t>Mscmd</t>
        </is>
      </c>
    </row>
    <row r="32">
      <c r="B32" s="17" t="inlineStr">
        <is>
          <t>Gas Injection</t>
        </is>
      </c>
      <c r="C32" s="3" t="n"/>
      <c r="D32" s="3" t="n"/>
      <c r="E32" s="17" t="n">
        <v>51</v>
      </c>
      <c r="F32" s="17" t="inlineStr">
        <is>
          <t>Mscmd</t>
        </is>
      </c>
    </row>
    <row r="33"/>
    <row r="34">
      <c r="A34" s="23" t="inlineStr">
        <is>
          <t>Unit 2 liquid production, ktd stable</t>
        </is>
      </c>
      <c r="B34" s="24">
        <f>B62*$J$20</f>
        <v/>
      </c>
      <c r="C34" s="24">
        <f>C62*$J$20</f>
        <v/>
      </c>
      <c r="D34" s="24">
        <f>D62*$J$20</f>
        <v/>
      </c>
      <c r="E34" s="24">
        <f>E62*$J$20</f>
        <v/>
      </c>
      <c r="F34" s="24">
        <f>F62*$J$20</f>
        <v/>
      </c>
      <c r="G34" s="24">
        <f>G62*$J$20</f>
        <v/>
      </c>
      <c r="H34" s="24">
        <f>H62*$J$20</f>
        <v/>
      </c>
      <c r="I34" s="24">
        <f>I62*$J$20</f>
        <v/>
      </c>
      <c r="J34" s="24">
        <f>J62*$J$20</f>
        <v/>
      </c>
      <c r="K34" s="24">
        <f>K62*$J$20</f>
        <v/>
      </c>
      <c r="L34" s="24">
        <f>L62*$J$20</f>
        <v/>
      </c>
      <c r="M34" s="24">
        <f>M62*$J$20</f>
        <v/>
      </c>
      <c r="N34" s="24">
        <f>N62*$J$20</f>
        <v/>
      </c>
      <c r="O34" s="24">
        <f>O62*$J$20</f>
        <v/>
      </c>
      <c r="P34" s="24">
        <f>P62*$J$20</f>
        <v/>
      </c>
      <c r="Q34" s="24">
        <f>Q62*$J$20</f>
        <v/>
      </c>
      <c r="R34" s="24">
        <f>R62*$J$20</f>
        <v/>
      </c>
      <c r="S34" s="24">
        <f>S62*$J$20</f>
        <v/>
      </c>
      <c r="T34" s="24">
        <f>T62*$J$20</f>
        <v/>
      </c>
      <c r="U34" s="24">
        <f>U62*$J$20</f>
        <v/>
      </c>
      <c r="V34" s="24">
        <f>V62*$J$20</f>
        <v/>
      </c>
      <c r="W34" s="24">
        <f>W62*$J$20</f>
        <v/>
      </c>
      <c r="X34" s="24">
        <f>X62*$J$20</f>
        <v/>
      </c>
      <c r="Y34" s="24">
        <f>Y62*$J$20</f>
        <v/>
      </c>
      <c r="Z34" s="24">
        <f>Z62*$J$20</f>
        <v/>
      </c>
      <c r="AA34" s="24">
        <f>AA62*$J$20</f>
        <v/>
      </c>
      <c r="AB34" s="24">
        <f>AB62*$J$20</f>
        <v/>
      </c>
      <c r="AC34" s="24">
        <f>AC62*$J$20</f>
        <v/>
      </c>
      <c r="AD34" s="24">
        <f>AD62*$J$20</f>
        <v/>
      </c>
      <c r="AE34" s="24">
        <f>AE62*$J$20</f>
        <v/>
      </c>
      <c r="AF34" s="24">
        <f>AF62*$J$20</f>
        <v/>
      </c>
      <c r="AG34" s="23" t="inlineStr">
        <is>
          <t>Unit 2 liquid production, ktd stable</t>
        </is>
      </c>
      <c r="AH34" s="25" t="n"/>
      <c r="AI34" s="25" t="n"/>
    </row>
    <row r="35">
      <c r="A35" s="26" t="inlineStr">
        <is>
          <t>Unit 2 gas dehydration, Mscmd</t>
        </is>
      </c>
      <c r="B35" s="24">
        <f>B34*B65/$J$20-B37-B38</f>
        <v/>
      </c>
      <c r="C35" s="24">
        <f>C34*C65/$J$20-C37-C38</f>
        <v/>
      </c>
      <c r="D35" s="24">
        <f>D34*D65/$J$20-D37-D38</f>
        <v/>
      </c>
      <c r="E35" s="24">
        <f>E34*E65/$J$20-E37-E38</f>
        <v/>
      </c>
      <c r="F35" s="24">
        <f>F34*F65/$J$20-F37-F38</f>
        <v/>
      </c>
      <c r="G35" s="24">
        <f>G34*G65/$J$20-G37-G38</f>
        <v/>
      </c>
      <c r="H35" s="24">
        <f>H34*H65/$J$20-H37-H38</f>
        <v/>
      </c>
      <c r="I35" s="24">
        <f>I34*I65/$J$20-I37-I38</f>
        <v/>
      </c>
      <c r="J35" s="24">
        <f>J34*J65/$J$20-J37-J38</f>
        <v/>
      </c>
      <c r="K35" s="24">
        <f>K34*K65/$J$20-K37-K38</f>
        <v/>
      </c>
      <c r="L35" s="24">
        <f>L34*L65/$J$20-L37-L38</f>
        <v/>
      </c>
      <c r="M35" s="24">
        <f>M34*M65/$J$20-M37-M38</f>
        <v/>
      </c>
      <c r="N35" s="24">
        <f>N34*N65/$J$20-N37-N38</f>
        <v/>
      </c>
      <c r="O35" s="24">
        <f>O34*O65/$J$20-O37-O38</f>
        <v/>
      </c>
      <c r="P35" s="24">
        <f>P34*P65/$J$20-P37-P38</f>
        <v/>
      </c>
      <c r="Q35" s="24">
        <f>Q34*Q65/$J$20-Q37-Q38</f>
        <v/>
      </c>
      <c r="R35" s="24">
        <f>R34*R65/$J$20-R37-R38</f>
        <v/>
      </c>
      <c r="S35" s="24">
        <f>S34*S65/$J$20-S37-S38</f>
        <v/>
      </c>
      <c r="T35" s="24">
        <f>T34*T65/$J$20-T37-T38</f>
        <v/>
      </c>
      <c r="U35" s="24">
        <f>U34*U65/$J$20-U37-U38</f>
        <v/>
      </c>
      <c r="V35" s="24">
        <f>V34*V65/$J$20-V37-V38</f>
        <v/>
      </c>
      <c r="W35" s="24">
        <f>W34*W65/$J$20-W37-W38</f>
        <v/>
      </c>
      <c r="X35" s="24">
        <f>X34*X65/$J$20-X37-X38</f>
        <v/>
      </c>
      <c r="Y35" s="24">
        <f>Y34*Y65/$J$20-Y37-Y38</f>
        <v/>
      </c>
      <c r="Z35" s="24">
        <f>Z34*Z65/$J$20-Z37-Z38</f>
        <v/>
      </c>
      <c r="AA35" s="24">
        <f>AA34*AA65/$J$20-AA37-AA38</f>
        <v/>
      </c>
      <c r="AB35" s="24">
        <f>AB34*AB65/$J$20-AB37-AB38</f>
        <v/>
      </c>
      <c r="AC35" s="24">
        <f>AC34*AC65/$J$20-AC37-AC38</f>
        <v/>
      </c>
      <c r="AD35" s="24">
        <f>AD34*AD65/$J$20-AD37-AD38</f>
        <v/>
      </c>
      <c r="AE35" s="24">
        <f>AE34*AE65/$J$20-AE37-AE38</f>
        <v/>
      </c>
      <c r="AF35" s="24">
        <f>AF34*AF65/$J$20-AF37-AF38</f>
        <v/>
      </c>
      <c r="AG35" s="26" t="inlineStr">
        <is>
          <t>Unit 2 gas dehydration, Mscmd</t>
        </is>
      </c>
      <c r="AH35" s="25" t="n"/>
      <c r="AI35" s="25" t="n"/>
    </row>
    <row r="36">
      <c r="A36" s="26" t="inlineStr">
        <is>
          <t>Condensate from U2 to U3 degassers, ktd unstable</t>
        </is>
      </c>
      <c r="B36" s="24">
        <f>B119*B99*B100/$J$22</f>
        <v/>
      </c>
      <c r="C36" s="24">
        <f>C119*C99*C100/$J$22</f>
        <v/>
      </c>
      <c r="D36" s="24">
        <f>D119*D99*D100/$J$22</f>
        <v/>
      </c>
      <c r="E36" s="24">
        <f>E119*E99*E100/$J$22</f>
        <v/>
      </c>
      <c r="F36" s="24">
        <f>F119*F99*F100/$J$22</f>
        <v/>
      </c>
      <c r="G36" s="24">
        <f>G119*G99*G100/$J$22</f>
        <v/>
      </c>
      <c r="H36" s="24">
        <f>H119*H99*H100/$J$22</f>
        <v/>
      </c>
      <c r="I36" s="24">
        <f>I119*I99*I100/$J$22</f>
        <v/>
      </c>
      <c r="J36" s="24">
        <f>J119*J99*J100/$J$22</f>
        <v/>
      </c>
      <c r="K36" s="24">
        <f>K119*K99*K100/$J$22</f>
        <v/>
      </c>
      <c r="L36" s="24">
        <f>L119*L99*L100/$J$22</f>
        <v/>
      </c>
      <c r="M36" s="24">
        <f>M119*M99*M100/$J$22</f>
        <v/>
      </c>
      <c r="N36" s="24">
        <f>N119*N99*N100/$J$22</f>
        <v/>
      </c>
      <c r="O36" s="24">
        <f>O119*O99*O100/$J$22</f>
        <v/>
      </c>
      <c r="P36" s="24">
        <f>P119*P99*P100/$J$22</f>
        <v/>
      </c>
      <c r="Q36" s="24">
        <f>Q119*Q99*Q100/$J$22</f>
        <v/>
      </c>
      <c r="R36" s="24">
        <f>R119*R99*R100/$J$22</f>
        <v/>
      </c>
      <c r="S36" s="24">
        <f>S119*S99*S100/$J$22</f>
        <v/>
      </c>
      <c r="T36" s="24">
        <f>T119*T99*T100/$J$22</f>
        <v/>
      </c>
      <c r="U36" s="24">
        <f>U119*U99*U100/$J$22</f>
        <v/>
      </c>
      <c r="V36" s="24">
        <f>V119*V99*V100/$J$22</f>
        <v/>
      </c>
      <c r="W36" s="24">
        <f>W119*W99*W100/$J$22</f>
        <v/>
      </c>
      <c r="X36" s="24">
        <f>X119*X99*X100/$J$22</f>
        <v/>
      </c>
      <c r="Y36" s="24">
        <f>Y119*Y99*Y100/$J$22</f>
        <v/>
      </c>
      <c r="Z36" s="24">
        <f>Z119*Z99*Z100/$J$22</f>
        <v/>
      </c>
      <c r="AA36" s="24">
        <f>AA119*AA99*AA100/$J$22</f>
        <v/>
      </c>
      <c r="AB36" s="24">
        <f>AB119*AB99*AB100/$J$22</f>
        <v/>
      </c>
      <c r="AC36" s="24">
        <f>AC119*AC99*AC100/$J$22</f>
        <v/>
      </c>
      <c r="AD36" s="24">
        <f>AD119*AD99*AD100/$J$22</f>
        <v/>
      </c>
      <c r="AE36" s="24">
        <f>AE119*AE99*AE100/$J$22</f>
        <v/>
      </c>
      <c r="AF36" s="24">
        <f>AF119*AF99*AF100/$J$22</f>
        <v/>
      </c>
      <c r="AG36" s="26" t="inlineStr">
        <is>
          <t>Condensate from U2 to U3 degassers, ktd unstable</t>
        </is>
      </c>
      <c r="AH36" s="25" t="n"/>
      <c r="AI36" s="25" t="n"/>
    </row>
    <row r="37">
      <c r="A37" s="26" t="inlineStr">
        <is>
          <t>Gas in KPC from U2 condensate, Mscmd</t>
        </is>
      </c>
      <c r="B37" s="24">
        <f>(B34/$J$20-B36*$J$22)*B68</f>
        <v/>
      </c>
      <c r="C37" s="24">
        <f>(C34/$J$20-C36*$J$22)*C68</f>
        <v/>
      </c>
      <c r="D37" s="24">
        <f>(D34/$J$20-D36*$J$22)*D68</f>
        <v/>
      </c>
      <c r="E37" s="24">
        <f>(E34/$J$20-E36*$J$22)*E68</f>
        <v/>
      </c>
      <c r="F37" s="24">
        <f>(F34/$J$20-F36*$J$22)*F68</f>
        <v/>
      </c>
      <c r="G37" s="24">
        <f>(G34/$J$20-G36*$J$22)*G68</f>
        <v/>
      </c>
      <c r="H37" s="24">
        <f>(H34/$J$20-H36*$J$22)*H68</f>
        <v/>
      </c>
      <c r="I37" s="24">
        <f>(I34/$J$20-I36*$J$22)*I68</f>
        <v/>
      </c>
      <c r="J37" s="24">
        <f>(J34/$J$20-J36*$J$22)*J68</f>
        <v/>
      </c>
      <c r="K37" s="24">
        <f>(K34/$J$20-K36*$J$22)*K68</f>
        <v/>
      </c>
      <c r="L37" s="24">
        <f>(L34/$J$20-L36*$J$22)*L68</f>
        <v/>
      </c>
      <c r="M37" s="24">
        <f>(M34/$J$20-M36*$J$22)*M68</f>
        <v/>
      </c>
      <c r="N37" s="24">
        <f>(N34/$J$20-N36*$J$22)*N68</f>
        <v/>
      </c>
      <c r="O37" s="24">
        <f>(O34/$J$20-O36*$J$22)*O68</f>
        <v/>
      </c>
      <c r="P37" s="24">
        <f>(P34/$J$20-P36*$J$22)*P68</f>
        <v/>
      </c>
      <c r="Q37" s="24">
        <f>(Q34/$J$20-Q36*$J$22)*Q68</f>
        <v/>
      </c>
      <c r="R37" s="24">
        <f>(R34/$J$20-R36*$J$22)*R68</f>
        <v/>
      </c>
      <c r="S37" s="24">
        <f>(S34/$J$20-S36*$J$22)*S68</f>
        <v/>
      </c>
      <c r="T37" s="24">
        <f>(T34/$J$20-T36*$J$22)*T68</f>
        <v/>
      </c>
      <c r="U37" s="24">
        <f>(U34/$J$20-U36*$J$22)*U68</f>
        <v/>
      </c>
      <c r="V37" s="24">
        <f>(V34/$J$20-V36*$J$22)*V68</f>
        <v/>
      </c>
      <c r="W37" s="24">
        <f>(W34/$J$20-W36*$J$22)*W68</f>
        <v/>
      </c>
      <c r="X37" s="24">
        <f>(X34/$J$20-X36*$J$22)*X68</f>
        <v/>
      </c>
      <c r="Y37" s="24">
        <f>(Y34/$J$20-Y36*$J$22)*Y68</f>
        <v/>
      </c>
      <c r="Z37" s="24">
        <f>(Z34/$J$20-Z36*$J$22)*Z68</f>
        <v/>
      </c>
      <c r="AA37" s="24">
        <f>(AA34/$J$20-AA36*$J$22)*AA68</f>
        <v/>
      </c>
      <c r="AB37" s="24">
        <f>(AB34/$J$20-AB36*$J$22)*AB68</f>
        <v/>
      </c>
      <c r="AC37" s="24">
        <f>(AC34/$J$20-AC36*$J$22)*AC68</f>
        <v/>
      </c>
      <c r="AD37" s="24">
        <f>(AD34/$J$20-AD36*$J$22)*AD68</f>
        <v/>
      </c>
      <c r="AE37" s="24">
        <f>(AE34/$J$20-AE36*$J$22)*AE68</f>
        <v/>
      </c>
      <c r="AF37" s="24">
        <f>(AF34/$J$20-AF36*$J$22)*AF68</f>
        <v/>
      </c>
      <c r="AG37" s="26" t="inlineStr">
        <is>
          <t>Gas in KPC from U2 condensate, Mscmd</t>
        </is>
      </c>
      <c r="AH37" s="25" t="n"/>
      <c r="AI37" s="25" t="n"/>
    </row>
    <row r="38">
      <c r="A38" s="26" t="inlineStr">
        <is>
          <t>Gas in U3 from U2 condensate, Mscmd</t>
        </is>
      </c>
      <c r="B38" s="24">
        <f>B36*$J$22*B67</f>
        <v/>
      </c>
      <c r="C38" s="24">
        <f>C36*$J$22*C67</f>
        <v/>
      </c>
      <c r="D38" s="24">
        <f>D36*$J$22*D67</f>
        <v/>
      </c>
      <c r="E38" s="24">
        <f>E36*$J$22*E67</f>
        <v/>
      </c>
      <c r="F38" s="24">
        <f>F36*$J$22*F67</f>
        <v/>
      </c>
      <c r="G38" s="24">
        <f>G36*$J$22*G67</f>
        <v/>
      </c>
      <c r="H38" s="24">
        <f>H36*$J$22*H67</f>
        <v/>
      </c>
      <c r="I38" s="24">
        <f>I36*$J$22*I67</f>
        <v/>
      </c>
      <c r="J38" s="24">
        <f>J36*$J$22*J67</f>
        <v/>
      </c>
      <c r="K38" s="24">
        <f>K36*$J$22*K67</f>
        <v/>
      </c>
      <c r="L38" s="24">
        <f>L36*$J$22*L67</f>
        <v/>
      </c>
      <c r="M38" s="24">
        <f>M36*$J$22*M67</f>
        <v/>
      </c>
      <c r="N38" s="24">
        <f>N36*$J$22*N67</f>
        <v/>
      </c>
      <c r="O38" s="24">
        <f>O36*$J$22*O67</f>
        <v/>
      </c>
      <c r="P38" s="24">
        <f>P36*$J$22*P67</f>
        <v/>
      </c>
      <c r="Q38" s="24">
        <f>Q36*$J$22*Q67</f>
        <v/>
      </c>
      <c r="R38" s="24">
        <f>R36*$J$22*R67</f>
        <v/>
      </c>
      <c r="S38" s="24">
        <f>S36*$J$22*S67</f>
        <v/>
      </c>
      <c r="T38" s="24">
        <f>T36*$J$22*T67</f>
        <v/>
      </c>
      <c r="U38" s="24">
        <f>U36*$J$22*U67</f>
        <v/>
      </c>
      <c r="V38" s="24">
        <f>V36*$J$22*V67</f>
        <v/>
      </c>
      <c r="W38" s="24">
        <f>W36*$J$22*W67</f>
        <v/>
      </c>
      <c r="X38" s="24">
        <f>X36*$J$22*X67</f>
        <v/>
      </c>
      <c r="Y38" s="24">
        <f>Y36*$J$22*Y67</f>
        <v/>
      </c>
      <c r="Z38" s="24">
        <f>Z36*$J$22*Z67</f>
        <v/>
      </c>
      <c r="AA38" s="24">
        <f>AA36*$J$22*AA67</f>
        <v/>
      </c>
      <c r="AB38" s="24">
        <f>AB36*$J$22*AB67</f>
        <v/>
      </c>
      <c r="AC38" s="24">
        <f>AC36*$J$22*AC67</f>
        <v/>
      </c>
      <c r="AD38" s="24">
        <f>AD36*$J$22*AD67</f>
        <v/>
      </c>
      <c r="AE38" s="24">
        <f>AE36*$J$22*AE67</f>
        <v/>
      </c>
      <c r="AF38" s="24">
        <f>AF36*$J$22*AF67</f>
        <v/>
      </c>
      <c r="AG38" s="26" t="inlineStr">
        <is>
          <t>Gas in U3 from U2 condensate, Mscmd</t>
        </is>
      </c>
      <c r="AH38" s="25" t="n"/>
      <c r="AI38" s="25" t="n"/>
    </row>
    <row r="39">
      <c r="A39" s="23" t="inlineStr">
        <is>
          <t>KPC liquid production, ktd stable</t>
        </is>
      </c>
      <c r="B39" s="24">
        <f>B61*$J$20</f>
        <v/>
      </c>
      <c r="C39" s="24">
        <f>C61*$J$20</f>
        <v/>
      </c>
      <c r="D39" s="24">
        <f>D61*$J$20</f>
        <v/>
      </c>
      <c r="E39" s="24">
        <f>E61*$J$20</f>
        <v/>
      </c>
      <c r="F39" s="24">
        <f>F61*$J$20</f>
        <v/>
      </c>
      <c r="G39" s="24">
        <f>G61*$J$20</f>
        <v/>
      </c>
      <c r="H39" s="24">
        <f>H61*$J$20</f>
        <v/>
      </c>
      <c r="I39" s="24">
        <f>I61*$J$20</f>
        <v/>
      </c>
      <c r="J39" s="24">
        <f>J61*$J$20</f>
        <v/>
      </c>
      <c r="K39" s="24">
        <f>K61*$J$20</f>
        <v/>
      </c>
      <c r="L39" s="24">
        <f>L61*$J$20</f>
        <v/>
      </c>
      <c r="M39" s="24">
        <f>M61*$J$20</f>
        <v/>
      </c>
      <c r="N39" s="24">
        <f>N61*$J$20</f>
        <v/>
      </c>
      <c r="O39" s="24">
        <f>O61*$J$20</f>
        <v/>
      </c>
      <c r="P39" s="24">
        <f>P61*$J$20</f>
        <v/>
      </c>
      <c r="Q39" s="24">
        <f>Q61*$J$20</f>
        <v/>
      </c>
      <c r="R39" s="24">
        <f>R61*$J$20</f>
        <v/>
      </c>
      <c r="S39" s="24">
        <f>S61*$J$20</f>
        <v/>
      </c>
      <c r="T39" s="24">
        <f>T61*$J$20</f>
        <v/>
      </c>
      <c r="U39" s="24">
        <f>U61*$J$20</f>
        <v/>
      </c>
      <c r="V39" s="24">
        <f>V61*$J$20</f>
        <v/>
      </c>
      <c r="W39" s="24">
        <f>W61*$J$20</f>
        <v/>
      </c>
      <c r="X39" s="24">
        <f>X61*$J$20</f>
        <v/>
      </c>
      <c r="Y39" s="24">
        <f>Y61*$J$20</f>
        <v/>
      </c>
      <c r="Z39" s="24">
        <f>Z61*$J$20</f>
        <v/>
      </c>
      <c r="AA39" s="24">
        <f>AA61*$J$20</f>
        <v/>
      </c>
      <c r="AB39" s="24">
        <f>AB61*$J$20</f>
        <v/>
      </c>
      <c r="AC39" s="24">
        <f>AC61*$J$20</f>
        <v/>
      </c>
      <c r="AD39" s="24">
        <f>AD61*$J$20</f>
        <v/>
      </c>
      <c r="AE39" s="24">
        <f>AE61*$J$20</f>
        <v/>
      </c>
      <c r="AF39" s="24">
        <f>AF61*$J$20</f>
        <v/>
      </c>
      <c r="AG39" s="23" t="inlineStr">
        <is>
          <t>KPC liquid production, ktd stable</t>
        </is>
      </c>
      <c r="AH39" s="25" t="n"/>
      <c r="AI39" s="25" t="n"/>
    </row>
    <row r="40">
      <c r="A40" s="26" t="inlineStr">
        <is>
          <t>KPC gas production (MP gas from own wells), Mscmd</t>
        </is>
      </c>
      <c r="B40" s="24">
        <f>B39*B64/$J$20-B49</f>
        <v/>
      </c>
      <c r="C40" s="24">
        <f>C39*C64/$J$20-C49</f>
        <v/>
      </c>
      <c r="D40" s="24">
        <f>D39*D64/$J$20-D49</f>
        <v/>
      </c>
      <c r="E40" s="24">
        <f>E39*E64/$J$20-E49</f>
        <v/>
      </c>
      <c r="F40" s="24">
        <f>F39*F64/$J$20-F49</f>
        <v/>
      </c>
      <c r="G40" s="24">
        <f>G39*G64/$J$20-G49</f>
        <v/>
      </c>
      <c r="H40" s="24">
        <f>H39*H64/$J$20-H49</f>
        <v/>
      </c>
      <c r="I40" s="24">
        <f>I39*I64/$J$20-I49</f>
        <v/>
      </c>
      <c r="J40" s="24">
        <f>J39*J64/$J$20-J49</f>
        <v/>
      </c>
      <c r="K40" s="24">
        <f>K39*K64/$J$20-K49</f>
        <v/>
      </c>
      <c r="L40" s="24">
        <f>L39*L64/$J$20-L49</f>
        <v/>
      </c>
      <c r="M40" s="24">
        <f>M39*M64/$J$20-M49</f>
        <v/>
      </c>
      <c r="N40" s="24">
        <f>N39*N64/$J$20-N49</f>
        <v/>
      </c>
      <c r="O40" s="24">
        <f>O39*O64/$J$20-O49</f>
        <v/>
      </c>
      <c r="P40" s="24">
        <f>P39*P64/$J$20-P49</f>
        <v/>
      </c>
      <c r="Q40" s="24">
        <f>Q39*Q64/$J$20-Q49</f>
        <v/>
      </c>
      <c r="R40" s="24">
        <f>R39*R64/$J$20-R49</f>
        <v/>
      </c>
      <c r="S40" s="24">
        <f>S39*S64/$J$20-S49</f>
        <v/>
      </c>
      <c r="T40" s="24">
        <f>T39*T64/$J$20-T49</f>
        <v/>
      </c>
      <c r="U40" s="24">
        <f>U39*U64/$J$20-U49</f>
        <v/>
      </c>
      <c r="V40" s="24">
        <f>V39*V64/$J$20-V49</f>
        <v/>
      </c>
      <c r="W40" s="24">
        <f>W39*W64/$J$20-W49</f>
        <v/>
      </c>
      <c r="X40" s="24">
        <f>X39*X64/$J$20-X49</f>
        <v/>
      </c>
      <c r="Y40" s="24">
        <f>Y39*Y64/$J$20-Y49</f>
        <v/>
      </c>
      <c r="Z40" s="24">
        <f>Z39*Z64/$J$20-Z49</f>
        <v/>
      </c>
      <c r="AA40" s="24">
        <f>AA39*AA64/$J$20-AA49</f>
        <v/>
      </c>
      <c r="AB40" s="24">
        <f>AB39*AB64/$J$20-AB49</f>
        <v/>
      </c>
      <c r="AC40" s="24">
        <f>AC39*AC64/$J$20-AC49</f>
        <v/>
      </c>
      <c r="AD40" s="24">
        <f>AD39*AD64/$J$20-AD49</f>
        <v/>
      </c>
      <c r="AE40" s="24">
        <f>AE39*AE64/$J$20-AE49</f>
        <v/>
      </c>
      <c r="AF40" s="24">
        <f>AF39*AF64/$J$20-AF49</f>
        <v/>
      </c>
      <c r="AG40" s="26" t="inlineStr">
        <is>
          <t>KPC gas production (MP gas from own wells), Mscmd</t>
        </is>
      </c>
      <c r="AH40" s="25" t="n"/>
      <c r="AI40" s="25" t="n"/>
    </row>
    <row r="41">
      <c r="A41" s="23" t="inlineStr">
        <is>
          <t>Unit 3 liquid production, ktd stable</t>
        </is>
      </c>
      <c r="B41" s="24">
        <f>B63*$J$20</f>
        <v/>
      </c>
      <c r="C41" s="24">
        <f>C63*$J$20</f>
        <v/>
      </c>
      <c r="D41" s="24">
        <f>D63*$J$20</f>
        <v/>
      </c>
      <c r="E41" s="24">
        <f>E63*$J$20</f>
        <v/>
      </c>
      <c r="F41" s="24">
        <f>F63*$J$20</f>
        <v/>
      </c>
      <c r="G41" s="24">
        <f>G63*$J$20</f>
        <v/>
      </c>
      <c r="H41" s="24">
        <f>H63*$J$20</f>
        <v/>
      </c>
      <c r="I41" s="24">
        <f>I63*$J$20</f>
        <v/>
      </c>
      <c r="J41" s="24">
        <f>J63*$J$20</f>
        <v/>
      </c>
      <c r="K41" s="24">
        <f>K63*$J$20</f>
        <v/>
      </c>
      <c r="L41" s="24">
        <f>L63*$J$20</f>
        <v/>
      </c>
      <c r="M41" s="24">
        <f>M63*$J$20</f>
        <v/>
      </c>
      <c r="N41" s="24">
        <f>N63*$J$20</f>
        <v/>
      </c>
      <c r="O41" s="24">
        <f>O63*$J$20</f>
        <v/>
      </c>
      <c r="P41" s="24">
        <f>P63*$J$20</f>
        <v/>
      </c>
      <c r="Q41" s="24">
        <f>Q63*$J$20</f>
        <v/>
      </c>
      <c r="R41" s="24">
        <f>R63*$J$20</f>
        <v/>
      </c>
      <c r="S41" s="24">
        <f>S63*$J$20</f>
        <v/>
      </c>
      <c r="T41" s="24">
        <f>T63*$J$20</f>
        <v/>
      </c>
      <c r="U41" s="24">
        <f>U63*$J$20</f>
        <v/>
      </c>
      <c r="V41" s="24">
        <f>V63*$J$20</f>
        <v/>
      </c>
      <c r="W41" s="24">
        <f>W63*$J$20</f>
        <v/>
      </c>
      <c r="X41" s="24">
        <f>X63*$J$20</f>
        <v/>
      </c>
      <c r="Y41" s="24">
        <f>Y63*$J$20</f>
        <v/>
      </c>
      <c r="Z41" s="24">
        <f>Z63*$J$20</f>
        <v/>
      </c>
      <c r="AA41" s="24">
        <f>AA63*$J$20</f>
        <v/>
      </c>
      <c r="AB41" s="24">
        <f>AB63*$J$20</f>
        <v/>
      </c>
      <c r="AC41" s="24">
        <f>AC63*$J$20</f>
        <v/>
      </c>
      <c r="AD41" s="24">
        <f>AD63*$J$20</f>
        <v/>
      </c>
      <c r="AE41" s="24">
        <f>AE63*$J$20</f>
        <v/>
      </c>
      <c r="AF41" s="24">
        <f>AF63*$J$20</f>
        <v/>
      </c>
      <c r="AG41" s="23" t="inlineStr">
        <is>
          <t>Unit 3 liquid production, ktd stable</t>
        </is>
      </c>
      <c r="AH41" s="25" t="n"/>
      <c r="AI41" s="25" t="n"/>
    </row>
    <row r="42">
      <c r="A42" s="26" t="inlineStr">
        <is>
          <t>U3 gas production (gas from own wells), Mscmd</t>
        </is>
      </c>
      <c r="B42" s="24">
        <f>B41*B66/$J$20</f>
        <v/>
      </c>
      <c r="C42" s="24">
        <f>C41*C66/$J$20</f>
        <v/>
      </c>
      <c r="D42" s="24">
        <f>D41*D66/$J$20</f>
        <v/>
      </c>
      <c r="E42" s="24">
        <f>E41*E66/$J$20</f>
        <v/>
      </c>
      <c r="F42" s="24">
        <f>F41*F66/$J$20</f>
        <v/>
      </c>
      <c r="G42" s="24">
        <f>G41*G66/$J$20</f>
        <v/>
      </c>
      <c r="H42" s="24">
        <f>H41*H66/$J$20</f>
        <v/>
      </c>
      <c r="I42" s="24">
        <f>I41*I66/$J$20</f>
        <v/>
      </c>
      <c r="J42" s="24">
        <f>J41*J66/$J$20</f>
        <v/>
      </c>
      <c r="K42" s="24">
        <f>K41*K66/$J$20</f>
        <v/>
      </c>
      <c r="L42" s="24">
        <f>L41*L66/$J$20</f>
        <v/>
      </c>
      <c r="M42" s="24">
        <f>M41*M66/$J$20</f>
        <v/>
      </c>
      <c r="N42" s="24">
        <f>N41*N66/$J$20</f>
        <v/>
      </c>
      <c r="O42" s="24">
        <f>O41*O66/$J$20</f>
        <v/>
      </c>
      <c r="P42" s="24">
        <f>P41*P66/$J$20</f>
        <v/>
      </c>
      <c r="Q42" s="24">
        <f>Q41*Q66/$J$20</f>
        <v/>
      </c>
      <c r="R42" s="24">
        <f>R41*R66/$J$20</f>
        <v/>
      </c>
      <c r="S42" s="24">
        <f>S41*S66/$J$20</f>
        <v/>
      </c>
      <c r="T42" s="24">
        <f>T41*T66/$J$20</f>
        <v/>
      </c>
      <c r="U42" s="24">
        <f>U41*U66/$J$20</f>
        <v/>
      </c>
      <c r="V42" s="24">
        <f>V41*V66/$J$20</f>
        <v/>
      </c>
      <c r="W42" s="24">
        <f>W41*W66/$J$20</f>
        <v/>
      </c>
      <c r="X42" s="24">
        <f>X41*X66/$J$20</f>
        <v/>
      </c>
      <c r="Y42" s="24">
        <f>Y41*Y66/$J$20</f>
        <v/>
      </c>
      <c r="Z42" s="24">
        <f>Z41*Z66/$J$20</f>
        <v/>
      </c>
      <c r="AA42" s="24">
        <f>AA41*AA66/$J$20</f>
        <v/>
      </c>
      <c r="AB42" s="24">
        <f>AB41*AB66/$J$20</f>
        <v/>
      </c>
      <c r="AC42" s="24">
        <f>AC41*AC66/$J$20</f>
        <v/>
      </c>
      <c r="AD42" s="24">
        <f>AD41*AD66/$J$20</f>
        <v/>
      </c>
      <c r="AE42" s="24">
        <f>AE41*AE66/$J$20</f>
        <v/>
      </c>
      <c r="AF42" s="24">
        <f>AF41*AF66/$J$20</f>
        <v/>
      </c>
      <c r="AG42" s="26" t="inlineStr">
        <is>
          <t>U3 gas production (gas from own wells), Mscmd</t>
        </is>
      </c>
      <c r="AH42" s="25" t="n"/>
      <c r="AI42" s="25" t="n"/>
    </row>
    <row r="43">
      <c r="A43" s="26" t="inlineStr">
        <is>
          <t>Total condensate ex U3 to KPC ktd unstable</t>
        </is>
      </c>
      <c r="B43" s="24">
        <f>(B36+B41/($J$20*$J$22))-B9</f>
        <v/>
      </c>
      <c r="C43" s="24">
        <f>(C36+C41/($J$20*$J$22))-C9</f>
        <v/>
      </c>
      <c r="D43" s="24">
        <f>(D36+D41/($J$20*$J$22))-D9</f>
        <v/>
      </c>
      <c r="E43" s="24">
        <f>(E36+E41/($J$20*$J$22))-E9</f>
        <v/>
      </c>
      <c r="F43" s="24">
        <f>(F36+F41/($J$20*$J$22))-F9</f>
        <v/>
      </c>
      <c r="G43" s="24">
        <f>(G36+G41/($J$20*$J$22))-G9</f>
        <v/>
      </c>
      <c r="H43" s="24">
        <f>(H36+H41/($J$20*$J$22))-H9</f>
        <v/>
      </c>
      <c r="I43" s="24">
        <f>(I36+I41/($J$20*$J$22))-I9</f>
        <v/>
      </c>
      <c r="J43" s="24">
        <f>(J36+J41/($J$20*$J$22))-J9</f>
        <v/>
      </c>
      <c r="K43" s="24">
        <f>(K36+K41/($J$20*$J$22))-K9</f>
        <v/>
      </c>
      <c r="L43" s="24">
        <f>(L36+L41/($J$20*$J$22))-L9</f>
        <v/>
      </c>
      <c r="M43" s="24">
        <f>(M36+M41/($J$20*$J$22))-M9</f>
        <v/>
      </c>
      <c r="N43" s="24">
        <f>(N36+N41/($J$20*$J$22))-N9</f>
        <v/>
      </c>
      <c r="O43" s="24">
        <f>(O36+O41/($J$20*$J$22))-O9</f>
        <v/>
      </c>
      <c r="P43" s="24">
        <f>(P36+P41/($J$20*$J$22))-P9</f>
        <v/>
      </c>
      <c r="Q43" s="24">
        <f>(Q36+Q41/($J$20*$J$22))-Q9</f>
        <v/>
      </c>
      <c r="R43" s="24">
        <f>(R36+R41/($J$20*$J$22))-R9</f>
        <v/>
      </c>
      <c r="S43" s="24">
        <f>(S36+S41/($J$20*$J$22))-S9</f>
        <v/>
      </c>
      <c r="T43" s="24">
        <f>(T36+T41/($J$20*$J$22))-T9</f>
        <v/>
      </c>
      <c r="U43" s="24">
        <f>(U36+U41/($J$20*$J$22))-U9</f>
        <v/>
      </c>
      <c r="V43" s="24">
        <f>(V36+V41/($J$20*$J$22))-V9</f>
        <v/>
      </c>
      <c r="W43" s="24">
        <f>(W36+W41/($J$20*$J$22))-W9</f>
        <v/>
      </c>
      <c r="X43" s="24">
        <f>(X36+X41/($J$20*$J$22))-X9</f>
        <v/>
      </c>
      <c r="Y43" s="24">
        <f>(Y36+Y41/($J$20*$J$22))-Y9</f>
        <v/>
      </c>
      <c r="Z43" s="24">
        <f>(Z36+Z41/($J$20*$J$22))-Z9</f>
        <v/>
      </c>
      <c r="AA43" s="24">
        <f>(AA36+AA41/($J$20*$J$22))-AA9</f>
        <v/>
      </c>
      <c r="AB43" s="24">
        <f>(AB36+AB41/($J$20*$J$22))-AB9</f>
        <v/>
      </c>
      <c r="AC43" s="24">
        <f>(AC36+AC41/($J$20*$J$22))-AC9</f>
        <v/>
      </c>
      <c r="AD43" s="24">
        <f>(AD36+AD41/($J$20*$J$22))-AD9</f>
        <v/>
      </c>
      <c r="AE43" s="24">
        <f>(AE36+AE41/($J$20*$J$22))-AE9</f>
        <v/>
      </c>
      <c r="AF43" s="24">
        <f>(AF36+AF41/($J$20*$J$22))-AF9</f>
        <v/>
      </c>
      <c r="AG43" s="26" t="inlineStr">
        <is>
          <t>Total condensate ex U3 to KPC ktd unstable</t>
        </is>
      </c>
      <c r="AH43" s="25" t="n"/>
      <c r="AI43" s="25" t="n"/>
    </row>
    <row r="44">
      <c r="A44" s="26" t="inlineStr">
        <is>
          <t>Gas Generated in KPC from Cond. ex U3, Mscmd</t>
        </is>
      </c>
      <c r="B44" s="24">
        <f>B43*B69*$J$22</f>
        <v/>
      </c>
      <c r="C44" s="24">
        <f>C43*C69*$J$22</f>
        <v/>
      </c>
      <c r="D44" s="24">
        <f>D43*D69*$J$22</f>
        <v/>
      </c>
      <c r="E44" s="24">
        <f>E43*E69*$J$22</f>
        <v/>
      </c>
      <c r="F44" s="24">
        <f>F43*F69*$J$22</f>
        <v/>
      </c>
      <c r="G44" s="24">
        <f>G43*G69*$J$22</f>
        <v/>
      </c>
      <c r="H44" s="24">
        <f>H43*H69*$J$22</f>
        <v/>
      </c>
      <c r="I44" s="24">
        <f>I43*I69*$J$22</f>
        <v/>
      </c>
      <c r="J44" s="24">
        <f>J43*J69*$J$22</f>
        <v/>
      </c>
      <c r="K44" s="24">
        <f>K43*K69*$J$22</f>
        <v/>
      </c>
      <c r="L44" s="24">
        <f>L43*L69*$J$22</f>
        <v/>
      </c>
      <c r="M44" s="24">
        <f>M43*M69*$J$22</f>
        <v/>
      </c>
      <c r="N44" s="24">
        <f>N43*N69*$J$22</f>
        <v/>
      </c>
      <c r="O44" s="24">
        <f>O43*O69*$J$22</f>
        <v/>
      </c>
      <c r="P44" s="24">
        <f>P43*P69*$J$22</f>
        <v/>
      </c>
      <c r="Q44" s="24">
        <f>Q43*Q69*$J$22</f>
        <v/>
      </c>
      <c r="R44" s="24">
        <f>R43*R69*$J$22</f>
        <v/>
      </c>
      <c r="S44" s="24">
        <f>S43*S69*$J$22</f>
        <v/>
      </c>
      <c r="T44" s="24">
        <f>T43*T69*$J$22</f>
        <v/>
      </c>
      <c r="U44" s="24">
        <f>U43*U69*$J$22</f>
        <v/>
      </c>
      <c r="V44" s="24">
        <f>V43*V69*$J$22</f>
        <v/>
      </c>
      <c r="W44" s="24">
        <f>W43*W69*$J$22</f>
        <v/>
      </c>
      <c r="X44" s="24">
        <f>X43*X69*$J$22</f>
        <v/>
      </c>
      <c r="Y44" s="24">
        <f>Y43*Y69*$J$22</f>
        <v/>
      </c>
      <c r="Z44" s="24">
        <f>Z43*Z69*$J$22</f>
        <v/>
      </c>
      <c r="AA44" s="24">
        <f>AA43*AA69*$J$22</f>
        <v/>
      </c>
      <c r="AB44" s="24">
        <f>AB43*AB69*$J$22</f>
        <v/>
      </c>
      <c r="AC44" s="24">
        <f>AC43*AC69*$J$22</f>
        <v/>
      </c>
      <c r="AD44" s="24">
        <f>AD43*AD69*$J$22</f>
        <v/>
      </c>
      <c r="AE44" s="24">
        <f>AE43*AE69*$J$22</f>
        <v/>
      </c>
      <c r="AF44" s="24">
        <f>AF43*AF69*$J$22</f>
        <v/>
      </c>
      <c r="AG44" s="26" t="inlineStr">
        <is>
          <t>Gas Generated in KPC from Cond. ex U3, Mscmd</t>
        </is>
      </c>
      <c r="AH44" s="25" t="n"/>
      <c r="AI44" s="25" t="n"/>
    </row>
    <row r="45">
      <c r="A45" s="26" t="inlineStr">
        <is>
          <t>Total Raw Gas Produced Mscmd</t>
        </is>
      </c>
      <c r="B45" s="24">
        <f>B35+B37+B38+B40+B42+B49</f>
        <v/>
      </c>
      <c r="C45" s="24">
        <f>C35+C37+C38+C40+C42+C49</f>
        <v/>
      </c>
      <c r="D45" s="24">
        <f>D35+D37+D38+D40+D42+D49</f>
        <v/>
      </c>
      <c r="E45" s="24">
        <f>E35+E37+E38+E40+E42+E49</f>
        <v/>
      </c>
      <c r="F45" s="24">
        <f>F35+F37+F38+F40+F42+F49</f>
        <v/>
      </c>
      <c r="G45" s="24">
        <f>G35+G37+G38+G40+G42+G49</f>
        <v/>
      </c>
      <c r="H45" s="24">
        <f>H35+H37+H38+H40+H42+H49</f>
        <v/>
      </c>
      <c r="I45" s="24">
        <f>I35+I37+I38+I40+I42+I49</f>
        <v/>
      </c>
      <c r="J45" s="24">
        <f>J35+J37+J38+J40+J42+J49</f>
        <v/>
      </c>
      <c r="K45" s="24">
        <f>K35+K37+K38+K40+K42+K49</f>
        <v/>
      </c>
      <c r="L45" s="24">
        <f>L35+L37+L38+L40+L42+L49</f>
        <v/>
      </c>
      <c r="M45" s="24">
        <f>M35+M37+M38+M40+M42+M49</f>
        <v/>
      </c>
      <c r="N45" s="24">
        <f>N35+N37+N38+N40+N42+N49</f>
        <v/>
      </c>
      <c r="O45" s="24">
        <f>O35+O37+O38+O40+O42+O49</f>
        <v/>
      </c>
      <c r="P45" s="24">
        <f>P35+P37+P38+P40+P42+P49</f>
        <v/>
      </c>
      <c r="Q45" s="24">
        <f>Q35+Q37+Q38+Q40+Q42+Q49</f>
        <v/>
      </c>
      <c r="R45" s="24">
        <f>R35+R37+R38+R40+R42+R49</f>
        <v/>
      </c>
      <c r="S45" s="24">
        <f>S35+S37+S38+S40+S42+S49</f>
        <v/>
      </c>
      <c r="T45" s="24">
        <f>T35+T37+T38+T40+T42+T49</f>
        <v/>
      </c>
      <c r="U45" s="24">
        <f>U35+U37+U38+U40+U42+U49</f>
        <v/>
      </c>
      <c r="V45" s="24">
        <f>V35+V37+V38+V40+V42+V49</f>
        <v/>
      </c>
      <c r="W45" s="24">
        <f>W35+W37+W38+W40+W42+W49</f>
        <v/>
      </c>
      <c r="X45" s="24">
        <f>X35+X37+X38+X40+X42+X49</f>
        <v/>
      </c>
      <c r="Y45" s="24">
        <f>Y35+Y37+Y38+Y40+Y42+Y49</f>
        <v/>
      </c>
      <c r="Z45" s="24">
        <f>Z35+Z37+Z38+Z40+Z42+Z49</f>
        <v/>
      </c>
      <c r="AA45" s="24">
        <f>AA35+AA37+AA38+AA40+AA42+AA49</f>
        <v/>
      </c>
      <c r="AB45" s="24">
        <f>AB35+AB37+AB38+AB40+AB42+AB49</f>
        <v/>
      </c>
      <c r="AC45" s="24">
        <f>AC35+AC37+AC38+AC40+AC42+AC49</f>
        <v/>
      </c>
      <c r="AD45" s="24">
        <f>AD35+AD37+AD38+AD40+AD42+AD49</f>
        <v/>
      </c>
      <c r="AE45" s="24">
        <f>AE35+AE37+AE38+AE40+AE42+AE49</f>
        <v/>
      </c>
      <c r="AF45" s="24">
        <f>AF35+AF37+AF38+AF40+AF42+AF49</f>
        <v/>
      </c>
      <c r="AG45" s="26" t="inlineStr">
        <is>
          <t>Total Raw Gas Produced Mscmd</t>
        </is>
      </c>
      <c r="AH45" s="25" t="n"/>
      <c r="AI45" s="25" t="n"/>
    </row>
    <row r="46">
      <c r="A46" s="26" t="inlineStr">
        <is>
          <t>Injection required=40% of Total Gas, Mscmd</t>
        </is>
      </c>
      <c r="B46" s="24">
        <f>B45*0.4</f>
        <v/>
      </c>
      <c r="C46" s="24">
        <f>C45*0.4</f>
        <v/>
      </c>
      <c r="D46" s="24">
        <f>D45*0.4</f>
        <v/>
      </c>
      <c r="E46" s="24">
        <f>E45*0.4</f>
        <v/>
      </c>
      <c r="F46" s="24">
        <f>F45*0.4</f>
        <v/>
      </c>
      <c r="G46" s="24">
        <f>G45*0.4</f>
        <v/>
      </c>
      <c r="H46" s="24">
        <f>H45*0.4</f>
        <v/>
      </c>
      <c r="I46" s="24">
        <f>I45*0.4</f>
        <v/>
      </c>
      <c r="J46" s="24">
        <f>J45*0.4</f>
        <v/>
      </c>
      <c r="K46" s="24">
        <f>K45*0.4</f>
        <v/>
      </c>
      <c r="L46" s="24">
        <f>L45*0.4</f>
        <v/>
      </c>
      <c r="M46" s="24">
        <f>M45*0.4</f>
        <v/>
      </c>
      <c r="N46" s="24">
        <f>N45*0.4</f>
        <v/>
      </c>
      <c r="O46" s="24">
        <f>O45*0.4</f>
        <v/>
      </c>
      <c r="P46" s="24">
        <f>P45*0.4</f>
        <v/>
      </c>
      <c r="Q46" s="24">
        <f>Q45*0.4</f>
        <v/>
      </c>
      <c r="R46" s="24">
        <f>R45*0.4</f>
        <v/>
      </c>
      <c r="S46" s="24">
        <f>S45*0.4</f>
        <v/>
      </c>
      <c r="T46" s="24">
        <f>T45*0.4</f>
        <v/>
      </c>
      <c r="U46" s="24">
        <f>U45*0.4</f>
        <v/>
      </c>
      <c r="V46" s="24">
        <f>V45*0.4</f>
        <v/>
      </c>
      <c r="W46" s="24">
        <f>W45*0.4</f>
        <v/>
      </c>
      <c r="X46" s="24">
        <f>X45*0.4</f>
        <v/>
      </c>
      <c r="Y46" s="24">
        <f>Y45*0.4</f>
        <v/>
      </c>
      <c r="Z46" s="24">
        <f>Z45*0.4</f>
        <v/>
      </c>
      <c r="AA46" s="24">
        <f>AA45*0.4</f>
        <v/>
      </c>
      <c r="AB46" s="24">
        <f>AB45*0.4</f>
        <v/>
      </c>
      <c r="AC46" s="24">
        <f>AC45*0.4</f>
        <v/>
      </c>
      <c r="AD46" s="24">
        <f>AD45*0.4</f>
        <v/>
      </c>
      <c r="AE46" s="24">
        <f>AE45*0.4</f>
        <v/>
      </c>
      <c r="AF46" s="24">
        <f>AF45*0.4</f>
        <v/>
      </c>
      <c r="AG46" s="26" t="inlineStr">
        <is>
          <t>Injection required=40% of Total Gas, Mscmd</t>
        </is>
      </c>
      <c r="AH46" s="25" t="n"/>
      <c r="AI46" s="25" t="n"/>
    </row>
    <row r="47">
      <c r="A47" s="26" t="inlineStr">
        <is>
          <t>Gas from KPC to injection, Mscmd</t>
        </is>
      </c>
      <c r="B47" s="24" t="n">
        <v>20.71</v>
      </c>
      <c r="C47" s="24" t="n">
        <v>20.71</v>
      </c>
      <c r="D47" s="24" t="n">
        <v>19.89</v>
      </c>
      <c r="E47" s="24" t="n">
        <v>19.89</v>
      </c>
      <c r="F47" s="24" t="n">
        <v>19.89</v>
      </c>
      <c r="G47" s="24" t="n">
        <v>19.89</v>
      </c>
      <c r="H47" s="24" t="n">
        <v>19.89</v>
      </c>
      <c r="I47" s="24" t="n">
        <v>19.89</v>
      </c>
      <c r="J47" s="24" t="n">
        <v>16.71</v>
      </c>
      <c r="K47" s="24" t="n">
        <v>16.71</v>
      </c>
      <c r="L47" s="24" t="n">
        <v>16.71</v>
      </c>
      <c r="M47" s="24" t="n">
        <v>16.71</v>
      </c>
      <c r="N47" s="24" t="n">
        <v>16.71</v>
      </c>
      <c r="O47" s="24" t="n">
        <v>16.71</v>
      </c>
      <c r="P47" s="24" t="n">
        <v>16.71</v>
      </c>
      <c r="Q47" s="24" t="n">
        <v>16.71</v>
      </c>
      <c r="R47" s="24" t="n">
        <v>16.71</v>
      </c>
      <c r="S47" s="24" t="n">
        <v>16.71</v>
      </c>
      <c r="T47" s="24" t="n">
        <v>16.71</v>
      </c>
      <c r="U47" s="24" t="n">
        <v>16.71</v>
      </c>
      <c r="V47" s="24" t="n">
        <v>16.71</v>
      </c>
      <c r="W47" s="24" t="n">
        <v>16.71</v>
      </c>
      <c r="X47" s="24" t="n">
        <v>16.71</v>
      </c>
      <c r="Y47" s="24" t="n">
        <v>16.71</v>
      </c>
      <c r="Z47" s="24" t="n">
        <v>16.71</v>
      </c>
      <c r="AA47" s="24" t="n">
        <v>16.71</v>
      </c>
      <c r="AB47" s="24" t="n">
        <v>16.71</v>
      </c>
      <c r="AC47" s="24" t="n">
        <v>16.71</v>
      </c>
      <c r="AD47" s="24" t="n">
        <v>16.71</v>
      </c>
      <c r="AE47" s="24" t="n">
        <v>16.71</v>
      </c>
      <c r="AF47" s="24" t="n">
        <v>16.71</v>
      </c>
      <c r="AG47" s="26" t="inlineStr">
        <is>
          <t>Gas from KPC to injection, Mscmd</t>
        </is>
      </c>
      <c r="AH47" s="25" t="n"/>
      <c r="AI47" s="25" t="n"/>
    </row>
    <row r="48">
      <c r="A48" s="26" t="inlineStr">
        <is>
          <t>Gas from KPC to export, Mscmd</t>
        </is>
      </c>
      <c r="B48" s="24" t="n">
        <v>3.2</v>
      </c>
      <c r="C48" s="24" t="n">
        <v>3.2</v>
      </c>
      <c r="D48" s="24" t="n">
        <v>9.109999999999999</v>
      </c>
      <c r="E48" s="24" t="n">
        <v>9.109999999999999</v>
      </c>
      <c r="F48" s="24" t="n">
        <v>9.109999999999999</v>
      </c>
      <c r="G48" s="24" t="n">
        <v>9.109999999999999</v>
      </c>
      <c r="H48" s="24" t="n">
        <v>9.109999999999999</v>
      </c>
      <c r="I48" s="24" t="n">
        <v>9.109999999999999</v>
      </c>
      <c r="J48" s="24" t="n">
        <v>7.2</v>
      </c>
      <c r="K48" s="24" t="n">
        <v>7.2</v>
      </c>
      <c r="L48" s="24" t="n">
        <v>7.2</v>
      </c>
      <c r="M48" s="24" t="n">
        <v>7.2</v>
      </c>
      <c r="N48" s="24" t="n">
        <v>7.2</v>
      </c>
      <c r="O48" s="24" t="n">
        <v>7.2</v>
      </c>
      <c r="P48" s="24" t="n">
        <v>7.2</v>
      </c>
      <c r="Q48" s="24" t="n">
        <v>7.2</v>
      </c>
      <c r="R48" s="24" t="n">
        <v>7.2</v>
      </c>
      <c r="S48" s="24" t="n">
        <v>7.2</v>
      </c>
      <c r="T48" s="24" t="n">
        <v>7.2</v>
      </c>
      <c r="U48" s="24" t="n">
        <v>7.2</v>
      </c>
      <c r="V48" s="24" t="n">
        <v>7.2</v>
      </c>
      <c r="W48" s="24" t="n">
        <v>7.2</v>
      </c>
      <c r="X48" s="24" t="n">
        <v>7.2</v>
      </c>
      <c r="Y48" s="24" t="n">
        <v>7.2</v>
      </c>
      <c r="Z48" s="24" t="n">
        <v>7.2</v>
      </c>
      <c r="AA48" s="24" t="n">
        <v>7.2</v>
      </c>
      <c r="AB48" s="24" t="n">
        <v>7.2</v>
      </c>
      <c r="AC48" s="24" t="n">
        <v>7.2</v>
      </c>
      <c r="AD48" s="24" t="n">
        <v>7.2</v>
      </c>
      <c r="AE48" s="24" t="n">
        <v>7.2</v>
      </c>
      <c r="AF48" s="24" t="n">
        <v>7.2</v>
      </c>
      <c r="AG48" s="26" t="inlineStr">
        <is>
          <t>Gas from KPC to export, Mscmd</t>
        </is>
      </c>
      <c r="AH48" s="25" t="n"/>
      <c r="AI48" s="25" t="n"/>
    </row>
    <row r="49">
      <c r="A49" s="26" t="inlineStr">
        <is>
          <t>Gas from KPC to 5IC, Mscmd</t>
        </is>
      </c>
      <c r="B49" s="24" t="n">
        <v>11.09</v>
      </c>
      <c r="C49" s="24" t="n">
        <v>11.09</v>
      </c>
      <c r="D49" s="24" t="n">
        <v>0</v>
      </c>
      <c r="E49" s="24" t="n">
        <v>0</v>
      </c>
      <c r="F49" s="24" t="n">
        <v>0</v>
      </c>
      <c r="G49" s="24" t="n">
        <v>0</v>
      </c>
      <c r="H49" s="24" t="n">
        <v>0</v>
      </c>
      <c r="I49" s="24" t="n">
        <v>0</v>
      </c>
      <c r="J49" s="24" t="n">
        <v>11.09</v>
      </c>
      <c r="K49" s="24" t="n">
        <v>11.09</v>
      </c>
      <c r="L49" s="24" t="n">
        <v>11.09</v>
      </c>
      <c r="M49" s="24" t="n">
        <v>11.09</v>
      </c>
      <c r="N49" s="24" t="n">
        <v>11.09</v>
      </c>
      <c r="O49" s="24" t="n">
        <v>11.09</v>
      </c>
      <c r="P49" s="24" t="n">
        <v>11.09</v>
      </c>
      <c r="Q49" s="24" t="n">
        <v>11.09</v>
      </c>
      <c r="R49" s="24" t="n">
        <v>11.09</v>
      </c>
      <c r="S49" s="24" t="n">
        <v>11.09</v>
      </c>
      <c r="T49" s="24" t="n">
        <v>11.09</v>
      </c>
      <c r="U49" s="24" t="n">
        <v>11.09</v>
      </c>
      <c r="V49" s="24" t="n">
        <v>11.09</v>
      </c>
      <c r="W49" s="24" t="n">
        <v>11.09</v>
      </c>
      <c r="X49" s="24" t="n">
        <v>11.09</v>
      </c>
      <c r="Y49" s="24" t="n">
        <v>11.09</v>
      </c>
      <c r="Z49" s="24" t="n">
        <v>11.09</v>
      </c>
      <c r="AA49" s="24" t="n">
        <v>11.09</v>
      </c>
      <c r="AB49" s="24" t="n">
        <v>11.09</v>
      </c>
      <c r="AC49" s="24" t="n">
        <v>11.09</v>
      </c>
      <c r="AD49" s="24" t="n">
        <v>11.09</v>
      </c>
      <c r="AE49" s="24" t="n">
        <v>11.09</v>
      </c>
      <c r="AF49" s="24" t="n">
        <v>11.09</v>
      </c>
      <c r="AG49" s="26" t="inlineStr">
        <is>
          <t>Gas from KPC to 5IC, Mscmd</t>
        </is>
      </c>
      <c r="AH49" s="25" t="n"/>
      <c r="AI49" s="25" t="n"/>
    </row>
    <row r="50">
      <c r="A50" s="26" t="inlineStr">
        <is>
          <t>Total gas from KPC (outlet DRIZO), Mscmd</t>
        </is>
      </c>
      <c r="B50" s="24">
        <f>B47+B48+B49</f>
        <v/>
      </c>
      <c r="C50" s="24">
        <f>C47+C48+C49</f>
        <v/>
      </c>
      <c r="D50" s="24">
        <f>D47+D48+D49</f>
        <v/>
      </c>
      <c r="E50" s="24">
        <f>E47+E48+E49</f>
        <v/>
      </c>
      <c r="F50" s="24">
        <f>F47+F48+F49</f>
        <v/>
      </c>
      <c r="G50" s="24">
        <f>G47+G48+G49</f>
        <v/>
      </c>
      <c r="H50" s="24">
        <f>H47+H48+H49</f>
        <v/>
      </c>
      <c r="I50" s="24">
        <f>I47+I48+I49</f>
        <v/>
      </c>
      <c r="J50" s="24">
        <f>J47+J48+J49</f>
        <v/>
      </c>
      <c r="K50" s="24">
        <f>K47+K48+K49</f>
        <v/>
      </c>
      <c r="L50" s="24">
        <f>L47+L48+L49</f>
        <v/>
      </c>
      <c r="M50" s="24">
        <f>M47+M48+M49</f>
        <v/>
      </c>
      <c r="N50" s="24">
        <f>N47+N48+N49</f>
        <v/>
      </c>
      <c r="O50" s="24">
        <f>O47+O48+O49</f>
        <v/>
      </c>
      <c r="P50" s="24">
        <f>P47+P48+P49</f>
        <v/>
      </c>
      <c r="Q50" s="24">
        <f>Q47+Q48+Q49</f>
        <v/>
      </c>
      <c r="R50" s="24">
        <f>R47+R48+R49</f>
        <v/>
      </c>
      <c r="S50" s="24">
        <f>S47+S48+S49</f>
        <v/>
      </c>
      <c r="T50" s="24">
        <f>T47+T48+T49</f>
        <v/>
      </c>
      <c r="U50" s="24">
        <f>U47+U48+U49</f>
        <v/>
      </c>
      <c r="V50" s="24">
        <f>V47+V48+V49</f>
        <v/>
      </c>
      <c r="W50" s="24">
        <f>W47+W48+W49</f>
        <v/>
      </c>
      <c r="X50" s="24">
        <f>X47+X48+X49</f>
        <v/>
      </c>
      <c r="Y50" s="24">
        <f>Y47+Y48+Y49</f>
        <v/>
      </c>
      <c r="Z50" s="24">
        <f>Z47+Z48+Z49</f>
        <v/>
      </c>
      <c r="AA50" s="24">
        <f>AA47+AA48+AA49</f>
        <v/>
      </c>
      <c r="AB50" s="24">
        <f>AB47+AB48+AB49</f>
        <v/>
      </c>
      <c r="AC50" s="24">
        <f>AC47+AC48+AC49</f>
        <v/>
      </c>
      <c r="AD50" s="24">
        <f>AD47+AD48+AD49</f>
        <v/>
      </c>
      <c r="AE50" s="24">
        <f>AE47+AE48+AE49</f>
        <v/>
      </c>
      <c r="AF50" s="24">
        <f>AF47+AF48+AF49</f>
        <v/>
      </c>
      <c r="AG50" s="26" t="inlineStr">
        <is>
          <t>Total gas from KPC (outlet DRIZO), Mscmd</t>
        </is>
      </c>
      <c r="AH50" s="25" t="n"/>
      <c r="AI50" s="25" t="n"/>
    </row>
    <row r="51">
      <c r="A51" s="26" t="inlineStr">
        <is>
          <t>H2S in total gas to export, % vol</t>
        </is>
      </c>
      <c r="B51" s="24">
        <f>(B48*$E$25+(B14-B48)*$E$29)/B14*100</f>
        <v/>
      </c>
      <c r="C51" s="24">
        <f>(C48*$E$25+(C14-C48)*$E$29)/C14*100</f>
        <v/>
      </c>
      <c r="D51" s="24">
        <f>(D48*$E$25+(D14-D48)*$E$29)/D14*100</f>
        <v/>
      </c>
      <c r="E51" s="24">
        <f>(E48*$E$25+(E14-E48)*$E$29)/E14*100</f>
        <v/>
      </c>
      <c r="F51" s="24">
        <f>(F48*$E$25+(F14-F48)*$E$29)/F14*100</f>
        <v/>
      </c>
      <c r="G51" s="24">
        <f>(G48*$E$25+(G14-G48)*$E$29)/G14*100</f>
        <v/>
      </c>
      <c r="H51" s="24">
        <f>(H48*$E$25+(H14-H48)*$E$29)/H14*100</f>
        <v/>
      </c>
      <c r="I51" s="24">
        <f>(I48*$E$25+(I14-I48)*$E$29)/I14*100</f>
        <v/>
      </c>
      <c r="J51" s="24">
        <f>(J48*$E$25+(J14-J48)*$E$29)/J14*100</f>
        <v/>
      </c>
      <c r="K51" s="24">
        <f>(K48*$E$25+(K14-K48)*$E$29)/K14*100</f>
        <v/>
      </c>
      <c r="L51" s="24">
        <f>(L48*$E$25+(L14-L48)*$E$29)/L14*100</f>
        <v/>
      </c>
      <c r="M51" s="24">
        <f>(M48*$E$25+(M14-M48)*$E$29)/M14*100</f>
        <v/>
      </c>
      <c r="N51" s="24">
        <f>(N48*$E$25+(N14-N48)*$E$29)/N14*100</f>
        <v/>
      </c>
      <c r="O51" s="24">
        <f>(O48*$E$25+(O14-O48)*$E$29)/O14*100</f>
        <v/>
      </c>
      <c r="P51" s="24">
        <f>(P48*$E$25+(P14-P48)*$E$29)/P14*100</f>
        <v/>
      </c>
      <c r="Q51" s="24">
        <f>(Q48*$E$25+(Q14-Q48)*$E$29)/Q14*100</f>
        <v/>
      </c>
      <c r="R51" s="24">
        <f>(R48*$E$25+(R14-R48)*$E$29)/R14*100</f>
        <v/>
      </c>
      <c r="S51" s="24">
        <f>(S48*$E$25+(S14-S48)*$E$29)/S14*100</f>
        <v/>
      </c>
      <c r="T51" s="24">
        <f>(T48*$E$25+(T14-T48)*$E$29)/T14*100</f>
        <v/>
      </c>
      <c r="U51" s="24">
        <f>(U48*$E$25+(U14-U48)*$E$29)/U14*100</f>
        <v/>
      </c>
      <c r="V51" s="24">
        <f>(V48*$E$25+(V14-V48)*$E$29)/V14*100</f>
        <v/>
      </c>
      <c r="W51" s="24">
        <f>(W48*$E$25+(W14-W48)*$E$29)/W14*100</f>
        <v/>
      </c>
      <c r="X51" s="24">
        <f>(X48*$E$25+(X14-X48)*$E$29)/X14*100</f>
        <v/>
      </c>
      <c r="Y51" s="24">
        <f>(Y48*$E$25+(Y14-Y48)*$E$29)/Y14*100</f>
        <v/>
      </c>
      <c r="Z51" s="24">
        <f>(Z48*$E$25+(Z14-Z48)*$E$29)/Z14*100</f>
        <v/>
      </c>
      <c r="AA51" s="24">
        <f>(AA48*$E$25+(AA14-AA48)*$E$29)/AA14*100</f>
        <v/>
      </c>
      <c r="AB51" s="24">
        <f>(AB48*$E$25+(AB14-AB48)*$E$29)/AB14*100</f>
        <v/>
      </c>
      <c r="AC51" s="24">
        <f>(AC48*$E$25+(AC14-AC48)*$E$29)/AC14*100</f>
        <v/>
      </c>
      <c r="AD51" s="24">
        <f>(AD48*$E$25+(AD14-AD48)*$E$29)/AD14*100</f>
        <v/>
      </c>
      <c r="AE51" s="24">
        <f>(AE48*$E$25+(AE14-AE48)*$E$29)/AE14*100</f>
        <v/>
      </c>
      <c r="AF51" s="24">
        <f>(AF48*$E$25+(AF14-AF48)*$E$29)/AF14*100</f>
        <v/>
      </c>
      <c r="AG51" s="26" t="inlineStr">
        <is>
          <t>H2S in total gas to export, % vol</t>
        </is>
      </c>
      <c r="AH51" s="25" t="n"/>
      <c r="AI51" s="25" t="n"/>
    </row>
    <row r="52"/>
    <row r="53">
      <c r="B53" s="27" t="inlineStr">
        <is>
          <t>PRODUCTS OUTPUT</t>
        </is>
      </c>
    </row>
    <row r="54">
      <c r="A54" s="26" t="inlineStr">
        <is>
          <t>Date</t>
        </is>
      </c>
      <c r="B54" s="28" t="n">
        <v>1</v>
      </c>
      <c r="C54" s="28" t="n">
        <v>2</v>
      </c>
      <c r="D54" s="28" t="n">
        <v>3</v>
      </c>
      <c r="E54" s="28" t="n">
        <v>4</v>
      </c>
      <c r="F54" s="28" t="n">
        <v>5</v>
      </c>
      <c r="G54" s="28" t="n">
        <v>6</v>
      </c>
      <c r="H54" s="28" t="n">
        <v>7</v>
      </c>
      <c r="I54" s="28" t="n">
        <v>8</v>
      </c>
      <c r="J54" s="28" t="n">
        <v>9</v>
      </c>
      <c r="K54" s="28" t="n">
        <v>10</v>
      </c>
      <c r="L54" s="28" t="n">
        <v>11</v>
      </c>
      <c r="M54" s="28" t="n">
        <v>12</v>
      </c>
      <c r="N54" s="28" t="n">
        <v>13</v>
      </c>
      <c r="O54" s="28" t="n">
        <v>14</v>
      </c>
      <c r="P54" s="28" t="n">
        <v>15</v>
      </c>
      <c r="Q54" s="28" t="n">
        <v>16</v>
      </c>
      <c r="R54" s="28" t="n">
        <v>17</v>
      </c>
      <c r="S54" s="28" t="n">
        <v>18</v>
      </c>
      <c r="T54" s="28" t="n">
        <v>19</v>
      </c>
      <c r="U54" s="28" t="n">
        <v>20</v>
      </c>
      <c r="V54" s="28" t="n">
        <v>21</v>
      </c>
      <c r="W54" s="28" t="n">
        <v>22</v>
      </c>
      <c r="X54" s="28" t="n">
        <v>23</v>
      </c>
      <c r="Y54" s="28" t="n">
        <v>24</v>
      </c>
      <c r="Z54" s="28" t="n">
        <v>25</v>
      </c>
      <c r="AA54" s="28" t="n">
        <v>26</v>
      </c>
      <c r="AB54" s="28" t="n">
        <v>27</v>
      </c>
      <c r="AC54" s="28" t="n">
        <v>28</v>
      </c>
      <c r="AD54" s="28" t="n">
        <v>29</v>
      </c>
      <c r="AE54" s="28" t="n">
        <v>30</v>
      </c>
      <c r="AF54" s="28" t="n">
        <v>31</v>
      </c>
      <c r="AG54" s="28" t="inlineStr">
        <is>
          <t>SUMS</t>
        </is>
      </c>
    </row>
    <row r="55">
      <c r="A55" s="26" t="inlineStr">
        <is>
          <t>Total Equivalent Stable Liquid, ktd</t>
        </is>
      </c>
      <c r="B55" s="24">
        <f>(B4+$J$22*(B9))</f>
        <v/>
      </c>
      <c r="C55" s="24">
        <f>(C4+$J$22*(C9))</f>
        <v/>
      </c>
      <c r="D55" s="24">
        <f>(D4+$J$22*(D9))</f>
        <v/>
      </c>
      <c r="E55" s="24">
        <f>(E4+$J$22*(E9))</f>
        <v/>
      </c>
      <c r="F55" s="24">
        <f>(F4+$J$22*(F9))</f>
        <v/>
      </c>
      <c r="G55" s="24">
        <f>(G4+$J$22*(G9))</f>
        <v/>
      </c>
      <c r="H55" s="24">
        <f>(H4+$J$22*(H9))</f>
        <v/>
      </c>
      <c r="I55" s="24">
        <f>(I4+$J$22*(I9))</f>
        <v/>
      </c>
      <c r="J55" s="24">
        <f>(J4+$J$22*(J9))</f>
        <v/>
      </c>
      <c r="K55" s="24">
        <f>(K4+$J$22*(K9))</f>
        <v/>
      </c>
      <c r="L55" s="24">
        <f>(L4+$J$22*(L9))</f>
        <v/>
      </c>
      <c r="M55" s="24">
        <f>(M4+$J$22*(M9))</f>
        <v/>
      </c>
      <c r="N55" s="24">
        <f>(N4+$J$22*(N9))</f>
        <v/>
      </c>
      <c r="O55" s="24">
        <f>(O4+$J$22*(O9))</f>
        <v/>
      </c>
      <c r="P55" s="24">
        <f>(P4+$J$22*(P9))</f>
        <v/>
      </c>
      <c r="Q55" s="24">
        <f>(Q4+$J$22*(Q9))</f>
        <v/>
      </c>
      <c r="R55" s="24">
        <f>(R4+$J$22*(R9))</f>
        <v/>
      </c>
      <c r="S55" s="24">
        <f>(S4+$J$22*(S9))</f>
        <v/>
      </c>
      <c r="T55" s="24">
        <f>(T4+$J$22*(T9))</f>
        <v/>
      </c>
      <c r="U55" s="24">
        <f>(U4+$J$22*(U9))</f>
        <v/>
      </c>
      <c r="V55" s="24">
        <f>(V4+$J$22*(V9))</f>
        <v/>
      </c>
      <c r="W55" s="24">
        <f>(W4+$J$22*(W9))</f>
        <v/>
      </c>
      <c r="X55" s="24">
        <f>(X4+$J$22*(X9))</f>
        <v/>
      </c>
      <c r="Y55" s="24">
        <f>(Y4+$J$22*(Y9))</f>
        <v/>
      </c>
      <c r="Z55" s="24">
        <f>(Z4+$J$22*(Z9))</f>
        <v/>
      </c>
      <c r="AA55" s="24">
        <f>(AA4+$J$22*(AA9))</f>
        <v/>
      </c>
      <c r="AB55" s="24">
        <f>(AB4+$J$22*(AB9))</f>
        <v/>
      </c>
      <c r="AC55" s="24">
        <f>(AC4+$J$22*(AC9))</f>
        <v/>
      </c>
      <c r="AD55" s="24">
        <f>(AD4+$J$22*(AD9))</f>
        <v/>
      </c>
      <c r="AE55" s="24">
        <f>(AE4+$J$22*(AE9))</f>
        <v/>
      </c>
      <c r="AF55" s="24">
        <f>(AF4+$J$22*(AF9))</f>
        <v/>
      </c>
      <c r="AG55" s="25">
        <f>SUM(B55:AF55)</f>
        <v/>
      </c>
    </row>
    <row r="56">
      <c r="A56" s="26" t="inlineStr">
        <is>
          <t>Total Gas, Mscmd</t>
        </is>
      </c>
      <c r="B56" s="24">
        <f>B15+B14+B10</f>
        <v/>
      </c>
      <c r="C56" s="24">
        <f>C15+C14+C10</f>
        <v/>
      </c>
      <c r="D56" s="24">
        <f>D15+D14+D10</f>
        <v/>
      </c>
      <c r="E56" s="24">
        <f>E15+E14+E10</f>
        <v/>
      </c>
      <c r="F56" s="24">
        <f>F15+F14+F10</f>
        <v/>
      </c>
      <c r="G56" s="24">
        <f>G15+G14+G10</f>
        <v/>
      </c>
      <c r="H56" s="24">
        <f>H15+H14+H10</f>
        <v/>
      </c>
      <c r="I56" s="24">
        <f>I15+I14+I10</f>
        <v/>
      </c>
      <c r="J56" s="24">
        <f>J15+J14+J10</f>
        <v/>
      </c>
      <c r="K56" s="24">
        <f>K15+K14+K10</f>
        <v/>
      </c>
      <c r="L56" s="24">
        <f>L15+L14+L10</f>
        <v/>
      </c>
      <c r="M56" s="24">
        <f>M15+M14+M10</f>
        <v/>
      </c>
      <c r="N56" s="24">
        <f>N15+N14+N10</f>
        <v/>
      </c>
      <c r="O56" s="24">
        <f>O15+O14+O10</f>
        <v/>
      </c>
      <c r="P56" s="24">
        <f>P15+P14+P10</f>
        <v/>
      </c>
      <c r="Q56" s="24">
        <f>Q15+Q14+Q10</f>
        <v/>
      </c>
      <c r="R56" s="24">
        <f>R15+R14+R10</f>
        <v/>
      </c>
      <c r="S56" s="24">
        <f>S15+S14+S10</f>
        <v/>
      </c>
      <c r="T56" s="24">
        <f>T15+T14+T10</f>
        <v/>
      </c>
      <c r="U56" s="24">
        <f>U15+U14+U10</f>
        <v/>
      </c>
      <c r="V56" s="24">
        <f>V15+V14+V10</f>
        <v/>
      </c>
      <c r="W56" s="24">
        <f>W15+W14+W10</f>
        <v/>
      </c>
      <c r="X56" s="24">
        <f>X15+X14+X10</f>
        <v/>
      </c>
      <c r="Y56" s="24">
        <f>Y15+Y14+Y10</f>
        <v/>
      </c>
      <c r="Z56" s="24">
        <f>Z15+Z14+Z10</f>
        <v/>
      </c>
      <c r="AA56" s="24">
        <f>AA15+AA14+AA10</f>
        <v/>
      </c>
      <c r="AB56" s="24">
        <f>AB15+AB14+AB10</f>
        <v/>
      </c>
      <c r="AC56" s="24">
        <f>AC15+AC14+AC10</f>
        <v/>
      </c>
      <c r="AD56" s="24">
        <f>AD15+AD14+AD10</f>
        <v/>
      </c>
      <c r="AE56" s="24">
        <f>AE15+AE14+AE10</f>
        <v/>
      </c>
      <c r="AF56" s="24">
        <f>AF15+AF14+AF10</f>
        <v/>
      </c>
      <c r="AG56" s="25">
        <f>SUM(B56:AF56)</f>
        <v/>
      </c>
    </row>
    <row r="57">
      <c r="A57" s="26" t="inlineStr">
        <is>
          <t>Field GOR</t>
        </is>
      </c>
      <c r="B57" s="24">
        <f>B56/B55</f>
        <v/>
      </c>
      <c r="C57" s="24">
        <f>C56/C55</f>
        <v/>
      </c>
      <c r="D57" s="24">
        <f>D56/D55</f>
        <v/>
      </c>
      <c r="E57" s="24">
        <f>E56/E55</f>
        <v/>
      </c>
      <c r="F57" s="24">
        <f>F56/F55</f>
        <v/>
      </c>
      <c r="G57" s="24">
        <f>G56/G55</f>
        <v/>
      </c>
      <c r="H57" s="24">
        <f>H56/H55</f>
        <v/>
      </c>
      <c r="I57" s="24">
        <f>I56/I55</f>
        <v/>
      </c>
      <c r="J57" s="24">
        <f>J56/J55</f>
        <v/>
      </c>
      <c r="K57" s="24">
        <f>K56/K55</f>
        <v/>
      </c>
      <c r="L57" s="24">
        <f>L56/L55</f>
        <v/>
      </c>
      <c r="M57" s="24">
        <f>M56/M55</f>
        <v/>
      </c>
      <c r="N57" s="24">
        <f>N56/N55</f>
        <v/>
      </c>
      <c r="O57" s="24">
        <f>O56/O55</f>
        <v/>
      </c>
      <c r="P57" s="24">
        <f>P56/P55</f>
        <v/>
      </c>
      <c r="Q57" s="24">
        <f>Q56/Q55</f>
        <v/>
      </c>
      <c r="R57" s="24">
        <f>R56/R55</f>
        <v/>
      </c>
      <c r="S57" s="24">
        <f>S56/S55</f>
        <v/>
      </c>
      <c r="T57" s="24">
        <f>T56/T55</f>
        <v/>
      </c>
      <c r="U57" s="24">
        <f>U56/U55</f>
        <v/>
      </c>
      <c r="V57" s="24">
        <f>V56/V55</f>
        <v/>
      </c>
      <c r="W57" s="24">
        <f>W56/W55</f>
        <v/>
      </c>
      <c r="X57" s="24">
        <f>X56/X55</f>
        <v/>
      </c>
      <c r="Y57" s="24">
        <f>Y56/Y55</f>
        <v/>
      </c>
      <c r="Z57" s="24">
        <f>Z56/Z55</f>
        <v/>
      </c>
      <c r="AA57" s="24">
        <f>AA56/AA55</f>
        <v/>
      </c>
      <c r="AB57" s="24">
        <f>AB56/AB55</f>
        <v/>
      </c>
      <c r="AC57" s="24">
        <f>AC56/AC55</f>
        <v/>
      </c>
      <c r="AD57" s="24">
        <f>AD56/AD55</f>
        <v/>
      </c>
      <c r="AE57" s="24">
        <f>AE56/AE55</f>
        <v/>
      </c>
      <c r="AF57" s="24">
        <f>AF56/AF55</f>
        <v/>
      </c>
      <c r="AG57" s="25">
        <f>(AF56/AF55)</f>
        <v/>
      </c>
    </row>
    <row r="58"/>
    <row r="59"/>
    <row r="60">
      <c r="B60" s="27" t="inlineStr">
        <is>
          <t>WELL STOCK</t>
        </is>
      </c>
    </row>
    <row r="61">
      <c r="A61" s="26" t="inlineStr">
        <is>
          <t>KPC WS, kt stable</t>
        </is>
      </c>
      <c r="B61" s="24">
        <f>B106</f>
        <v/>
      </c>
      <c r="C61" s="24">
        <f>C106</f>
        <v/>
      </c>
      <c r="D61" s="24">
        <f>D106</f>
        <v/>
      </c>
      <c r="E61" s="24">
        <f>E106</f>
        <v/>
      </c>
      <c r="F61" s="24">
        <f>F106</f>
        <v/>
      </c>
      <c r="G61" s="24">
        <f>G106</f>
        <v/>
      </c>
      <c r="H61" s="24">
        <f>H106</f>
        <v/>
      </c>
      <c r="I61" s="24">
        <f>I106</f>
        <v/>
      </c>
      <c r="J61" s="24">
        <f>J106</f>
        <v/>
      </c>
      <c r="K61" s="24">
        <f>K106</f>
        <v/>
      </c>
      <c r="L61" s="24">
        <f>L106</f>
        <v/>
      </c>
      <c r="M61" s="24">
        <f>M106</f>
        <v/>
      </c>
      <c r="N61" s="24">
        <f>N106</f>
        <v/>
      </c>
      <c r="O61" s="24">
        <f>O106</f>
        <v/>
      </c>
      <c r="P61" s="24">
        <f>P106</f>
        <v/>
      </c>
      <c r="Q61" s="24">
        <f>Q106</f>
        <v/>
      </c>
      <c r="R61" s="24">
        <f>R106</f>
        <v/>
      </c>
      <c r="S61" s="24">
        <f>S106</f>
        <v/>
      </c>
      <c r="T61" s="24">
        <f>T106</f>
        <v/>
      </c>
      <c r="U61" s="24">
        <f>U106</f>
        <v/>
      </c>
      <c r="V61" s="24">
        <f>V106</f>
        <v/>
      </c>
      <c r="W61" s="24">
        <f>W106</f>
        <v/>
      </c>
      <c r="X61" s="24">
        <f>X106</f>
        <v/>
      </c>
      <c r="Y61" s="24">
        <f>Y106</f>
        <v/>
      </c>
      <c r="Z61" s="24">
        <f>Z106</f>
        <v/>
      </c>
      <c r="AA61" s="24">
        <f>AA106</f>
        <v/>
      </c>
      <c r="AB61" s="24">
        <f>AB106</f>
        <v/>
      </c>
      <c r="AC61" s="24">
        <f>AC106</f>
        <v/>
      </c>
      <c r="AD61" s="24">
        <f>AD106</f>
        <v/>
      </c>
      <c r="AE61" s="24">
        <f>AE106</f>
        <v/>
      </c>
      <c r="AF61" s="24">
        <f>AF106</f>
        <v/>
      </c>
    </row>
    <row r="62">
      <c r="A62" s="26" t="inlineStr">
        <is>
          <t>Unit 2 WS, kt stable</t>
        </is>
      </c>
      <c r="B62" s="24">
        <f>B107</f>
        <v/>
      </c>
      <c r="C62" s="24">
        <f>C107</f>
        <v/>
      </c>
      <c r="D62" s="24">
        <f>D107</f>
        <v/>
      </c>
      <c r="E62" s="24">
        <f>E107</f>
        <v/>
      </c>
      <c r="F62" s="24">
        <f>F107</f>
        <v/>
      </c>
      <c r="G62" s="24">
        <f>G107</f>
        <v/>
      </c>
      <c r="H62" s="24">
        <f>H107</f>
        <v/>
      </c>
      <c r="I62" s="24">
        <f>I107</f>
        <v/>
      </c>
      <c r="J62" s="24">
        <f>J107</f>
        <v/>
      </c>
      <c r="K62" s="24">
        <f>K107</f>
        <v/>
      </c>
      <c r="L62" s="24">
        <f>L107</f>
        <v/>
      </c>
      <c r="M62" s="24">
        <f>M107</f>
        <v/>
      </c>
      <c r="N62" s="24">
        <f>N107</f>
        <v/>
      </c>
      <c r="O62" s="24">
        <f>O107</f>
        <v/>
      </c>
      <c r="P62" s="24">
        <f>P107</f>
        <v/>
      </c>
      <c r="Q62" s="24">
        <f>Q107</f>
        <v/>
      </c>
      <c r="R62" s="24">
        <f>R107</f>
        <v/>
      </c>
      <c r="S62" s="24">
        <f>S107</f>
        <v/>
      </c>
      <c r="T62" s="24">
        <f>T107</f>
        <v/>
      </c>
      <c r="U62" s="24">
        <f>U107</f>
        <v/>
      </c>
      <c r="V62" s="24">
        <f>V107</f>
        <v/>
      </c>
      <c r="W62" s="24">
        <f>W107</f>
        <v/>
      </c>
      <c r="X62" s="24">
        <f>X107</f>
        <v/>
      </c>
      <c r="Y62" s="24">
        <f>Y107</f>
        <v/>
      </c>
      <c r="Z62" s="24">
        <f>Z107</f>
        <v/>
      </c>
      <c r="AA62" s="24">
        <f>AA107</f>
        <v/>
      </c>
      <c r="AB62" s="24">
        <f>AB107</f>
        <v/>
      </c>
      <c r="AC62" s="24">
        <f>AC107</f>
        <v/>
      </c>
      <c r="AD62" s="24">
        <f>AD107</f>
        <v/>
      </c>
      <c r="AE62" s="24">
        <f>AE107</f>
        <v/>
      </c>
      <c r="AF62" s="24">
        <f>AF107</f>
        <v/>
      </c>
    </row>
    <row r="63">
      <c r="A63" s="26" t="inlineStr">
        <is>
          <t>Unit 3 WS, kt stable</t>
        </is>
      </c>
      <c r="B63" s="24">
        <f>B108</f>
        <v/>
      </c>
      <c r="C63" s="24">
        <f>C108</f>
        <v/>
      </c>
      <c r="D63" s="24">
        <f>D108</f>
        <v/>
      </c>
      <c r="E63" s="24">
        <f>E108</f>
        <v/>
      </c>
      <c r="F63" s="24">
        <f>F108</f>
        <v/>
      </c>
      <c r="G63" s="24">
        <f>G108</f>
        <v/>
      </c>
      <c r="H63" s="24">
        <f>H108</f>
        <v/>
      </c>
      <c r="I63" s="24">
        <f>I108</f>
        <v/>
      </c>
      <c r="J63" s="24">
        <f>J108</f>
        <v/>
      </c>
      <c r="K63" s="24">
        <f>K108</f>
        <v/>
      </c>
      <c r="L63" s="24">
        <f>L108</f>
        <v/>
      </c>
      <c r="M63" s="24">
        <f>M108</f>
        <v/>
      </c>
      <c r="N63" s="24">
        <f>N108</f>
        <v/>
      </c>
      <c r="O63" s="24">
        <f>O108</f>
        <v/>
      </c>
      <c r="P63" s="24">
        <f>P108</f>
        <v/>
      </c>
      <c r="Q63" s="24">
        <f>Q108</f>
        <v/>
      </c>
      <c r="R63" s="24">
        <f>R108</f>
        <v/>
      </c>
      <c r="S63" s="24">
        <f>S108</f>
        <v/>
      </c>
      <c r="T63" s="24">
        <f>T108</f>
        <v/>
      </c>
      <c r="U63" s="24">
        <f>U108</f>
        <v/>
      </c>
      <c r="V63" s="24">
        <f>V108</f>
        <v/>
      </c>
      <c r="W63" s="24">
        <f>W108</f>
        <v/>
      </c>
      <c r="X63" s="24">
        <f>X108</f>
        <v/>
      </c>
      <c r="Y63" s="24">
        <f>Y108</f>
        <v/>
      </c>
      <c r="Z63" s="24">
        <f>Z108</f>
        <v/>
      </c>
      <c r="AA63" s="24">
        <f>AA108</f>
        <v/>
      </c>
      <c r="AB63" s="24">
        <f>AB108</f>
        <v/>
      </c>
      <c r="AC63" s="24">
        <f>AC108</f>
        <v/>
      </c>
      <c r="AD63" s="24">
        <f>AD108</f>
        <v/>
      </c>
      <c r="AE63" s="24">
        <f>AE108</f>
        <v/>
      </c>
      <c r="AF63" s="24">
        <f>AF108</f>
        <v/>
      </c>
    </row>
    <row r="64">
      <c r="A64" s="26" t="inlineStr">
        <is>
          <t>KPC WS GOR Mscm/kt stable</t>
        </is>
      </c>
      <c r="B64" s="24">
        <f>B116</f>
        <v/>
      </c>
      <c r="C64" s="24">
        <f>C116</f>
        <v/>
      </c>
      <c r="D64" s="24">
        <f>D116</f>
        <v/>
      </c>
      <c r="E64" s="24">
        <f>E116</f>
        <v/>
      </c>
      <c r="F64" s="24">
        <f>F116</f>
        <v/>
      </c>
      <c r="G64" s="24">
        <f>G116</f>
        <v/>
      </c>
      <c r="H64" s="24">
        <f>H116</f>
        <v/>
      </c>
      <c r="I64" s="24">
        <f>I116</f>
        <v/>
      </c>
      <c r="J64" s="24">
        <f>J116</f>
        <v/>
      </c>
      <c r="K64" s="24">
        <f>K116</f>
        <v/>
      </c>
      <c r="L64" s="24">
        <f>L116</f>
        <v/>
      </c>
      <c r="M64" s="24">
        <f>M116</f>
        <v/>
      </c>
      <c r="N64" s="24">
        <f>N116</f>
        <v/>
      </c>
      <c r="O64" s="24">
        <f>O116</f>
        <v/>
      </c>
      <c r="P64" s="24">
        <f>P116</f>
        <v/>
      </c>
      <c r="Q64" s="24">
        <f>Q116</f>
        <v/>
      </c>
      <c r="R64" s="24">
        <f>R116</f>
        <v/>
      </c>
      <c r="S64" s="24">
        <f>S116</f>
        <v/>
      </c>
      <c r="T64" s="24">
        <f>T116</f>
        <v/>
      </c>
      <c r="U64" s="24">
        <f>U116</f>
        <v/>
      </c>
      <c r="V64" s="24">
        <f>V116</f>
        <v/>
      </c>
      <c r="W64" s="24">
        <f>W116</f>
        <v/>
      </c>
      <c r="X64" s="24">
        <f>X116</f>
        <v/>
      </c>
      <c r="Y64" s="24">
        <f>Y116</f>
        <v/>
      </c>
      <c r="Z64" s="24">
        <f>Z116</f>
        <v/>
      </c>
      <c r="AA64" s="24">
        <f>AA116</f>
        <v/>
      </c>
      <c r="AB64" s="24">
        <f>AB116</f>
        <v/>
      </c>
      <c r="AC64" s="24">
        <f>AC116</f>
        <v/>
      </c>
      <c r="AD64" s="24">
        <f>AD116</f>
        <v/>
      </c>
      <c r="AE64" s="24">
        <f>AE116</f>
        <v/>
      </c>
      <c r="AF64" s="24">
        <f>AF116</f>
        <v/>
      </c>
    </row>
    <row r="65">
      <c r="A65" s="26" t="inlineStr">
        <is>
          <t>Unit 2 WS GOR Mscm/kt stable</t>
        </is>
      </c>
      <c r="B65" s="24">
        <f>B117</f>
        <v/>
      </c>
      <c r="C65" s="24">
        <f>C117</f>
        <v/>
      </c>
      <c r="D65" s="24">
        <f>D117</f>
        <v/>
      </c>
      <c r="E65" s="24">
        <f>E117</f>
        <v/>
      </c>
      <c r="F65" s="24">
        <f>F117</f>
        <v/>
      </c>
      <c r="G65" s="24">
        <f>G117</f>
        <v/>
      </c>
      <c r="H65" s="24">
        <f>H117</f>
        <v/>
      </c>
      <c r="I65" s="24">
        <f>I117</f>
        <v/>
      </c>
      <c r="J65" s="24">
        <f>J117</f>
        <v/>
      </c>
      <c r="K65" s="24">
        <f>K117</f>
        <v/>
      </c>
      <c r="L65" s="24">
        <f>L117</f>
        <v/>
      </c>
      <c r="M65" s="24">
        <f>M117</f>
        <v/>
      </c>
      <c r="N65" s="24">
        <f>N117</f>
        <v/>
      </c>
      <c r="O65" s="24">
        <f>O117</f>
        <v/>
      </c>
      <c r="P65" s="24">
        <f>P117</f>
        <v/>
      </c>
      <c r="Q65" s="24">
        <f>Q117</f>
        <v/>
      </c>
      <c r="R65" s="24">
        <f>R117</f>
        <v/>
      </c>
      <c r="S65" s="24">
        <f>S117</f>
        <v/>
      </c>
      <c r="T65" s="24">
        <f>T117</f>
        <v/>
      </c>
      <c r="U65" s="24">
        <f>U117</f>
        <v/>
      </c>
      <c r="V65" s="24">
        <f>V117</f>
        <v/>
      </c>
      <c r="W65" s="24">
        <f>W117</f>
        <v/>
      </c>
      <c r="X65" s="24">
        <f>X117</f>
        <v/>
      </c>
      <c r="Y65" s="24">
        <f>Y117</f>
        <v/>
      </c>
      <c r="Z65" s="24">
        <f>Z117</f>
        <v/>
      </c>
      <c r="AA65" s="24">
        <f>AA117</f>
        <v/>
      </c>
      <c r="AB65" s="24">
        <f>AB117</f>
        <v/>
      </c>
      <c r="AC65" s="24">
        <f>AC117</f>
        <v/>
      </c>
      <c r="AD65" s="24">
        <f>AD117</f>
        <v/>
      </c>
      <c r="AE65" s="24">
        <f>AE117</f>
        <v/>
      </c>
      <c r="AF65" s="24">
        <f>AF117</f>
        <v/>
      </c>
    </row>
    <row r="66">
      <c r="A66" s="26" t="inlineStr">
        <is>
          <t>Unit 3 WS GOR Mscm/kt stable</t>
        </is>
      </c>
      <c r="B66" s="24">
        <f>B118</f>
        <v/>
      </c>
      <c r="C66" s="24">
        <f>C118</f>
        <v/>
      </c>
      <c r="D66" s="24">
        <f>D118</f>
        <v/>
      </c>
      <c r="E66" s="24">
        <f>E118</f>
        <v/>
      </c>
      <c r="F66" s="24">
        <f>F118</f>
        <v/>
      </c>
      <c r="G66" s="24">
        <f>G118</f>
        <v/>
      </c>
      <c r="H66" s="24">
        <f>H118</f>
        <v/>
      </c>
      <c r="I66" s="24">
        <f>I118</f>
        <v/>
      </c>
      <c r="J66" s="24">
        <f>J118</f>
        <v/>
      </c>
      <c r="K66" s="24">
        <f>K118</f>
        <v/>
      </c>
      <c r="L66" s="24">
        <f>L118</f>
        <v/>
      </c>
      <c r="M66" s="24">
        <f>M118</f>
        <v/>
      </c>
      <c r="N66" s="24">
        <f>N118</f>
        <v/>
      </c>
      <c r="O66" s="24">
        <f>O118</f>
        <v/>
      </c>
      <c r="P66" s="24">
        <f>P118</f>
        <v/>
      </c>
      <c r="Q66" s="24">
        <f>Q118</f>
        <v/>
      </c>
      <c r="R66" s="24">
        <f>R118</f>
        <v/>
      </c>
      <c r="S66" s="24">
        <f>S118</f>
        <v/>
      </c>
      <c r="T66" s="24">
        <f>T118</f>
        <v/>
      </c>
      <c r="U66" s="24">
        <f>U118</f>
        <v/>
      </c>
      <c r="V66" s="24">
        <f>V118</f>
        <v/>
      </c>
      <c r="W66" s="24">
        <f>W118</f>
        <v/>
      </c>
      <c r="X66" s="24">
        <f>X118</f>
        <v/>
      </c>
      <c r="Y66" s="24">
        <f>Y118</f>
        <v/>
      </c>
      <c r="Z66" s="24">
        <f>Z118</f>
        <v/>
      </c>
      <c r="AA66" s="24">
        <f>AA118</f>
        <v/>
      </c>
      <c r="AB66" s="24">
        <f>AB118</f>
        <v/>
      </c>
      <c r="AC66" s="24">
        <f>AC118</f>
        <v/>
      </c>
      <c r="AD66" s="24">
        <f>AD118</f>
        <v/>
      </c>
      <c r="AE66" s="24">
        <f>AE118</f>
        <v/>
      </c>
      <c r="AF66" s="24">
        <f>AF118</f>
        <v/>
      </c>
    </row>
    <row r="67">
      <c r="A67" s="26" t="inlineStr">
        <is>
          <t>GOR U2 cond. in U3 Mscm/kt unstable</t>
        </is>
      </c>
      <c r="B67" s="24">
        <f>B120/(B119*B100*B99)</f>
        <v/>
      </c>
      <c r="C67" s="24">
        <f>C120/(C119*C100*C99)</f>
        <v/>
      </c>
      <c r="D67" s="24">
        <f>D120/(D119*D100*D99)</f>
        <v/>
      </c>
      <c r="E67" s="24">
        <f>E120/(E119*E100*E99)</f>
        <v/>
      </c>
      <c r="F67" s="24">
        <f>F120/(F119*F100*F99)</f>
        <v/>
      </c>
      <c r="G67" s="24">
        <f>G120/(G119*G100*G99)</f>
        <v/>
      </c>
      <c r="H67" s="24">
        <f>H120/(H119*H100*H99)</f>
        <v/>
      </c>
      <c r="I67" s="24">
        <f>I120/(I119*I100*I99)</f>
        <v/>
      </c>
      <c r="J67" s="24">
        <f>J120/(J119*J100*J99)</f>
        <v/>
      </c>
      <c r="K67" s="24">
        <f>K120/(K119*K100*K99)</f>
        <v/>
      </c>
      <c r="L67" s="24">
        <f>L120/(L119*L100*L99)</f>
        <v/>
      </c>
      <c r="M67" s="24">
        <f>M120/(M119*M100*M99)</f>
        <v/>
      </c>
      <c r="N67" s="24">
        <f>N120/(N119*N100*N99)</f>
        <v/>
      </c>
      <c r="O67" s="24">
        <f>O120/(O119*O100*O99)</f>
        <v/>
      </c>
      <c r="P67" s="24">
        <f>P120/(P119*P100*P99)</f>
        <v/>
      </c>
      <c r="Q67" s="24">
        <f>Q120/(Q119*Q100*Q99)</f>
        <v/>
      </c>
      <c r="R67" s="24">
        <f>R120/(R119*R100*R99)</f>
        <v/>
      </c>
      <c r="S67" s="24">
        <f>S120/(S119*S100*S99)</f>
        <v/>
      </c>
      <c r="T67" s="24">
        <f>T120/(T119*T100*T99)</f>
        <v/>
      </c>
      <c r="U67" s="24">
        <f>U120/(U119*U100*U99)</f>
        <v/>
      </c>
      <c r="V67" s="24">
        <f>V120/(V119*V100*V99)</f>
        <v/>
      </c>
      <c r="W67" s="24">
        <f>W120/(W119*W100*W99)</f>
        <v/>
      </c>
      <c r="X67" s="24">
        <f>X120/(X119*X100*X99)</f>
        <v/>
      </c>
      <c r="Y67" s="24">
        <f>Y120/(Y119*Y100*Y99)</f>
        <v/>
      </c>
      <c r="Z67" s="24">
        <f>Z120/(Z119*Z100*Z99)</f>
        <v/>
      </c>
      <c r="AA67" s="24">
        <f>AA120/(AA119*AA100*AA99)</f>
        <v/>
      </c>
      <c r="AB67" s="24">
        <f>AB120/(AB119*AB100*AB99)</f>
        <v/>
      </c>
      <c r="AC67" s="24">
        <f>AC120/(AC119*AC100*AC99)</f>
        <v/>
      </c>
      <c r="AD67" s="24">
        <f>AD120/(AD119*AD100*AD99)</f>
        <v/>
      </c>
      <c r="AE67" s="24">
        <f>AE120/(AE119*AE100*AE99)</f>
        <v/>
      </c>
      <c r="AF67" s="24">
        <f>AF120/(AF119*AF100*AF99)</f>
        <v/>
      </c>
    </row>
    <row r="68">
      <c r="A68" s="26" t="inlineStr">
        <is>
          <t>GOR U2 cond. in KPC Mscm/kt unstable</t>
        </is>
      </c>
      <c r="B68" s="24">
        <f>B122/(B121*B100*B99)</f>
        <v/>
      </c>
      <c r="C68" s="24">
        <f>C122/(C121*C100*C99)</f>
        <v/>
      </c>
      <c r="D68" s="24">
        <f>D122/(D121*D100*D99)</f>
        <v/>
      </c>
      <c r="E68" s="24">
        <f>E122/(E121*E100*E99)</f>
        <v/>
      </c>
      <c r="F68" s="24">
        <f>F122/(F121*F100*F99)</f>
        <v/>
      </c>
      <c r="G68" s="24">
        <f>G122/(G121*G100*G99)</f>
        <v/>
      </c>
      <c r="H68" s="24">
        <f>H122/(H121*H100*H99)</f>
        <v/>
      </c>
      <c r="I68" s="24">
        <f>I122/(I121*I100*I99)</f>
        <v/>
      </c>
      <c r="J68" s="24">
        <f>J122/(J121*J100*J99)</f>
        <v/>
      </c>
      <c r="K68" s="24">
        <f>K122/(K121*K100*K99)</f>
        <v/>
      </c>
      <c r="L68" s="24">
        <f>L122/(L121*L100*L99)</f>
        <v/>
      </c>
      <c r="M68" s="24">
        <f>M122/(M121*M100*M99)</f>
        <v/>
      </c>
      <c r="N68" s="24">
        <f>N122/(N121*N100*N99)</f>
        <v/>
      </c>
      <c r="O68" s="24">
        <f>O122/(O121*O100*O99)</f>
        <v/>
      </c>
      <c r="P68" s="24">
        <f>P122/(P121*P100*P99)</f>
        <v/>
      </c>
      <c r="Q68" s="24">
        <f>Q122/(Q121*Q100*Q99)</f>
        <v/>
      </c>
      <c r="R68" s="24">
        <f>R122/(R121*R100*R99)</f>
        <v/>
      </c>
      <c r="S68" s="24">
        <f>S122/(S121*S100*S99)</f>
        <v/>
      </c>
      <c r="T68" s="24">
        <f>T122/(T121*T100*T99)</f>
        <v/>
      </c>
      <c r="U68" s="24">
        <f>U122/(U121*U100*U99)</f>
        <v/>
      </c>
      <c r="V68" s="24">
        <f>V122/(V121*V100*V99)</f>
        <v/>
      </c>
      <c r="W68" s="24">
        <f>W122/(W121*W100*W99)</f>
        <v/>
      </c>
      <c r="X68" s="24">
        <f>X122/(X121*X100*X99)</f>
        <v/>
      </c>
      <c r="Y68" s="24">
        <f>Y122/(Y121*Y100*Y99)</f>
        <v/>
      </c>
      <c r="Z68" s="24">
        <f>Z122/(Z121*Z100*Z99)</f>
        <v/>
      </c>
      <c r="AA68" s="24">
        <f>AA122/(AA121*AA100*AA99)</f>
        <v/>
      </c>
      <c r="AB68" s="24">
        <f>AB122/(AB121*AB100*AB99)</f>
        <v/>
      </c>
      <c r="AC68" s="24">
        <f>AC122/(AC121*AC100*AC99)</f>
        <v/>
      </c>
      <c r="AD68" s="24">
        <f>AD122/(AD121*AD100*AD99)</f>
        <v/>
      </c>
      <c r="AE68" s="24">
        <f>AE122/(AE121*AE100*AE99)</f>
        <v/>
      </c>
      <c r="AF68" s="24">
        <f>AF122/(AF121*AF100*AF99)</f>
        <v/>
      </c>
    </row>
    <row r="69">
      <c r="A69" s="26" t="inlineStr">
        <is>
          <t>GOR U3 cond. in KPC Mscm/kt unstable</t>
        </is>
      </c>
      <c r="B69" s="24">
        <f>B124/(B123*B100*B99)</f>
        <v/>
      </c>
      <c r="C69" s="24">
        <f>C124/(C123*C100*C99)</f>
        <v/>
      </c>
      <c r="D69" s="24">
        <f>D124/(D123*D100*D99)</f>
        <v/>
      </c>
      <c r="E69" s="24">
        <f>E124/(E123*E100*E99)</f>
        <v/>
      </c>
      <c r="F69" s="24">
        <f>F124/(F123*F100*F99)</f>
        <v/>
      </c>
      <c r="G69" s="24">
        <f>G124/(G123*G100*G99)</f>
        <v/>
      </c>
      <c r="H69" s="24">
        <f>H124/(H123*H100*H99)</f>
        <v/>
      </c>
      <c r="I69" s="24">
        <f>I124/(I123*I100*I99)</f>
        <v/>
      </c>
      <c r="J69" s="24">
        <f>J124/(J123*J100*J99)</f>
        <v/>
      </c>
      <c r="K69" s="24">
        <f>K124/(K123*K100*K99)</f>
        <v/>
      </c>
      <c r="L69" s="24">
        <f>L124/(L123*L100*L99)</f>
        <v/>
      </c>
      <c r="M69" s="24">
        <f>M124/(M123*M100*M99)</f>
        <v/>
      </c>
      <c r="N69" s="24">
        <f>N124/(N123*N100*N99)</f>
        <v/>
      </c>
      <c r="O69" s="24">
        <f>O124/(O123*O100*O99)</f>
        <v/>
      </c>
      <c r="P69" s="24">
        <f>P124/(P123*P100*P99)</f>
        <v/>
      </c>
      <c r="Q69" s="24">
        <f>Q124/(Q123*Q100*Q99)</f>
        <v/>
      </c>
      <c r="R69" s="24">
        <f>R124/(R123*R100*R99)</f>
        <v/>
      </c>
      <c r="S69" s="24">
        <f>S124/(S123*S100*S99)</f>
        <v/>
      </c>
      <c r="T69" s="24">
        <f>T124/(T123*T100*T99)</f>
        <v/>
      </c>
      <c r="U69" s="24">
        <f>U124/(U123*U100*U99)</f>
        <v/>
      </c>
      <c r="V69" s="24">
        <f>V124/(V123*V100*V99)</f>
        <v/>
      </c>
      <c r="W69" s="24">
        <f>W124/(W123*W100*W99)</f>
        <v/>
      </c>
      <c r="X69" s="24">
        <f>X124/(X123*X100*X99)</f>
        <v/>
      </c>
      <c r="Y69" s="24">
        <f>Y124/(Y123*Y100*Y99)</f>
        <v/>
      </c>
      <c r="Z69" s="24">
        <f>Z124/(Z123*Z100*Z99)</f>
        <v/>
      </c>
      <c r="AA69" s="24">
        <f>AA124/(AA123*AA100*AA99)</f>
        <v/>
      </c>
      <c r="AB69" s="24">
        <f>AB124/(AB123*AB100*AB99)</f>
        <v/>
      </c>
      <c r="AC69" s="24">
        <f>AC124/(AC123*AC100*AC99)</f>
        <v/>
      </c>
      <c r="AD69" s="24">
        <f>AD124/(AD123*AD100*AD99)</f>
        <v/>
      </c>
      <c r="AE69" s="24">
        <f>AE124/(AE123*AE100*AE99)</f>
        <v/>
      </c>
      <c r="AF69" s="24">
        <f>AF124/(AF123*AF100*AF99)</f>
        <v/>
      </c>
    </row>
    <row r="70"/>
    <row r="71"/>
    <row r="72"/>
    <row r="73">
      <c r="A73" s="26" t="inlineStr">
        <is>
          <t>WELLS TESTING (VIA TS)</t>
        </is>
      </c>
      <c r="B73" s="24">
        <f>0.10</f>
        <v/>
      </c>
      <c r="C73" s="24">
        <f>0.10</f>
        <v/>
      </c>
      <c r="D73" s="24">
        <f>0.10</f>
        <v/>
      </c>
      <c r="E73" s="24">
        <f>0.10</f>
        <v/>
      </c>
      <c r="F73" s="24">
        <f>0.10</f>
        <v/>
      </c>
      <c r="G73" s="24">
        <f>0.10</f>
        <v/>
      </c>
      <c r="H73" s="24">
        <f>0.10</f>
        <v/>
      </c>
      <c r="I73" s="24">
        <f>0.10</f>
        <v/>
      </c>
      <c r="J73" s="24">
        <f>0.10</f>
        <v/>
      </c>
      <c r="K73" s="24">
        <f>0.10</f>
        <v/>
      </c>
      <c r="L73" s="24">
        <f>0.10</f>
        <v/>
      </c>
      <c r="M73" s="24">
        <f>0.10</f>
        <v/>
      </c>
      <c r="N73" s="24">
        <f>0.10</f>
        <v/>
      </c>
      <c r="O73" s="24">
        <f>0.10</f>
        <v/>
      </c>
      <c r="P73" s="24">
        <f>0.10</f>
        <v/>
      </c>
      <c r="Q73" s="24">
        <f>0.10</f>
        <v/>
      </c>
      <c r="R73" s="24">
        <f>0.10</f>
        <v/>
      </c>
      <c r="S73" s="24">
        <f>0.10</f>
        <v/>
      </c>
      <c r="T73" s="24">
        <f>0.10</f>
        <v/>
      </c>
      <c r="U73" s="24">
        <f>0.10</f>
        <v/>
      </c>
      <c r="V73" s="24">
        <f>0.10</f>
        <v/>
      </c>
      <c r="W73" s="24">
        <f>0.10</f>
        <v/>
      </c>
      <c r="X73" s="24">
        <f>0.10</f>
        <v/>
      </c>
      <c r="Y73" s="24">
        <f>0.10</f>
        <v/>
      </c>
      <c r="Z73" s="24">
        <f>0.10</f>
        <v/>
      </c>
      <c r="AA73" s="24">
        <f>0.10</f>
        <v/>
      </c>
      <c r="AB73" s="24">
        <f>0.10</f>
        <v/>
      </c>
      <c r="AC73" s="24">
        <f>0.10</f>
        <v/>
      </c>
      <c r="AD73" s="24">
        <f>0.10</f>
        <v/>
      </c>
      <c r="AE73" s="24">
        <f>0.10</f>
        <v/>
      </c>
      <c r="AF73" s="24">
        <f>0.10</f>
        <v/>
      </c>
    </row>
    <row r="74">
      <c r="A74" s="26" t="inlineStr">
        <is>
          <t>WELLS TESTING AND GREASING (X-MAS TREE)</t>
        </is>
      </c>
      <c r="B74" s="24">
        <f>0.04</f>
        <v/>
      </c>
      <c r="C74" s="24">
        <f>0.04</f>
        <v/>
      </c>
      <c r="D74" s="24">
        <f>0.04</f>
        <v/>
      </c>
      <c r="E74" s="24">
        <f>0.04</f>
        <v/>
      </c>
      <c r="F74" s="24">
        <f>0.04</f>
        <v/>
      </c>
      <c r="G74" s="24">
        <f>0.04</f>
        <v/>
      </c>
      <c r="H74" s="24">
        <f>0.04</f>
        <v/>
      </c>
      <c r="I74" s="24">
        <f>0.04</f>
        <v/>
      </c>
      <c r="J74" s="24">
        <f>0.04</f>
        <v/>
      </c>
      <c r="K74" s="24">
        <f>0.04</f>
        <v/>
      </c>
      <c r="L74" s="24">
        <f>0.04</f>
        <v/>
      </c>
      <c r="M74" s="24">
        <f>0.04</f>
        <v/>
      </c>
      <c r="N74" s="24">
        <f>0.04</f>
        <v/>
      </c>
      <c r="O74" s="24">
        <f>0.04</f>
        <v/>
      </c>
      <c r="P74" s="24">
        <f>0.04</f>
        <v/>
      </c>
      <c r="Q74" s="24">
        <f>0.04</f>
        <v/>
      </c>
      <c r="R74" s="24">
        <f>0.04</f>
        <v/>
      </c>
      <c r="S74" s="24">
        <f>0.04</f>
        <v/>
      </c>
      <c r="T74" s="24">
        <f>0.04</f>
        <v/>
      </c>
      <c r="U74" s="24">
        <f>0.04</f>
        <v/>
      </c>
      <c r="V74" s="24">
        <f>0.04</f>
        <v/>
      </c>
      <c r="W74" s="24">
        <f>0.04</f>
        <v/>
      </c>
      <c r="X74" s="24">
        <f>0.04</f>
        <v/>
      </c>
      <c r="Y74" s="24">
        <f>0.04</f>
        <v/>
      </c>
      <c r="Z74" s="24">
        <f>0.04</f>
        <v/>
      </c>
      <c r="AA74" s="24">
        <f>0.04</f>
        <v/>
      </c>
      <c r="AB74" s="24">
        <f>0.04</f>
        <v/>
      </c>
      <c r="AC74" s="24">
        <f>0.04</f>
        <v/>
      </c>
      <c r="AD74" s="24">
        <f>0.04</f>
        <v/>
      </c>
      <c r="AE74" s="24">
        <f>0.04</f>
        <v/>
      </c>
      <c r="AF74" s="24">
        <f>0.04</f>
        <v/>
      </c>
    </row>
    <row r="75">
      <c r="A75" s="26" t="inlineStr">
        <is>
          <t>TELEMETRY INSTALLATION (LOSSES)</t>
        </is>
      </c>
      <c r="B75" s="25" t="n"/>
      <c r="C75" s="25" t="n"/>
      <c r="D75" s="25" t="n"/>
      <c r="E75" s="25" t="n"/>
      <c r="F75" s="25" t="n"/>
      <c r="G75" s="25" t="n"/>
      <c r="H75" s="25" t="n"/>
      <c r="I75" s="25" t="n"/>
      <c r="J75" s="25" t="n"/>
      <c r="K75" s="25" t="n"/>
      <c r="L75" s="25" t="n"/>
      <c r="M75" s="25" t="n"/>
      <c r="N75" s="25" t="n"/>
      <c r="O75" s="25" t="n"/>
      <c r="P75" s="25" t="n"/>
      <c r="Q75" s="25" t="n"/>
      <c r="R75" s="25" t="n"/>
      <c r="S75" s="25" t="n"/>
      <c r="T75" s="25" t="n"/>
      <c r="U75" s="25" t="n"/>
      <c r="V75" s="25" t="n"/>
      <c r="W75" s="25" t="n"/>
      <c r="X75" s="25" t="n"/>
      <c r="Y75" s="25" t="n"/>
      <c r="Z75" s="25" t="n"/>
      <c r="AA75" s="25" t="n"/>
      <c r="AB75" s="25" t="n"/>
      <c r="AC75" s="25" t="n"/>
      <c r="AD75" s="25" t="n"/>
      <c r="AE75" s="25" t="n"/>
      <c r="AF75" s="25" t="n"/>
    </row>
    <row r="76">
      <c r="A76" s="26" t="inlineStr">
        <is>
          <t>TELEMETRY INSTALLATION (WELLS)</t>
        </is>
      </c>
      <c r="B76" s="25" t="n"/>
      <c r="C76" s="25" t="n"/>
      <c r="D76" s="25" t="n"/>
      <c r="E76" s="25" t="n"/>
      <c r="F76" s="25" t="n"/>
      <c r="G76" s="25" t="n"/>
      <c r="H76" s="25" t="n"/>
      <c r="I76" s="25" t="n"/>
      <c r="J76" s="25" t="n"/>
      <c r="K76" s="25" t="n"/>
      <c r="L76" s="25" t="n"/>
      <c r="M76" s="25" t="n"/>
      <c r="N76" s="25" t="n"/>
      <c r="O76" s="25" t="n"/>
      <c r="P76" s="25" t="n"/>
      <c r="Q76" s="25" t="n"/>
      <c r="R76" s="25" t="n"/>
      <c r="S76" s="25" t="n"/>
      <c r="T76" s="25" t="n"/>
      <c r="U76" s="25" t="n"/>
      <c r="V76" s="25" t="n"/>
      <c r="W76" s="25" t="n"/>
      <c r="X76" s="25" t="n"/>
      <c r="Y76" s="25" t="n"/>
      <c r="Z76" s="25" t="n"/>
      <c r="AA76" s="25" t="n"/>
      <c r="AB76" s="25" t="n"/>
      <c r="AC76" s="25" t="n"/>
      <c r="AD76" s="25" t="n"/>
      <c r="AE76" s="25" t="n"/>
      <c r="AF76" s="25" t="n"/>
    </row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>
      <c r="A99" s="29" t="inlineStr">
        <is>
          <t>Correction factor</t>
        </is>
      </c>
      <c r="B99" s="30">
        <f>1.03</f>
        <v/>
      </c>
      <c r="C99" s="30">
        <f>1.03</f>
        <v/>
      </c>
      <c r="D99" s="30">
        <f>1.03</f>
        <v/>
      </c>
      <c r="E99" s="30">
        <f>1.03</f>
        <v/>
      </c>
      <c r="F99" s="30">
        <f>1.03</f>
        <v/>
      </c>
      <c r="G99" s="30">
        <f>1.03</f>
        <v/>
      </c>
      <c r="H99" s="30">
        <f>1.03</f>
        <v/>
      </c>
      <c r="I99" s="30">
        <f>1.03</f>
        <v/>
      </c>
      <c r="J99" s="30">
        <f>1.03</f>
        <v/>
      </c>
      <c r="K99" s="30">
        <f>1.03</f>
        <v/>
      </c>
      <c r="L99" s="30">
        <f>1.03</f>
        <v/>
      </c>
      <c r="M99" s="30">
        <f>1.03</f>
        <v/>
      </c>
      <c r="N99" s="30">
        <f>1.03</f>
        <v/>
      </c>
      <c r="O99" s="30">
        <f>1.03</f>
        <v/>
      </c>
      <c r="P99" s="30">
        <f>1.03</f>
        <v/>
      </c>
      <c r="Q99" s="30">
        <f>1.03</f>
        <v/>
      </c>
      <c r="R99" s="30">
        <f>1.03</f>
        <v/>
      </c>
      <c r="S99" s="30">
        <f>1.03</f>
        <v/>
      </c>
      <c r="T99" s="30">
        <f>1.03</f>
        <v/>
      </c>
      <c r="U99" s="30">
        <f>1.03</f>
        <v/>
      </c>
      <c r="V99" s="30">
        <f>1.03</f>
        <v/>
      </c>
      <c r="W99" s="30">
        <f>1.03</f>
        <v/>
      </c>
      <c r="X99" s="30">
        <f>1.03</f>
        <v/>
      </c>
      <c r="Y99" s="30">
        <f>1.03</f>
        <v/>
      </c>
      <c r="Z99" s="30">
        <f>1.03</f>
        <v/>
      </c>
      <c r="AA99" s="30">
        <f>1.03</f>
        <v/>
      </c>
      <c r="AB99" s="30">
        <f>1.03</f>
        <v/>
      </c>
      <c r="AC99" s="30">
        <f>1.03</f>
        <v/>
      </c>
      <c r="AD99" s="30">
        <f>1.03</f>
        <v/>
      </c>
      <c r="AE99" s="30">
        <f>1.03</f>
        <v/>
      </c>
      <c r="AF99" s="30">
        <f>1.03</f>
        <v/>
      </c>
    </row>
    <row r="100">
      <c r="A100" s="29" t="inlineStr">
        <is>
          <t>Density</t>
        </is>
      </c>
      <c r="B100" s="30">
        <f>0.778</f>
        <v/>
      </c>
      <c r="C100" s="30">
        <f>0.778</f>
        <v/>
      </c>
      <c r="D100" s="30">
        <f>0.778</f>
        <v/>
      </c>
      <c r="E100" s="30">
        <f>0.778</f>
        <v/>
      </c>
      <c r="F100" s="30">
        <f>0.778</f>
        <v/>
      </c>
      <c r="G100" s="30">
        <f>0.778</f>
        <v/>
      </c>
      <c r="H100" s="30">
        <f>0.778</f>
        <v/>
      </c>
      <c r="I100" s="30">
        <f>0.778</f>
        <v/>
      </c>
      <c r="J100" s="30">
        <f>0.778</f>
        <v/>
      </c>
      <c r="K100" s="30">
        <f>0.778</f>
        <v/>
      </c>
      <c r="L100" s="30">
        <f>0.778</f>
        <v/>
      </c>
      <c r="M100" s="30">
        <f>0.778</f>
        <v/>
      </c>
      <c r="N100" s="30">
        <f>0.778</f>
        <v/>
      </c>
      <c r="O100" s="30">
        <f>0.778</f>
        <v/>
      </c>
      <c r="P100" s="30">
        <f>0.778</f>
        <v/>
      </c>
      <c r="Q100" s="30">
        <f>0.778</f>
        <v/>
      </c>
      <c r="R100" s="30">
        <f>0.778</f>
        <v/>
      </c>
      <c r="S100" s="30">
        <f>0.778</f>
        <v/>
      </c>
      <c r="T100" s="30">
        <f>0.778</f>
        <v/>
      </c>
      <c r="U100" s="30">
        <f>0.778</f>
        <v/>
      </c>
      <c r="V100" s="30">
        <f>0.778</f>
        <v/>
      </c>
      <c r="W100" s="30">
        <f>0.778</f>
        <v/>
      </c>
      <c r="X100" s="30">
        <f>0.778</f>
        <v/>
      </c>
      <c r="Y100" s="30">
        <f>0.778</f>
        <v/>
      </c>
      <c r="Z100" s="30">
        <f>0.778</f>
        <v/>
      </c>
      <c r="AA100" s="30">
        <f>0.778</f>
        <v/>
      </c>
      <c r="AB100" s="30">
        <f>0.778</f>
        <v/>
      </c>
      <c r="AC100" s="30">
        <f>0.778</f>
        <v/>
      </c>
      <c r="AD100" s="30">
        <f>0.778</f>
        <v/>
      </c>
      <c r="AE100" s="30">
        <f>0.778</f>
        <v/>
      </c>
      <c r="AF100" s="30">
        <f>0.778</f>
        <v/>
      </c>
    </row>
    <row r="101">
      <c r="B101" s="27" t="inlineStr">
        <is>
          <t>INM Model Data</t>
        </is>
      </c>
    </row>
    <row r="102">
      <c r="A102" s="26" t="inlineStr">
        <is>
          <t>INM KPC WS MP, m3 stable</t>
        </is>
      </c>
      <c r="B102" s="24" t="n">
        <v>19.33</v>
      </c>
      <c r="C102" s="24" t="n">
        <v>19.33</v>
      </c>
      <c r="D102" s="24" t="n">
        <v>16.75</v>
      </c>
      <c r="E102" s="24" t="n">
        <v>16.75</v>
      </c>
      <c r="F102" s="24" t="n">
        <v>16.75</v>
      </c>
      <c r="G102" s="24" t="n">
        <v>16.75</v>
      </c>
      <c r="H102" s="24" t="n">
        <v>16.75</v>
      </c>
      <c r="I102" s="24" t="n">
        <v>16.75</v>
      </c>
      <c r="J102" s="24" t="n">
        <v>19.27</v>
      </c>
      <c r="K102" s="24" t="n">
        <v>19.27</v>
      </c>
      <c r="L102" s="24" t="n">
        <v>19.27</v>
      </c>
      <c r="M102" s="24" t="n">
        <v>19.27</v>
      </c>
      <c r="N102" s="24" t="n">
        <v>19.27</v>
      </c>
      <c r="O102" s="24" t="n">
        <v>19.27</v>
      </c>
      <c r="P102" s="24" t="n">
        <v>19.27</v>
      </c>
      <c r="Q102" s="24" t="n">
        <v>19.27</v>
      </c>
      <c r="R102" s="24" t="n">
        <v>19.27</v>
      </c>
      <c r="S102" s="24" t="n">
        <v>19.27</v>
      </c>
      <c r="T102" s="24" t="n">
        <v>19.27</v>
      </c>
      <c r="U102" s="24" t="n">
        <v>19.27</v>
      </c>
      <c r="V102" s="24" t="n">
        <v>19.27</v>
      </c>
      <c r="W102" s="24" t="n">
        <v>19.27</v>
      </c>
      <c r="X102" s="24" t="n">
        <v>19.27</v>
      </c>
      <c r="Y102" s="24" t="n">
        <v>19.27</v>
      </c>
      <c r="Z102" s="24" t="n">
        <v>19.27</v>
      </c>
      <c r="AA102" s="24" t="n">
        <v>19.27</v>
      </c>
      <c r="AB102" s="24" t="n">
        <v>19.27</v>
      </c>
      <c r="AC102" s="24" t="n">
        <v>19.27</v>
      </c>
      <c r="AD102" s="24" t="n">
        <v>19.27</v>
      </c>
      <c r="AE102" s="24" t="n">
        <v>19.27</v>
      </c>
      <c r="AF102" s="24" t="n">
        <v>19.27</v>
      </c>
    </row>
    <row r="103">
      <c r="A103" s="26" t="inlineStr">
        <is>
          <t>INM KPC WS LP, m3 stable</t>
        </is>
      </c>
      <c r="B103" s="24" t="n">
        <v>2.78</v>
      </c>
      <c r="C103" s="24" t="n">
        <v>2.78</v>
      </c>
      <c r="D103" s="24" t="n">
        <v>2.78</v>
      </c>
      <c r="E103" s="24" t="n">
        <v>2.78</v>
      </c>
      <c r="F103" s="24" t="n">
        <v>2.78</v>
      </c>
      <c r="G103" s="24" t="n">
        <v>2.78</v>
      </c>
      <c r="H103" s="24" t="n">
        <v>2.78</v>
      </c>
      <c r="I103" s="24" t="n">
        <v>2.78</v>
      </c>
      <c r="J103" s="24" t="n">
        <v>2.78</v>
      </c>
      <c r="K103" s="24" t="n">
        <v>2.78</v>
      </c>
      <c r="L103" s="24" t="n">
        <v>2.78</v>
      </c>
      <c r="M103" s="24" t="n">
        <v>2.78</v>
      </c>
      <c r="N103" s="24" t="n">
        <v>2.78</v>
      </c>
      <c r="O103" s="24" t="n">
        <v>2.78</v>
      </c>
      <c r="P103" s="24" t="n">
        <v>2.78</v>
      </c>
      <c r="Q103" s="24" t="n">
        <v>2.78</v>
      </c>
      <c r="R103" s="24" t="n">
        <v>2.78</v>
      </c>
      <c r="S103" s="24" t="n">
        <v>2.78</v>
      </c>
      <c r="T103" s="24" t="n">
        <v>2.78</v>
      </c>
      <c r="U103" s="24" t="n">
        <v>2.78</v>
      </c>
      <c r="V103" s="24" t="n">
        <v>2.78</v>
      </c>
      <c r="W103" s="24" t="n">
        <v>2.78</v>
      </c>
      <c r="X103" s="24" t="n">
        <v>2.78</v>
      </c>
      <c r="Y103" s="24" t="n">
        <v>2.78</v>
      </c>
      <c r="Z103" s="24" t="n">
        <v>2.78</v>
      </c>
      <c r="AA103" s="24" t="n">
        <v>2.78</v>
      </c>
      <c r="AB103" s="24" t="n">
        <v>2.78</v>
      </c>
      <c r="AC103" s="24" t="n">
        <v>2.78</v>
      </c>
      <c r="AD103" s="24" t="n">
        <v>2.78</v>
      </c>
      <c r="AE103" s="24" t="n">
        <v>2.78</v>
      </c>
      <c r="AF103" s="24" t="n">
        <v>2.78</v>
      </c>
    </row>
    <row r="104">
      <c r="A104" s="26" t="inlineStr">
        <is>
          <t>INM Unit 2 WS, m3 stable</t>
        </is>
      </c>
      <c r="B104" s="24" t="n">
        <v>9.460000000000001</v>
      </c>
      <c r="C104" s="24" t="n">
        <v>9.460000000000001</v>
      </c>
      <c r="D104" s="24" t="n">
        <v>9.83</v>
      </c>
      <c r="E104" s="24" t="n">
        <v>9.83</v>
      </c>
      <c r="F104" s="24" t="n">
        <v>9.83</v>
      </c>
      <c r="G104" s="24" t="n">
        <v>9.83</v>
      </c>
      <c r="H104" s="24" t="n">
        <v>9.83</v>
      </c>
      <c r="I104" s="24" t="n">
        <v>9.83</v>
      </c>
      <c r="J104" s="24" t="n">
        <v>10.06</v>
      </c>
      <c r="K104" s="24" t="n">
        <v>10.06</v>
      </c>
      <c r="L104" s="24" t="n">
        <v>10.06</v>
      </c>
      <c r="M104" s="24" t="n">
        <v>10.06</v>
      </c>
      <c r="N104" s="24" t="n">
        <v>10.06</v>
      </c>
      <c r="O104" s="24" t="n">
        <v>10.06</v>
      </c>
      <c r="P104" s="24" t="n">
        <v>10.06</v>
      </c>
      <c r="Q104" s="24" t="n">
        <v>10.06</v>
      </c>
      <c r="R104" s="24" t="n">
        <v>10.06</v>
      </c>
      <c r="S104" s="24" t="n">
        <v>10.06</v>
      </c>
      <c r="T104" s="24" t="n">
        <v>10.06</v>
      </c>
      <c r="U104" s="24" t="n">
        <v>10.06</v>
      </c>
      <c r="V104" s="24" t="n">
        <v>10.06</v>
      </c>
      <c r="W104" s="24" t="n">
        <v>10.06</v>
      </c>
      <c r="X104" s="24" t="n">
        <v>10.06</v>
      </c>
      <c r="Y104" s="24" t="n">
        <v>10.06</v>
      </c>
      <c r="Z104" s="24" t="n">
        <v>10.06</v>
      </c>
      <c r="AA104" s="24" t="n">
        <v>10.06</v>
      </c>
      <c r="AB104" s="24" t="n">
        <v>10.06</v>
      </c>
      <c r="AC104" s="24" t="n">
        <v>10.06</v>
      </c>
      <c r="AD104" s="24" t="n">
        <v>10.06</v>
      </c>
      <c r="AE104" s="24" t="n">
        <v>10.06</v>
      </c>
      <c r="AF104" s="24" t="n">
        <v>10.06</v>
      </c>
    </row>
    <row r="105">
      <c r="A105" s="26" t="inlineStr">
        <is>
          <t>INM Unit 3 WS, m3 stable</t>
        </is>
      </c>
      <c r="B105" s="24" t="n">
        <v>8.789999999999999</v>
      </c>
      <c r="C105" s="24" t="n">
        <v>8.789999999999999</v>
      </c>
      <c r="D105" s="24" t="n">
        <v>8.58</v>
      </c>
      <c r="E105" s="24" t="n">
        <v>8.58</v>
      </c>
      <c r="F105" s="24" t="n">
        <v>8.58</v>
      </c>
      <c r="G105" s="24" t="n">
        <v>8.58</v>
      </c>
      <c r="H105" s="24" t="n">
        <v>8.58</v>
      </c>
      <c r="I105" s="24" t="n">
        <v>8.58</v>
      </c>
      <c r="J105" s="24" t="n">
        <v>9.27</v>
      </c>
      <c r="K105" s="24" t="n">
        <v>9.27</v>
      </c>
      <c r="L105" s="24" t="n">
        <v>9.27</v>
      </c>
      <c r="M105" s="24" t="n">
        <v>9.27</v>
      </c>
      <c r="N105" s="24" t="n">
        <v>9.27</v>
      </c>
      <c r="O105" s="24" t="n">
        <v>9.27</v>
      </c>
      <c r="P105" s="24" t="n">
        <v>9.27</v>
      </c>
      <c r="Q105" s="24" t="n">
        <v>9.27</v>
      </c>
      <c r="R105" s="24" t="n">
        <v>9.27</v>
      </c>
      <c r="S105" s="24" t="n">
        <v>9.27</v>
      </c>
      <c r="T105" s="24" t="n">
        <v>9.27</v>
      </c>
      <c r="U105" s="24" t="n">
        <v>9.27</v>
      </c>
      <c r="V105" s="24" t="n">
        <v>9.27</v>
      </c>
      <c r="W105" s="24" t="n">
        <v>9.27</v>
      </c>
      <c r="X105" s="24" t="n">
        <v>9.27</v>
      </c>
      <c r="Y105" s="24" t="n">
        <v>9.27</v>
      </c>
      <c r="Z105" s="24" t="n">
        <v>9.27</v>
      </c>
      <c r="AA105" s="24" t="n">
        <v>9.27</v>
      </c>
      <c r="AB105" s="24" t="n">
        <v>9.27</v>
      </c>
      <c r="AC105" s="24" t="n">
        <v>9.27</v>
      </c>
      <c r="AD105" s="24" t="n">
        <v>9.27</v>
      </c>
      <c r="AE105" s="24" t="n">
        <v>9.27</v>
      </c>
      <c r="AF105" s="24" t="n">
        <v>9.27</v>
      </c>
    </row>
    <row r="106">
      <c r="A106" s="26" t="inlineStr">
        <is>
          <t>INM KPC WS, kt stable</t>
        </is>
      </c>
      <c r="B106" s="24">
        <f>(B102+B103)*B100*B99</f>
        <v/>
      </c>
      <c r="C106" s="24">
        <f>(C102+C103)*C100*C99</f>
        <v/>
      </c>
      <c r="D106" s="24">
        <f>(D102+D103)*D100*D99</f>
        <v/>
      </c>
      <c r="E106" s="24">
        <f>(E102+E103)*E100*E99</f>
        <v/>
      </c>
      <c r="F106" s="24">
        <f>(F102+F103)*F100*F99</f>
        <v/>
      </c>
      <c r="G106" s="24">
        <f>(G102+G103)*G100*G99</f>
        <v/>
      </c>
      <c r="H106" s="24">
        <f>(H102+H103)*H100*H99</f>
        <v/>
      </c>
      <c r="I106" s="24">
        <f>(I102+I103)*I100*I99</f>
        <v/>
      </c>
      <c r="J106" s="24">
        <f>(J102+J103)*J100*J99</f>
        <v/>
      </c>
      <c r="K106" s="24">
        <f>(K102+K103)*K100*K99</f>
        <v/>
      </c>
      <c r="L106" s="24">
        <f>(L102+L103)*L100*L99</f>
        <v/>
      </c>
      <c r="M106" s="24">
        <f>(M102+M103)*M100*M99</f>
        <v/>
      </c>
      <c r="N106" s="24">
        <f>(N102+N103)*N100*N99</f>
        <v/>
      </c>
      <c r="O106" s="24">
        <f>(O102+O103)*O100*O99</f>
        <v/>
      </c>
      <c r="P106" s="24">
        <f>(P102+P103)*P100*P99</f>
        <v/>
      </c>
      <c r="Q106" s="24">
        <f>(Q102+Q103)*Q100*Q99</f>
        <v/>
      </c>
      <c r="R106" s="24">
        <f>(R102+R103)*R100*R99</f>
        <v/>
      </c>
      <c r="S106" s="24">
        <f>(S102+S103)*S100*S99</f>
        <v/>
      </c>
      <c r="T106" s="24">
        <f>(T102+T103)*T100*T99</f>
        <v/>
      </c>
      <c r="U106" s="24">
        <f>(U102+U103)*U100*U99</f>
        <v/>
      </c>
      <c r="V106" s="24">
        <f>(V102+V103)*V100*V99</f>
        <v/>
      </c>
      <c r="W106" s="24">
        <f>(W102+W103)*W100*W99</f>
        <v/>
      </c>
      <c r="X106" s="24">
        <f>(X102+X103)*X100*X99</f>
        <v/>
      </c>
      <c r="Y106" s="24">
        <f>(Y102+Y103)*Y100*Y99</f>
        <v/>
      </c>
      <c r="Z106" s="24">
        <f>(Z102+Z103)*Z100*Z99</f>
        <v/>
      </c>
      <c r="AA106" s="24">
        <f>(AA102+AA103)*AA100*AA99</f>
        <v/>
      </c>
      <c r="AB106" s="24">
        <f>(AB102+AB103)*AB100*AB99</f>
        <v/>
      </c>
      <c r="AC106" s="24">
        <f>(AC102+AC103)*AC100*AC99</f>
        <v/>
      </c>
      <c r="AD106" s="24">
        <f>(AD102+AD103)*AD100*AD99</f>
        <v/>
      </c>
      <c r="AE106" s="24">
        <f>(AE102+AE103)*AE100*AE99</f>
        <v/>
      </c>
      <c r="AF106" s="24">
        <f>(AF102+AF103)*AF100*AF99</f>
        <v/>
      </c>
    </row>
    <row r="107">
      <c r="A107" s="26" t="inlineStr">
        <is>
          <t>INM Unit 2 WS, kt stable</t>
        </is>
      </c>
      <c r="B107" s="24">
        <f>B104*B100*B99</f>
        <v/>
      </c>
      <c r="C107" s="24">
        <f>C104*C100*C99</f>
        <v/>
      </c>
      <c r="D107" s="24">
        <f>D104*D100*D99</f>
        <v/>
      </c>
      <c r="E107" s="24">
        <f>E104*E100*E99</f>
        <v/>
      </c>
      <c r="F107" s="24">
        <f>F104*F100*F99</f>
        <v/>
      </c>
      <c r="G107" s="24">
        <f>G104*G100*G99</f>
        <v/>
      </c>
      <c r="H107" s="24">
        <f>H104*H100*H99</f>
        <v/>
      </c>
      <c r="I107" s="24">
        <f>I104*I100*I99</f>
        <v/>
      </c>
      <c r="J107" s="24">
        <f>J104*J100*J99</f>
        <v/>
      </c>
      <c r="K107" s="24">
        <f>K104*K100*K99</f>
        <v/>
      </c>
      <c r="L107" s="24">
        <f>L104*L100*L99</f>
        <v/>
      </c>
      <c r="M107" s="24">
        <f>M104*M100*M99</f>
        <v/>
      </c>
      <c r="N107" s="24">
        <f>N104*N100*N99</f>
        <v/>
      </c>
      <c r="O107" s="24">
        <f>O104*O100*O99</f>
        <v/>
      </c>
      <c r="P107" s="24">
        <f>P104*P100*P99</f>
        <v/>
      </c>
      <c r="Q107" s="24">
        <f>Q104*Q100*Q99</f>
        <v/>
      </c>
      <c r="R107" s="24">
        <f>R104*R100*R99</f>
        <v/>
      </c>
      <c r="S107" s="24">
        <f>S104*S100*S99</f>
        <v/>
      </c>
      <c r="T107" s="24">
        <f>T104*T100*T99</f>
        <v/>
      </c>
      <c r="U107" s="24">
        <f>U104*U100*U99</f>
        <v/>
      </c>
      <c r="V107" s="24">
        <f>V104*V100*V99</f>
        <v/>
      </c>
      <c r="W107" s="24">
        <f>W104*W100*W99</f>
        <v/>
      </c>
      <c r="X107" s="24">
        <f>X104*X100*X99</f>
        <v/>
      </c>
      <c r="Y107" s="24">
        <f>Y104*Y100*Y99</f>
        <v/>
      </c>
      <c r="Z107" s="24">
        <f>Z104*Z100*Z99</f>
        <v/>
      </c>
      <c r="AA107" s="24">
        <f>AA104*AA100*AA99</f>
        <v/>
      </c>
      <c r="AB107" s="24">
        <f>AB104*AB100*AB99</f>
        <v/>
      </c>
      <c r="AC107" s="24">
        <f>AC104*AC100*AC99</f>
        <v/>
      </c>
      <c r="AD107" s="24">
        <f>AD104*AD100*AD99</f>
        <v/>
      </c>
      <c r="AE107" s="24">
        <f>AE104*AE100*AE99</f>
        <v/>
      </c>
      <c r="AF107" s="24">
        <f>AF104*AF100*AF99</f>
        <v/>
      </c>
    </row>
    <row r="108">
      <c r="A108" s="26" t="inlineStr">
        <is>
          <t>INM Unit 3 WS, kt stable</t>
        </is>
      </c>
      <c r="B108" s="24">
        <f>B105*B100*B99</f>
        <v/>
      </c>
      <c r="C108" s="24">
        <f>C105*C100*C99</f>
        <v/>
      </c>
      <c r="D108" s="24">
        <f>D105*D100*D99</f>
        <v/>
      </c>
      <c r="E108" s="24">
        <f>E105*E100*E99</f>
        <v/>
      </c>
      <c r="F108" s="24">
        <f>F105*F100*F99</f>
        <v/>
      </c>
      <c r="G108" s="24">
        <f>G105*G100*G99</f>
        <v/>
      </c>
      <c r="H108" s="24">
        <f>H105*H100*H99</f>
        <v/>
      </c>
      <c r="I108" s="24">
        <f>I105*I100*I99</f>
        <v/>
      </c>
      <c r="J108" s="24">
        <f>J105*J100*J99</f>
        <v/>
      </c>
      <c r="K108" s="24">
        <f>K105*K100*K99</f>
        <v/>
      </c>
      <c r="L108" s="24">
        <f>L105*L100*L99</f>
        <v/>
      </c>
      <c r="M108" s="24">
        <f>M105*M100*M99</f>
        <v/>
      </c>
      <c r="N108" s="24">
        <f>N105*N100*N99</f>
        <v/>
      </c>
      <c r="O108" s="24">
        <f>O105*O100*O99</f>
        <v/>
      </c>
      <c r="P108" s="24">
        <f>P105*P100*P99</f>
        <v/>
      </c>
      <c r="Q108" s="24">
        <f>Q105*Q100*Q99</f>
        <v/>
      </c>
      <c r="R108" s="24">
        <f>R105*R100*R99</f>
        <v/>
      </c>
      <c r="S108" s="24">
        <f>S105*S100*S99</f>
        <v/>
      </c>
      <c r="T108" s="24">
        <f>T105*T100*T99</f>
        <v/>
      </c>
      <c r="U108" s="24">
        <f>U105*U100*U99</f>
        <v/>
      </c>
      <c r="V108" s="24">
        <f>V105*V100*V99</f>
        <v/>
      </c>
      <c r="W108" s="24">
        <f>W105*W100*W99</f>
        <v/>
      </c>
      <c r="X108" s="24">
        <f>X105*X100*X99</f>
        <v/>
      </c>
      <c r="Y108" s="24">
        <f>Y105*Y100*Y99</f>
        <v/>
      </c>
      <c r="Z108" s="24">
        <f>Z105*Z100*Z99</f>
        <v/>
      </c>
      <c r="AA108" s="24">
        <f>AA105*AA100*AA99</f>
        <v/>
      </c>
      <c r="AB108" s="24">
        <f>AB105*AB100*AB99</f>
        <v/>
      </c>
      <c r="AC108" s="24">
        <f>AC105*AC100*AC99</f>
        <v/>
      </c>
      <c r="AD108" s="24">
        <f>AD105*AD100*AD99</f>
        <v/>
      </c>
      <c r="AE108" s="24">
        <f>AE105*AE100*AE99</f>
        <v/>
      </c>
      <c r="AF108" s="24">
        <f>AF105*AF100*AF99</f>
        <v/>
      </c>
    </row>
    <row r="109">
      <c r="A109" s="26" t="inlineStr">
        <is>
          <t>Total Prodced Oil, kt stable</t>
        </is>
      </c>
      <c r="B109" s="24">
        <f>B106+B107+B108</f>
        <v/>
      </c>
      <c r="C109" s="24">
        <f>C106+C107+C108</f>
        <v/>
      </c>
      <c r="D109" s="24">
        <f>D106+D107+D108</f>
        <v/>
      </c>
      <c r="E109" s="24">
        <f>E106+E107+E108</f>
        <v/>
      </c>
      <c r="F109" s="24">
        <f>F106+F107+F108</f>
        <v/>
      </c>
      <c r="G109" s="24">
        <f>G106+G107+G108</f>
        <v/>
      </c>
      <c r="H109" s="24">
        <f>H106+H107+H108</f>
        <v/>
      </c>
      <c r="I109" s="24">
        <f>I106+I107+I108</f>
        <v/>
      </c>
      <c r="J109" s="24">
        <f>J106+J107+J108</f>
        <v/>
      </c>
      <c r="K109" s="24">
        <f>K106+K107+K108</f>
        <v/>
      </c>
      <c r="L109" s="24">
        <f>L106+L107+L108</f>
        <v/>
      </c>
      <c r="M109" s="24">
        <f>M106+M107+M108</f>
        <v/>
      </c>
      <c r="N109" s="24">
        <f>N106+N107+N108</f>
        <v/>
      </c>
      <c r="O109" s="24">
        <f>O106+O107+O108</f>
        <v/>
      </c>
      <c r="P109" s="24">
        <f>P106+P107+P108</f>
        <v/>
      </c>
      <c r="Q109" s="24">
        <f>Q106+Q107+Q108</f>
        <v/>
      </c>
      <c r="R109" s="24">
        <f>R106+R107+R108</f>
        <v/>
      </c>
      <c r="S109" s="24">
        <f>S106+S107+S108</f>
        <v/>
      </c>
      <c r="T109" s="24">
        <f>T106+T107+T108</f>
        <v/>
      </c>
      <c r="U109" s="24">
        <f>U106+U107+U108</f>
        <v/>
      </c>
      <c r="V109" s="24">
        <f>V106+V107+V108</f>
        <v/>
      </c>
      <c r="W109" s="24">
        <f>W106+W107+W108</f>
        <v/>
      </c>
      <c r="X109" s="24">
        <f>X106+X107+X108</f>
        <v/>
      </c>
      <c r="Y109" s="24">
        <f>Y106+Y107+Y108</f>
        <v/>
      </c>
      <c r="Z109" s="24">
        <f>Z106+Z107+Z108</f>
        <v/>
      </c>
      <c r="AA109" s="24">
        <f>AA106+AA107+AA108</f>
        <v/>
      </c>
      <c r="AB109" s="24">
        <f>AB106+AB107+AB108</f>
        <v/>
      </c>
      <c r="AC109" s="24">
        <f>AC106+AC107+AC108</f>
        <v/>
      </c>
      <c r="AD109" s="24">
        <f>AD106+AD107+AD108</f>
        <v/>
      </c>
      <c r="AE109" s="24">
        <f>AE106+AE107+AE108</f>
        <v/>
      </c>
      <c r="AF109" s="24">
        <f>AF106+AF107+AF108</f>
        <v/>
      </c>
    </row>
    <row r="110">
      <c r="A110" s="26" t="inlineStr">
        <is>
          <t>INM KPC LP WS  Gas Mscm stable</t>
        </is>
      </c>
      <c r="B110" s="24" t="n">
        <v>2.56</v>
      </c>
      <c r="C110" s="24" t="n">
        <v>2.56</v>
      </c>
      <c r="D110" s="24" t="n">
        <v>2.56</v>
      </c>
      <c r="E110" s="24" t="n">
        <v>2.56</v>
      </c>
      <c r="F110" s="24" t="n">
        <v>2.56</v>
      </c>
      <c r="G110" s="24" t="n">
        <v>2.56</v>
      </c>
      <c r="H110" s="24" t="n">
        <v>2.56</v>
      </c>
      <c r="I110" s="24" t="n">
        <v>2.56</v>
      </c>
      <c r="J110" s="24" t="n">
        <v>2.56</v>
      </c>
      <c r="K110" s="24" t="n">
        <v>2.56</v>
      </c>
      <c r="L110" s="24" t="n">
        <v>2.56</v>
      </c>
      <c r="M110" s="24" t="n">
        <v>2.56</v>
      </c>
      <c r="N110" s="24" t="n">
        <v>2.56</v>
      </c>
      <c r="O110" s="24" t="n">
        <v>2.56</v>
      </c>
      <c r="P110" s="24" t="n">
        <v>2.56</v>
      </c>
      <c r="Q110" s="24" t="n">
        <v>2.56</v>
      </c>
      <c r="R110" s="24" t="n">
        <v>2.56</v>
      </c>
      <c r="S110" s="24" t="n">
        <v>2.56</v>
      </c>
      <c r="T110" s="24" t="n">
        <v>2.56</v>
      </c>
      <c r="U110" s="24" t="n">
        <v>2.56</v>
      </c>
      <c r="V110" s="24" t="n">
        <v>2.56</v>
      </c>
      <c r="W110" s="24" t="n">
        <v>2.56</v>
      </c>
      <c r="X110" s="24" t="n">
        <v>2.56</v>
      </c>
      <c r="Y110" s="24" t="n">
        <v>2.56</v>
      </c>
      <c r="Z110" s="24" t="n">
        <v>2.56</v>
      </c>
      <c r="AA110" s="24" t="n">
        <v>2.56</v>
      </c>
      <c r="AB110" s="24" t="n">
        <v>2.56</v>
      </c>
      <c r="AC110" s="24" t="n">
        <v>2.56</v>
      </c>
      <c r="AD110" s="24" t="n">
        <v>2.56</v>
      </c>
      <c r="AE110" s="24" t="n">
        <v>2.56</v>
      </c>
      <c r="AF110" s="24" t="n">
        <v>2.56</v>
      </c>
    </row>
    <row r="111">
      <c r="A111" s="26" t="inlineStr">
        <is>
          <t>INM KPC MP WS  Gas Mscm stable</t>
        </is>
      </c>
      <c r="B111" s="24" t="n">
        <v>33.99</v>
      </c>
      <c r="C111" s="24" t="n">
        <v>33.99</v>
      </c>
      <c r="D111" s="24" t="n">
        <v>27.98</v>
      </c>
      <c r="E111" s="24" t="n">
        <v>27.98</v>
      </c>
      <c r="F111" s="24" t="n">
        <v>27.98</v>
      </c>
      <c r="G111" s="24" t="n">
        <v>27.98</v>
      </c>
      <c r="H111" s="24" t="n">
        <v>27.98</v>
      </c>
      <c r="I111" s="24" t="n">
        <v>27.98</v>
      </c>
      <c r="J111" s="24" t="n">
        <v>33.91</v>
      </c>
      <c r="K111" s="24" t="n">
        <v>33.91</v>
      </c>
      <c r="L111" s="24" t="n">
        <v>33.91</v>
      </c>
      <c r="M111" s="24" t="n">
        <v>33.91</v>
      </c>
      <c r="N111" s="24" t="n">
        <v>33.91</v>
      </c>
      <c r="O111" s="24" t="n">
        <v>33.91</v>
      </c>
      <c r="P111" s="24" t="n">
        <v>33.91</v>
      </c>
      <c r="Q111" s="24" t="n">
        <v>33.91</v>
      </c>
      <c r="R111" s="24" t="n">
        <v>33.91</v>
      </c>
      <c r="S111" s="24" t="n">
        <v>33.91</v>
      </c>
      <c r="T111" s="24" t="n">
        <v>33.91</v>
      </c>
      <c r="U111" s="24" t="n">
        <v>33.91</v>
      </c>
      <c r="V111" s="24" t="n">
        <v>33.91</v>
      </c>
      <c r="W111" s="24" t="n">
        <v>33.91</v>
      </c>
      <c r="X111" s="24" t="n">
        <v>33.91</v>
      </c>
      <c r="Y111" s="24" t="n">
        <v>33.91</v>
      </c>
      <c r="Z111" s="24" t="n">
        <v>33.91</v>
      </c>
      <c r="AA111" s="24" t="n">
        <v>33.91</v>
      </c>
      <c r="AB111" s="24" t="n">
        <v>33.91</v>
      </c>
      <c r="AC111" s="24" t="n">
        <v>33.91</v>
      </c>
      <c r="AD111" s="24" t="n">
        <v>33.91</v>
      </c>
      <c r="AE111" s="24" t="n">
        <v>33.91</v>
      </c>
      <c r="AF111" s="24" t="n">
        <v>33.91</v>
      </c>
    </row>
    <row r="112">
      <c r="A112" s="26" t="inlineStr">
        <is>
          <t>INM KPC WS Gas Mscm stable</t>
        </is>
      </c>
      <c r="B112" s="24">
        <f>B110+B111</f>
        <v/>
      </c>
      <c r="C112" s="24">
        <f>C110+C111</f>
        <v/>
      </c>
      <c r="D112" s="24">
        <f>D110+D111</f>
        <v/>
      </c>
      <c r="E112" s="24">
        <f>E110+E111</f>
        <v/>
      </c>
      <c r="F112" s="24">
        <f>F110+F111</f>
        <v/>
      </c>
      <c r="G112" s="24">
        <f>G110+G111</f>
        <v/>
      </c>
      <c r="H112" s="24">
        <f>H110+H111</f>
        <v/>
      </c>
      <c r="I112" s="24">
        <f>I110+I111</f>
        <v/>
      </c>
      <c r="J112" s="24">
        <f>J110+J111</f>
        <v/>
      </c>
      <c r="K112" s="24">
        <f>K110+K111</f>
        <v/>
      </c>
      <c r="L112" s="24">
        <f>L110+L111</f>
        <v/>
      </c>
      <c r="M112" s="24">
        <f>M110+M111</f>
        <v/>
      </c>
      <c r="N112" s="24">
        <f>N110+N111</f>
        <v/>
      </c>
      <c r="O112" s="24">
        <f>O110+O111</f>
        <v/>
      </c>
      <c r="P112" s="24">
        <f>P110+P111</f>
        <v/>
      </c>
      <c r="Q112" s="24">
        <f>Q110+Q111</f>
        <v/>
      </c>
      <c r="R112" s="24">
        <f>R110+R111</f>
        <v/>
      </c>
      <c r="S112" s="24">
        <f>S110+S111</f>
        <v/>
      </c>
      <c r="T112" s="24">
        <f>T110+T111</f>
        <v/>
      </c>
      <c r="U112" s="24">
        <f>U110+U111</f>
        <v/>
      </c>
      <c r="V112" s="24">
        <f>V110+V111</f>
        <v/>
      </c>
      <c r="W112" s="24">
        <f>W110+W111</f>
        <v/>
      </c>
      <c r="X112" s="24">
        <f>X110+X111</f>
        <v/>
      </c>
      <c r="Y112" s="24">
        <f>Y110+Y111</f>
        <v/>
      </c>
      <c r="Z112" s="24">
        <f>Z110+Z111</f>
        <v/>
      </c>
      <c r="AA112" s="24">
        <f>AA110+AA111</f>
        <v/>
      </c>
      <c r="AB112" s="24">
        <f>AB110+AB111</f>
        <v/>
      </c>
      <c r="AC112" s="24">
        <f>AC110+AC111</f>
        <v/>
      </c>
      <c r="AD112" s="24">
        <f>AD110+AD111</f>
        <v/>
      </c>
      <c r="AE112" s="24">
        <f>AE110+AE111</f>
        <v/>
      </c>
      <c r="AF112" s="24">
        <f>AF110+AF111</f>
        <v/>
      </c>
    </row>
    <row r="113">
      <c r="A113" s="26" t="inlineStr">
        <is>
          <t>INM Unit 2 WS  Gas Mscm stable</t>
        </is>
      </c>
      <c r="B113" s="24" t="n">
        <v>19.29</v>
      </c>
      <c r="C113" s="24" t="n">
        <v>19.29</v>
      </c>
      <c r="D113" s="24" t="n">
        <v>20.13</v>
      </c>
      <c r="E113" s="24" t="n">
        <v>20.13</v>
      </c>
      <c r="F113" s="24" t="n">
        <v>20.13</v>
      </c>
      <c r="G113" s="24" t="n">
        <v>20.13</v>
      </c>
      <c r="H113" s="24" t="n">
        <v>20.13</v>
      </c>
      <c r="I113" s="24" t="n">
        <v>20.13</v>
      </c>
      <c r="J113" s="24" t="n">
        <v>20.99</v>
      </c>
      <c r="K113" s="24" t="n">
        <v>20.99</v>
      </c>
      <c r="L113" s="24" t="n">
        <v>20.99</v>
      </c>
      <c r="M113" s="24" t="n">
        <v>20.99</v>
      </c>
      <c r="N113" s="24" t="n">
        <v>20.99</v>
      </c>
      <c r="O113" s="24" t="n">
        <v>20.99</v>
      </c>
      <c r="P113" s="24" t="n">
        <v>20.99</v>
      </c>
      <c r="Q113" s="24" t="n">
        <v>20.99</v>
      </c>
      <c r="R113" s="24" t="n">
        <v>20.99</v>
      </c>
      <c r="S113" s="24" t="n">
        <v>20.99</v>
      </c>
      <c r="T113" s="24" t="n">
        <v>20.99</v>
      </c>
      <c r="U113" s="24" t="n">
        <v>20.99</v>
      </c>
      <c r="V113" s="24" t="n">
        <v>20.99</v>
      </c>
      <c r="W113" s="24" t="n">
        <v>20.99</v>
      </c>
      <c r="X113" s="24" t="n">
        <v>20.99</v>
      </c>
      <c r="Y113" s="24" t="n">
        <v>20.99</v>
      </c>
      <c r="Z113" s="24" t="n">
        <v>20.99</v>
      </c>
      <c r="AA113" s="24" t="n">
        <v>20.99</v>
      </c>
      <c r="AB113" s="24" t="n">
        <v>20.99</v>
      </c>
      <c r="AC113" s="24" t="n">
        <v>20.99</v>
      </c>
      <c r="AD113" s="24" t="n">
        <v>20.99</v>
      </c>
      <c r="AE113" s="24" t="n">
        <v>20.99</v>
      </c>
      <c r="AF113" s="24" t="n">
        <v>20.99</v>
      </c>
    </row>
    <row r="114">
      <c r="A114" s="26" t="inlineStr">
        <is>
          <t>INM Unit 3 WS Gas Mscm stable</t>
        </is>
      </c>
      <c r="B114" s="24" t="n">
        <v>20.27</v>
      </c>
      <c r="C114" s="24" t="n">
        <v>20.27</v>
      </c>
      <c r="D114" s="24" t="n">
        <v>19.63</v>
      </c>
      <c r="E114" s="24" t="n">
        <v>19.63</v>
      </c>
      <c r="F114" s="24" t="n">
        <v>19.63</v>
      </c>
      <c r="G114" s="24" t="n">
        <v>19.63</v>
      </c>
      <c r="H114" s="24" t="n">
        <v>19.63</v>
      </c>
      <c r="I114" s="24" t="n">
        <v>19.63</v>
      </c>
      <c r="J114" s="24" t="n">
        <v>21.58</v>
      </c>
      <c r="K114" s="24" t="n">
        <v>21.58</v>
      </c>
      <c r="L114" s="24" t="n">
        <v>21.58</v>
      </c>
      <c r="M114" s="24" t="n">
        <v>21.58</v>
      </c>
      <c r="N114" s="24" t="n">
        <v>21.58</v>
      </c>
      <c r="O114" s="24" t="n">
        <v>21.58</v>
      </c>
      <c r="P114" s="24" t="n">
        <v>21.58</v>
      </c>
      <c r="Q114" s="24" t="n">
        <v>21.58</v>
      </c>
      <c r="R114" s="24" t="n">
        <v>21.58</v>
      </c>
      <c r="S114" s="24" t="n">
        <v>21.58</v>
      </c>
      <c r="T114" s="24" t="n">
        <v>21.58</v>
      </c>
      <c r="U114" s="24" t="n">
        <v>21.58</v>
      </c>
      <c r="V114" s="24" t="n">
        <v>21.58</v>
      </c>
      <c r="W114" s="24" t="n">
        <v>21.58</v>
      </c>
      <c r="X114" s="24" t="n">
        <v>21.58</v>
      </c>
      <c r="Y114" s="24" t="n">
        <v>21.58</v>
      </c>
      <c r="Z114" s="24" t="n">
        <v>21.58</v>
      </c>
      <c r="AA114" s="24" t="n">
        <v>21.58</v>
      </c>
      <c r="AB114" s="24" t="n">
        <v>21.58</v>
      </c>
      <c r="AC114" s="24" t="n">
        <v>21.58</v>
      </c>
      <c r="AD114" s="24" t="n">
        <v>21.58</v>
      </c>
      <c r="AE114" s="24" t="n">
        <v>21.58</v>
      </c>
      <c r="AF114" s="24" t="n">
        <v>21.58</v>
      </c>
    </row>
    <row r="115">
      <c r="A115" s="26" t="inlineStr">
        <is>
          <t>Total Prodced Gas, Mscm stable</t>
        </is>
      </c>
      <c r="B115" s="24">
        <f>B112+B113+B114</f>
        <v/>
      </c>
      <c r="C115" s="24">
        <f>C112+C113+C114</f>
        <v/>
      </c>
      <c r="D115" s="24">
        <f>D112+D113+D114</f>
        <v/>
      </c>
      <c r="E115" s="24">
        <f>E112+E113+E114</f>
        <v/>
      </c>
      <c r="F115" s="24">
        <f>F112+F113+F114</f>
        <v/>
      </c>
      <c r="G115" s="24">
        <f>G112+G113+G114</f>
        <v/>
      </c>
      <c r="H115" s="24">
        <f>H112+H113+H114</f>
        <v/>
      </c>
      <c r="I115" s="24">
        <f>I112+I113+I114</f>
        <v/>
      </c>
      <c r="J115" s="24">
        <f>J112+J113+J114</f>
        <v/>
      </c>
      <c r="K115" s="24">
        <f>K112+K113+K114</f>
        <v/>
      </c>
      <c r="L115" s="24">
        <f>L112+L113+L114</f>
        <v/>
      </c>
      <c r="M115" s="24">
        <f>M112+M113+M114</f>
        <v/>
      </c>
      <c r="N115" s="24">
        <f>N112+N113+N114</f>
        <v/>
      </c>
      <c r="O115" s="24">
        <f>O112+O113+O114</f>
        <v/>
      </c>
      <c r="P115" s="24">
        <f>P112+P113+P114</f>
        <v/>
      </c>
      <c r="Q115" s="24">
        <f>Q112+Q113+Q114</f>
        <v/>
      </c>
      <c r="R115" s="24">
        <f>R112+R113+R114</f>
        <v/>
      </c>
      <c r="S115" s="24">
        <f>S112+S113+S114</f>
        <v/>
      </c>
      <c r="T115" s="24">
        <f>T112+T113+T114</f>
        <v/>
      </c>
      <c r="U115" s="24">
        <f>U112+U113+U114</f>
        <v/>
      </c>
      <c r="V115" s="24">
        <f>V112+V113+V114</f>
        <v/>
      </c>
      <c r="W115" s="24">
        <f>W112+W113+W114</f>
        <v/>
      </c>
      <c r="X115" s="24">
        <f>X112+X113+X114</f>
        <v/>
      </c>
      <c r="Y115" s="24">
        <f>Y112+Y113+Y114</f>
        <v/>
      </c>
      <c r="Z115" s="24">
        <f>Z112+Z113+Z114</f>
        <v/>
      </c>
      <c r="AA115" s="24">
        <f>AA112+AA113+AA114</f>
        <v/>
      </c>
      <c r="AB115" s="24">
        <f>AB112+AB113+AB114</f>
        <v/>
      </c>
      <c r="AC115" s="24">
        <f>AC112+AC113+AC114</f>
        <v/>
      </c>
      <c r="AD115" s="24">
        <f>AD112+AD113+AD114</f>
        <v/>
      </c>
      <c r="AE115" s="24">
        <f>AE112+AE113+AE114</f>
        <v/>
      </c>
      <c r="AF115" s="24">
        <f>AF112+AF113+AF114</f>
        <v/>
      </c>
    </row>
    <row r="116">
      <c r="A116" s="26" t="inlineStr">
        <is>
          <t>INM KPC WS GOR Mscm/kt stable</t>
        </is>
      </c>
      <c r="B116" s="24">
        <f>B112/B106</f>
        <v/>
      </c>
      <c r="C116" s="24">
        <f>C112/C106</f>
        <v/>
      </c>
      <c r="D116" s="24">
        <f>D112/D106</f>
        <v/>
      </c>
      <c r="E116" s="24">
        <f>E112/E106</f>
        <v/>
      </c>
      <c r="F116" s="24">
        <f>F112/F106</f>
        <v/>
      </c>
      <c r="G116" s="24">
        <f>G112/G106</f>
        <v/>
      </c>
      <c r="H116" s="24">
        <f>H112/H106</f>
        <v/>
      </c>
      <c r="I116" s="24">
        <f>I112/I106</f>
        <v/>
      </c>
      <c r="J116" s="24">
        <f>J112/J106</f>
        <v/>
      </c>
      <c r="K116" s="24">
        <f>K112/K106</f>
        <v/>
      </c>
      <c r="L116" s="24">
        <f>L112/L106</f>
        <v/>
      </c>
      <c r="M116" s="24">
        <f>M112/M106</f>
        <v/>
      </c>
      <c r="N116" s="24">
        <f>N112/N106</f>
        <v/>
      </c>
      <c r="O116" s="24">
        <f>O112/O106</f>
        <v/>
      </c>
      <c r="P116" s="24">
        <f>P112/P106</f>
        <v/>
      </c>
      <c r="Q116" s="24">
        <f>Q112/Q106</f>
        <v/>
      </c>
      <c r="R116" s="24">
        <f>R112/R106</f>
        <v/>
      </c>
      <c r="S116" s="24">
        <f>S112/S106</f>
        <v/>
      </c>
      <c r="T116" s="24">
        <f>T112/T106</f>
        <v/>
      </c>
      <c r="U116" s="24">
        <f>U112/U106</f>
        <v/>
      </c>
      <c r="V116" s="24">
        <f>V112/V106</f>
        <v/>
      </c>
      <c r="W116" s="24">
        <f>W112/W106</f>
        <v/>
      </c>
      <c r="X116" s="24">
        <f>X112/X106</f>
        <v/>
      </c>
      <c r="Y116" s="24">
        <f>Y112/Y106</f>
        <v/>
      </c>
      <c r="Z116" s="24">
        <f>Z112/Z106</f>
        <v/>
      </c>
      <c r="AA116" s="24">
        <f>AA112/AA106</f>
        <v/>
      </c>
      <c r="AB116" s="24">
        <f>AB112/AB106</f>
        <v/>
      </c>
      <c r="AC116" s="24">
        <f>AC112/AC106</f>
        <v/>
      </c>
      <c r="AD116" s="24">
        <f>AD112/AD106</f>
        <v/>
      </c>
      <c r="AE116" s="24">
        <f>AE112/AE106</f>
        <v/>
      </c>
      <c r="AF116" s="24">
        <f>AF112/AF106</f>
        <v/>
      </c>
    </row>
    <row r="117">
      <c r="A117" s="26" t="inlineStr">
        <is>
          <t>INM Unit 2 WS GOR Mscm/kt stable</t>
        </is>
      </c>
      <c r="B117" s="24">
        <f>B113/B107</f>
        <v/>
      </c>
      <c r="C117" s="24">
        <f>C113/C107</f>
        <v/>
      </c>
      <c r="D117" s="24">
        <f>D113/D107</f>
        <v/>
      </c>
      <c r="E117" s="24">
        <f>E113/E107</f>
        <v/>
      </c>
      <c r="F117" s="24">
        <f>F113/F107</f>
        <v/>
      </c>
      <c r="G117" s="24">
        <f>G113/G107</f>
        <v/>
      </c>
      <c r="H117" s="24">
        <f>H113/H107</f>
        <v/>
      </c>
      <c r="I117" s="24">
        <f>I113/I107</f>
        <v/>
      </c>
      <c r="J117" s="24">
        <f>J113/J107</f>
        <v/>
      </c>
      <c r="K117" s="24">
        <f>K113/K107</f>
        <v/>
      </c>
      <c r="L117" s="24">
        <f>L113/L107</f>
        <v/>
      </c>
      <c r="M117" s="24">
        <f>M113/M107</f>
        <v/>
      </c>
      <c r="N117" s="24">
        <f>N113/N107</f>
        <v/>
      </c>
      <c r="O117" s="24">
        <f>O113/O107</f>
        <v/>
      </c>
      <c r="P117" s="24">
        <f>P113/P107</f>
        <v/>
      </c>
      <c r="Q117" s="24">
        <f>Q113/Q107</f>
        <v/>
      </c>
      <c r="R117" s="24">
        <f>R113/R107</f>
        <v/>
      </c>
      <c r="S117" s="24">
        <f>S113/S107</f>
        <v/>
      </c>
      <c r="T117" s="24">
        <f>T113/T107</f>
        <v/>
      </c>
      <c r="U117" s="24">
        <f>U113/U107</f>
        <v/>
      </c>
      <c r="V117" s="24">
        <f>V113/V107</f>
        <v/>
      </c>
      <c r="W117" s="24">
        <f>W113/W107</f>
        <v/>
      </c>
      <c r="X117" s="24">
        <f>X113/X107</f>
        <v/>
      </c>
      <c r="Y117" s="24">
        <f>Y113/Y107</f>
        <v/>
      </c>
      <c r="Z117" s="24">
        <f>Z113/Z107</f>
        <v/>
      </c>
      <c r="AA117" s="24">
        <f>AA113/AA107</f>
        <v/>
      </c>
      <c r="AB117" s="24">
        <f>AB113/AB107</f>
        <v/>
      </c>
      <c r="AC117" s="24">
        <f>AC113/AC107</f>
        <v/>
      </c>
      <c r="AD117" s="24">
        <f>AD113/AD107</f>
        <v/>
      </c>
      <c r="AE117" s="24">
        <f>AE113/AE107</f>
        <v/>
      </c>
      <c r="AF117" s="24">
        <f>AF113/AF107</f>
        <v/>
      </c>
    </row>
    <row r="118">
      <c r="A118" s="26" t="inlineStr">
        <is>
          <t>INM Unit 3 WS GOR Mscm/kt stable</t>
        </is>
      </c>
      <c r="B118" s="24">
        <f>B114/B108</f>
        <v/>
      </c>
      <c r="C118" s="24">
        <f>C114/C108</f>
        <v/>
      </c>
      <c r="D118" s="24">
        <f>D114/D108</f>
        <v/>
      </c>
      <c r="E118" s="24">
        <f>E114/E108</f>
        <v/>
      </c>
      <c r="F118" s="24">
        <f>F114/F108</f>
        <v/>
      </c>
      <c r="G118" s="24">
        <f>G114/G108</f>
        <v/>
      </c>
      <c r="H118" s="24">
        <f>H114/H108</f>
        <v/>
      </c>
      <c r="I118" s="24">
        <f>I114/I108</f>
        <v/>
      </c>
      <c r="J118" s="24">
        <f>J114/J108</f>
        <v/>
      </c>
      <c r="K118" s="24">
        <f>K114/K108</f>
        <v/>
      </c>
      <c r="L118" s="24">
        <f>L114/L108</f>
        <v/>
      </c>
      <c r="M118" s="24">
        <f>M114/M108</f>
        <v/>
      </c>
      <c r="N118" s="24">
        <f>N114/N108</f>
        <v/>
      </c>
      <c r="O118" s="24">
        <f>O114/O108</f>
        <v/>
      </c>
      <c r="P118" s="24">
        <f>P114/P108</f>
        <v/>
      </c>
      <c r="Q118" s="24">
        <f>Q114/Q108</f>
        <v/>
      </c>
      <c r="R118" s="24">
        <f>R114/R108</f>
        <v/>
      </c>
      <c r="S118" s="24">
        <f>S114/S108</f>
        <v/>
      </c>
      <c r="T118" s="24">
        <f>T114/T108</f>
        <v/>
      </c>
      <c r="U118" s="24">
        <f>U114/U108</f>
        <v/>
      </c>
      <c r="V118" s="24">
        <f>V114/V108</f>
        <v/>
      </c>
      <c r="W118" s="24">
        <f>W114/W108</f>
        <v/>
      </c>
      <c r="X118" s="24">
        <f>X114/X108</f>
        <v/>
      </c>
      <c r="Y118" s="24">
        <f>Y114/Y108</f>
        <v/>
      </c>
      <c r="Z118" s="24">
        <f>Z114/Z108</f>
        <v/>
      </c>
      <c r="AA118" s="24">
        <f>AA114/AA108</f>
        <v/>
      </c>
      <c r="AB118" s="24">
        <f>AB114/AB108</f>
        <v/>
      </c>
      <c r="AC118" s="24">
        <f>AC114/AC108</f>
        <v/>
      </c>
      <c r="AD118" s="24">
        <f>AD114/AD108</f>
        <v/>
      </c>
      <c r="AE118" s="24">
        <f>AE114/AE108</f>
        <v/>
      </c>
      <c r="AF118" s="24">
        <f>AF114/AF108</f>
        <v/>
      </c>
    </row>
    <row r="119">
      <c r="A119" s="26" t="inlineStr">
        <is>
          <t>Condensate from U2 to U3 degassers, m3</t>
        </is>
      </c>
      <c r="B119" s="24" t="n">
        <v>3.78</v>
      </c>
      <c r="C119" s="24" t="n">
        <v>3.78</v>
      </c>
      <c r="D119" s="24" t="n">
        <v>3.93</v>
      </c>
      <c r="E119" s="24" t="n">
        <v>3.93</v>
      </c>
      <c r="F119" s="24" t="n">
        <v>3.93</v>
      </c>
      <c r="G119" s="24" t="n">
        <v>3.93</v>
      </c>
      <c r="H119" s="24" t="n">
        <v>3.93</v>
      </c>
      <c r="I119" s="24" t="n">
        <v>3.93</v>
      </c>
      <c r="J119" s="24" t="n">
        <v>4.02</v>
      </c>
      <c r="K119" s="24" t="n">
        <v>4.02</v>
      </c>
      <c r="L119" s="24" t="n">
        <v>4.02</v>
      </c>
      <c r="M119" s="24" t="n">
        <v>4.02</v>
      </c>
      <c r="N119" s="24" t="n">
        <v>4.02</v>
      </c>
      <c r="O119" s="24" t="n">
        <v>4.02</v>
      </c>
      <c r="P119" s="24" t="n">
        <v>4.02</v>
      </c>
      <c r="Q119" s="24" t="n">
        <v>4.02</v>
      </c>
      <c r="R119" s="24" t="n">
        <v>4.02</v>
      </c>
      <c r="S119" s="24" t="n">
        <v>4.02</v>
      </c>
      <c r="T119" s="24" t="n">
        <v>4.02</v>
      </c>
      <c r="U119" s="24" t="n">
        <v>4.02</v>
      </c>
      <c r="V119" s="24" t="n">
        <v>4.02</v>
      </c>
      <c r="W119" s="24" t="n">
        <v>4.02</v>
      </c>
      <c r="X119" s="24" t="n">
        <v>4.02</v>
      </c>
      <c r="Y119" s="24" t="n">
        <v>4.02</v>
      </c>
      <c r="Z119" s="24" t="n">
        <v>4.02</v>
      </c>
      <c r="AA119" s="24" t="n">
        <v>4.02</v>
      </c>
      <c r="AB119" s="24" t="n">
        <v>4.02</v>
      </c>
      <c r="AC119" s="24" t="n">
        <v>4.02</v>
      </c>
      <c r="AD119" s="24" t="n">
        <v>4.02</v>
      </c>
      <c r="AE119" s="24" t="n">
        <v>4.02</v>
      </c>
      <c r="AF119" s="24" t="n">
        <v>4.02</v>
      </c>
    </row>
    <row r="120">
      <c r="A120" s="26" t="inlineStr">
        <is>
          <t>Gas from U2 to U3 degassers, m3</t>
        </is>
      </c>
      <c r="B120" s="24" t="n">
        <v>0.31</v>
      </c>
      <c r="C120" s="24" t="n">
        <v>0.31</v>
      </c>
      <c r="D120" s="24" t="n">
        <v>0.32</v>
      </c>
      <c r="E120" s="24" t="n">
        <v>0.32</v>
      </c>
      <c r="F120" s="24" t="n">
        <v>0.32</v>
      </c>
      <c r="G120" s="24" t="n">
        <v>0.32</v>
      </c>
      <c r="H120" s="24" t="n">
        <v>0.32</v>
      </c>
      <c r="I120" s="24" t="n">
        <v>0.32</v>
      </c>
      <c r="J120" s="24" t="n">
        <v>0.33</v>
      </c>
      <c r="K120" s="24" t="n">
        <v>0.33</v>
      </c>
      <c r="L120" s="24" t="n">
        <v>0.33</v>
      </c>
      <c r="M120" s="24" t="n">
        <v>0.33</v>
      </c>
      <c r="N120" s="24" t="n">
        <v>0.33</v>
      </c>
      <c r="O120" s="24" t="n">
        <v>0.33</v>
      </c>
      <c r="P120" s="24" t="n">
        <v>0.33</v>
      </c>
      <c r="Q120" s="24" t="n">
        <v>0.33</v>
      </c>
      <c r="R120" s="24" t="n">
        <v>0.33</v>
      </c>
      <c r="S120" s="24" t="n">
        <v>0.33</v>
      </c>
      <c r="T120" s="24" t="n">
        <v>0.33</v>
      </c>
      <c r="U120" s="24" t="n">
        <v>0.33</v>
      </c>
      <c r="V120" s="24" t="n">
        <v>0.33</v>
      </c>
      <c r="W120" s="24" t="n">
        <v>0.33</v>
      </c>
      <c r="X120" s="24" t="n">
        <v>0.33</v>
      </c>
      <c r="Y120" s="24" t="n">
        <v>0.33</v>
      </c>
      <c r="Z120" s="24" t="n">
        <v>0.33</v>
      </c>
      <c r="AA120" s="24" t="n">
        <v>0.33</v>
      </c>
      <c r="AB120" s="24" t="n">
        <v>0.33</v>
      </c>
      <c r="AC120" s="24" t="n">
        <v>0.33</v>
      </c>
      <c r="AD120" s="24" t="n">
        <v>0.33</v>
      </c>
      <c r="AE120" s="24" t="n">
        <v>0.33</v>
      </c>
      <c r="AF120" s="24" t="n">
        <v>0.33</v>
      </c>
    </row>
    <row r="121">
      <c r="A121" s="26" t="inlineStr">
        <is>
          <t>Condensate from U2 to KPC degassers, m3</t>
        </is>
      </c>
      <c r="B121" s="24" t="n">
        <v>5.68</v>
      </c>
      <c r="C121" s="24" t="n">
        <v>5.68</v>
      </c>
      <c r="D121" s="24" t="n">
        <v>5.9</v>
      </c>
      <c r="E121" s="24" t="n">
        <v>5.9</v>
      </c>
      <c r="F121" s="24" t="n">
        <v>5.9</v>
      </c>
      <c r="G121" s="24" t="n">
        <v>5.9</v>
      </c>
      <c r="H121" s="24" t="n">
        <v>5.9</v>
      </c>
      <c r="I121" s="24" t="n">
        <v>5.9</v>
      </c>
      <c r="J121" s="24" t="n">
        <v>6.03</v>
      </c>
      <c r="K121" s="24" t="n">
        <v>6.03</v>
      </c>
      <c r="L121" s="24" t="n">
        <v>6.03</v>
      </c>
      <c r="M121" s="24" t="n">
        <v>6.03</v>
      </c>
      <c r="N121" s="24" t="n">
        <v>6.03</v>
      </c>
      <c r="O121" s="24" t="n">
        <v>6.03</v>
      </c>
      <c r="P121" s="24" t="n">
        <v>6.03</v>
      </c>
      <c r="Q121" s="24" t="n">
        <v>6.03</v>
      </c>
      <c r="R121" s="24" t="n">
        <v>6.03</v>
      </c>
      <c r="S121" s="24" t="n">
        <v>6.03</v>
      </c>
      <c r="T121" s="24" t="n">
        <v>6.03</v>
      </c>
      <c r="U121" s="24" t="n">
        <v>6.03</v>
      </c>
      <c r="V121" s="24" t="n">
        <v>6.03</v>
      </c>
      <c r="W121" s="24" t="n">
        <v>6.03</v>
      </c>
      <c r="X121" s="24" t="n">
        <v>6.03</v>
      </c>
      <c r="Y121" s="24" t="n">
        <v>6.03</v>
      </c>
      <c r="Z121" s="24" t="n">
        <v>6.03</v>
      </c>
      <c r="AA121" s="24" t="n">
        <v>6.03</v>
      </c>
      <c r="AB121" s="24" t="n">
        <v>6.03</v>
      </c>
      <c r="AC121" s="24" t="n">
        <v>6.03</v>
      </c>
      <c r="AD121" s="24" t="n">
        <v>6.03</v>
      </c>
      <c r="AE121" s="24" t="n">
        <v>6.03</v>
      </c>
      <c r="AF121" s="24" t="n">
        <v>6.03</v>
      </c>
    </row>
    <row r="122">
      <c r="A122" s="26" t="inlineStr">
        <is>
          <t>Gas from U2 to KPC degassers, m3</t>
        </is>
      </c>
      <c r="B122" s="24" t="n">
        <v>0.47</v>
      </c>
      <c r="C122" s="24" t="n">
        <v>0.47</v>
      </c>
      <c r="D122" s="24" t="n">
        <v>0.48</v>
      </c>
      <c r="E122" s="24" t="n">
        <v>0.48</v>
      </c>
      <c r="F122" s="24" t="n">
        <v>0.48</v>
      </c>
      <c r="G122" s="24" t="n">
        <v>0.48</v>
      </c>
      <c r="H122" s="24" t="n">
        <v>0.48</v>
      </c>
      <c r="I122" s="24" t="n">
        <v>0.48</v>
      </c>
      <c r="J122" s="24" t="n">
        <v>0.5</v>
      </c>
      <c r="K122" s="24" t="n">
        <v>0.5</v>
      </c>
      <c r="L122" s="24" t="n">
        <v>0.5</v>
      </c>
      <c r="M122" s="24" t="n">
        <v>0.5</v>
      </c>
      <c r="N122" s="24" t="n">
        <v>0.5</v>
      </c>
      <c r="O122" s="24" t="n">
        <v>0.5</v>
      </c>
      <c r="P122" s="24" t="n">
        <v>0.5</v>
      </c>
      <c r="Q122" s="24" t="n">
        <v>0.5</v>
      </c>
      <c r="R122" s="24" t="n">
        <v>0.5</v>
      </c>
      <c r="S122" s="24" t="n">
        <v>0.5</v>
      </c>
      <c r="T122" s="24" t="n">
        <v>0.5</v>
      </c>
      <c r="U122" s="24" t="n">
        <v>0.5</v>
      </c>
      <c r="V122" s="24" t="n">
        <v>0.5</v>
      </c>
      <c r="W122" s="24" t="n">
        <v>0.5</v>
      </c>
      <c r="X122" s="24" t="n">
        <v>0.5</v>
      </c>
      <c r="Y122" s="24" t="n">
        <v>0.5</v>
      </c>
      <c r="Z122" s="24" t="n">
        <v>0.5</v>
      </c>
      <c r="AA122" s="24" t="n">
        <v>0.5</v>
      </c>
      <c r="AB122" s="24" t="n">
        <v>0.5</v>
      </c>
      <c r="AC122" s="24" t="n">
        <v>0.5</v>
      </c>
      <c r="AD122" s="24" t="n">
        <v>0.5</v>
      </c>
      <c r="AE122" s="24" t="n">
        <v>0.5</v>
      </c>
      <c r="AF122" s="24" t="n">
        <v>0.5</v>
      </c>
    </row>
    <row r="123">
      <c r="A123" s="26" t="inlineStr">
        <is>
          <t>Condensate from U3 to KPC degassers, m3</t>
        </is>
      </c>
      <c r="B123" s="24" t="n">
        <v>12.57</v>
      </c>
      <c r="C123" s="24" t="n">
        <v>12.57</v>
      </c>
      <c r="D123" s="24" t="n">
        <v>12.51</v>
      </c>
      <c r="E123" s="24" t="n">
        <v>12.51</v>
      </c>
      <c r="F123" s="24" t="n">
        <v>12.51</v>
      </c>
      <c r="G123" s="24" t="n">
        <v>12.51</v>
      </c>
      <c r="H123" s="24" t="n">
        <v>12.51</v>
      </c>
      <c r="I123" s="24" t="n">
        <v>12.51</v>
      </c>
      <c r="J123" s="24" t="n">
        <v>13.29</v>
      </c>
      <c r="K123" s="24" t="n">
        <v>13.29</v>
      </c>
      <c r="L123" s="24" t="n">
        <v>13.29</v>
      </c>
      <c r="M123" s="24" t="n">
        <v>13.29</v>
      </c>
      <c r="N123" s="24" t="n">
        <v>13.29</v>
      </c>
      <c r="O123" s="24" t="n">
        <v>13.29</v>
      </c>
      <c r="P123" s="24" t="n">
        <v>13.29</v>
      </c>
      <c r="Q123" s="24" t="n">
        <v>13.29</v>
      </c>
      <c r="R123" s="24" t="n">
        <v>13.29</v>
      </c>
      <c r="S123" s="24" t="n">
        <v>13.29</v>
      </c>
      <c r="T123" s="24" t="n">
        <v>13.29</v>
      </c>
      <c r="U123" s="24" t="n">
        <v>13.29</v>
      </c>
      <c r="V123" s="24" t="n">
        <v>13.29</v>
      </c>
      <c r="W123" s="24" t="n">
        <v>13.29</v>
      </c>
      <c r="X123" s="24" t="n">
        <v>13.29</v>
      </c>
      <c r="Y123" s="24" t="n">
        <v>13.29</v>
      </c>
      <c r="Z123" s="24" t="n">
        <v>13.29</v>
      </c>
      <c r="AA123" s="24" t="n">
        <v>13.29</v>
      </c>
      <c r="AB123" s="24" t="n">
        <v>13.29</v>
      </c>
      <c r="AC123" s="24" t="n">
        <v>13.29</v>
      </c>
      <c r="AD123" s="24" t="n">
        <v>13.29</v>
      </c>
      <c r="AE123" s="24" t="n">
        <v>13.29</v>
      </c>
      <c r="AF123" s="24" t="n">
        <v>13.29</v>
      </c>
    </row>
    <row r="124">
      <c r="A124" s="26" t="inlineStr">
        <is>
          <t>Gas from U3 to KPC degassers, m3</t>
        </is>
      </c>
      <c r="B124" s="24" t="n">
        <v>0.98</v>
      </c>
      <c r="C124" s="24" t="n">
        <v>0.98</v>
      </c>
      <c r="D124" s="24" t="n">
        <v>0.98</v>
      </c>
      <c r="E124" s="24" t="n">
        <v>0.98</v>
      </c>
      <c r="F124" s="24" t="n">
        <v>0.98</v>
      </c>
      <c r="G124" s="24" t="n">
        <v>0.98</v>
      </c>
      <c r="H124" s="24" t="n">
        <v>0.98</v>
      </c>
      <c r="I124" s="24" t="n">
        <v>0.98</v>
      </c>
      <c r="J124" s="24" t="n">
        <v>1.03</v>
      </c>
      <c r="K124" s="24" t="n">
        <v>1.03</v>
      </c>
      <c r="L124" s="24" t="n">
        <v>1.03</v>
      </c>
      <c r="M124" s="24" t="n">
        <v>1.03</v>
      </c>
      <c r="N124" s="24" t="n">
        <v>1.03</v>
      </c>
      <c r="O124" s="24" t="n">
        <v>1.03</v>
      </c>
      <c r="P124" s="24" t="n">
        <v>1.03</v>
      </c>
      <c r="Q124" s="24" t="n">
        <v>1.03</v>
      </c>
      <c r="R124" s="24" t="n">
        <v>1.03</v>
      </c>
      <c r="S124" s="24" t="n">
        <v>1.03</v>
      </c>
      <c r="T124" s="24" t="n">
        <v>1.03</v>
      </c>
      <c r="U124" s="24" t="n">
        <v>1.03</v>
      </c>
      <c r="V124" s="24" t="n">
        <v>1.03</v>
      </c>
      <c r="W124" s="24" t="n">
        <v>1.03</v>
      </c>
      <c r="X124" s="24" t="n">
        <v>1.03</v>
      </c>
      <c r="Y124" s="24" t="n">
        <v>1.03</v>
      </c>
      <c r="Z124" s="24" t="n">
        <v>1.03</v>
      </c>
      <c r="AA124" s="24" t="n">
        <v>1.03</v>
      </c>
      <c r="AB124" s="24" t="n">
        <v>1.03</v>
      </c>
      <c r="AC124" s="24" t="n">
        <v>1.03</v>
      </c>
      <c r="AD124" s="24" t="n">
        <v>1.03</v>
      </c>
      <c r="AE124" s="24" t="n">
        <v>1.03</v>
      </c>
      <c r="AF124" s="24" t="n">
        <v>1.03</v>
      </c>
    </row>
  </sheetData>
  <mergeCells count="54">
    <mergeCell ref="S22:Z22"/>
    <mergeCell ref="H20:I20"/>
    <mergeCell ref="AG49:AI49"/>
    <mergeCell ref="B23:D23"/>
    <mergeCell ref="AI1:AI2"/>
    <mergeCell ref="AG36:AI36"/>
    <mergeCell ref="S21:Z21"/>
    <mergeCell ref="AG48:AI48"/>
    <mergeCell ref="B29:D29"/>
    <mergeCell ref="B28:D28"/>
    <mergeCell ref="AG45:AI45"/>
    <mergeCell ref="H21:I21"/>
    <mergeCell ref="AG37:AI37"/>
    <mergeCell ref="L24:M24"/>
    <mergeCell ref="B30:D30"/>
    <mergeCell ref="L23:M23"/>
    <mergeCell ref="AG47:AI47"/>
    <mergeCell ref="S23:Z23"/>
    <mergeCell ref="AG39:AI39"/>
    <mergeCell ref="B24:D24"/>
    <mergeCell ref="B20:D20"/>
    <mergeCell ref="H24:J24"/>
    <mergeCell ref="AA20:AB20"/>
    <mergeCell ref="L20:M20"/>
    <mergeCell ref="AG42:AI42"/>
    <mergeCell ref="AG43:AI43"/>
    <mergeCell ref="B32:D32"/>
    <mergeCell ref="B26:D26"/>
    <mergeCell ref="H22:I22"/>
    <mergeCell ref="AG35:AI35"/>
    <mergeCell ref="B25:D25"/>
    <mergeCell ref="AG51:AI51"/>
    <mergeCell ref="H29:J29"/>
    <mergeCell ref="L22:M22"/>
    <mergeCell ref="AG38:AI38"/>
    <mergeCell ref="B2:AF2"/>
    <mergeCell ref="L21:M21"/>
    <mergeCell ref="AG34:AI34"/>
    <mergeCell ref="B31:D31"/>
    <mergeCell ref="AG41:AI41"/>
    <mergeCell ref="B22:D22"/>
    <mergeCell ref="AG50:AI50"/>
    <mergeCell ref="S20:Z20"/>
    <mergeCell ref="AG44:AI44"/>
    <mergeCell ref="AG46:AI46"/>
    <mergeCell ref="B16:AH16"/>
    <mergeCell ref="B27:D27"/>
    <mergeCell ref="AG40:AI40"/>
    <mergeCell ref="B1:AF1"/>
    <mergeCell ref="B60:AF60"/>
    <mergeCell ref="B21:D21"/>
    <mergeCell ref="B101:AF101"/>
    <mergeCell ref="B53:AF53"/>
    <mergeCell ref="A1:A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124"/>
  <sheetViews>
    <sheetView workbookViewId="0">
      <pane ySplit="15" topLeftCell="A16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34" max="34"/>
  </cols>
  <sheetData>
    <row r="1" ht="32.25" customHeight="1">
      <c r="A1" s="1" t="inlineStr">
        <is>
          <t>KPO 2025 Production Forecast Rev 07A - 19 months</t>
        </is>
      </c>
      <c r="B1" s="2" t="inlineStr">
        <is>
          <t>Estimated Daily Production Forecast for Nov-25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H1" s="4" t="inlineStr">
        <is>
          <t>KPO 2025 Production Forecast Rev 07A - 19 months</t>
        </is>
      </c>
    </row>
    <row r="2" ht="26.25" customHeight="1">
      <c r="B2" s="2" t="inlineStr">
        <is>
          <t>Date in Nov-25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H2" s="3" t="n"/>
    </row>
    <row r="3" ht="28.5" customHeight="1">
      <c r="A3" s="5" t="n"/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6" t="n">
        <v>11</v>
      </c>
      <c r="M3" s="6" t="n">
        <v>12</v>
      </c>
      <c r="N3" s="6" t="n">
        <v>13</v>
      </c>
      <c r="O3" s="6" t="n">
        <v>14</v>
      </c>
      <c r="P3" s="6" t="n">
        <v>15</v>
      </c>
      <c r="Q3" s="6" t="n">
        <v>16</v>
      </c>
      <c r="R3" s="6" t="n">
        <v>17</v>
      </c>
      <c r="S3" s="6" t="n">
        <v>18</v>
      </c>
      <c r="T3" s="6" t="n">
        <v>19</v>
      </c>
      <c r="U3" s="6" t="n">
        <v>20</v>
      </c>
      <c r="V3" s="6" t="n">
        <v>21</v>
      </c>
      <c r="W3" s="6" t="n">
        <v>22</v>
      </c>
      <c r="X3" s="6" t="n">
        <v>23</v>
      </c>
      <c r="Y3" s="6" t="n">
        <v>24</v>
      </c>
      <c r="Z3" s="6" t="n">
        <v>25</v>
      </c>
      <c r="AA3" s="6" t="n">
        <v>26</v>
      </c>
      <c r="AB3" s="6" t="n">
        <v>27</v>
      </c>
      <c r="AC3" s="6" t="n">
        <v>28</v>
      </c>
      <c r="AD3" s="6" t="n">
        <v>29</v>
      </c>
      <c r="AE3" s="6" t="n">
        <v>30</v>
      </c>
      <c r="AF3" s="7" t="inlineStr">
        <is>
          <t>TOTAL</t>
        </is>
      </c>
      <c r="AG3" s="7" t="inlineStr">
        <is>
          <t>UNIT</t>
        </is>
      </c>
      <c r="AH3" s="8" t="inlineStr">
        <is>
          <t>PRODUCT</t>
        </is>
      </c>
      <c r="AI3" s="3" t="n"/>
    </row>
    <row r="4">
      <c r="A4" s="9" t="inlineStr">
        <is>
          <t>Production ex KPC (kt)</t>
        </is>
      </c>
      <c r="B4" s="10">
        <f>(B39+B34+B41)*$E$20-B73-B74-B75-B76</f>
        <v/>
      </c>
      <c r="C4" s="10">
        <f>(C39+C34+C41)*$E$20-C73-C74-C75-C76</f>
        <v/>
      </c>
      <c r="D4" s="10">
        <f>(D39+D34+D41)*$E$20-D73-D74-D75-D76</f>
        <v/>
      </c>
      <c r="E4" s="10">
        <f>(E39+E34+E41)*$E$20-E73-E74-E75-E76</f>
        <v/>
      </c>
      <c r="F4" s="10">
        <f>(F39+F34+F41)*$E$20-F73-F74-F75-F76</f>
        <v/>
      </c>
      <c r="G4" s="10">
        <f>(G39+G34+G41)*$E$20-G73-G74-G75-G76</f>
        <v/>
      </c>
      <c r="H4" s="10">
        <f>(H39+H34+H41)*$E$20-H73-H74-H75-H76</f>
        <v/>
      </c>
      <c r="I4" s="10">
        <f>(I39+I34+I41)*$E$20-I73-I74-I75-I76</f>
        <v/>
      </c>
      <c r="J4" s="10">
        <f>(J39+J34+J41)*$E$20-J73-J74-J75-J76</f>
        <v/>
      </c>
      <c r="K4" s="10">
        <f>(K39+K34+K41)*$E$20-K73-K74-K75-K76</f>
        <v/>
      </c>
      <c r="L4" s="10">
        <f>(L39+L34+L41)*$E$20-L73-L74-L75-L76</f>
        <v/>
      </c>
      <c r="M4" s="10">
        <f>(M39+M34+M41)*$E$20-M73-M74-M75-M76</f>
        <v/>
      </c>
      <c r="N4" s="10">
        <f>(N39+N34+N41)*$E$20-N73-N74-N75-N76</f>
        <v/>
      </c>
      <c r="O4" s="10">
        <f>(O39+O34+O41)*$E$20-O73-O74-O75-O76</f>
        <v/>
      </c>
      <c r="P4" s="10">
        <f>(P39+P34+P41)*$E$20-P73-P74-P75-P76</f>
        <v/>
      </c>
      <c r="Q4" s="10">
        <f>(Q39+Q34+Q41)*$E$20-Q73-Q74-Q75-Q76</f>
        <v/>
      </c>
      <c r="R4" s="10">
        <f>(R39+R34+R41)*$E$20-R73-R74-R75-R76</f>
        <v/>
      </c>
      <c r="S4" s="10">
        <f>(S39+S34+S41)*$E$20-S73-S74-S75-S76</f>
        <v/>
      </c>
      <c r="T4" s="10">
        <f>(T39+T34+T41)*$E$20-T73-T74-T75-T76</f>
        <v/>
      </c>
      <c r="U4" s="10">
        <f>(U39+U34+U41)*$E$20-U73-U74-U75-U76</f>
        <v/>
      </c>
      <c r="V4" s="10">
        <f>(V39+V34+V41)*$E$20-V73-V74-V75-V76</f>
        <v/>
      </c>
      <c r="W4" s="10">
        <f>(W39+W34+W41)*$E$20-W73-W74-W75-W76</f>
        <v/>
      </c>
      <c r="X4" s="10">
        <f>(X39+X34+X41)*$E$20-X73-X74-X75-X76</f>
        <v/>
      </c>
      <c r="Y4" s="10">
        <f>(Y39+Y34+Y41)*$E$20-Y73-Y74-Y75-Y76</f>
        <v/>
      </c>
      <c r="Z4" s="10">
        <f>(Z39+Z34+Z41)*$E$20-Z73-Z74-Z75-Z76</f>
        <v/>
      </c>
      <c r="AA4" s="10">
        <f>(AA39+AA34+AA41)*$E$20-AA73-AA74-AA75-AA76</f>
        <v/>
      </c>
      <c r="AB4" s="10">
        <f>(AB39+AB34+AB41)*$E$20-AB73-AB74-AB75-AB76</f>
        <v/>
      </c>
      <c r="AC4" s="10">
        <f>(AC39+AC34+AC41)*$E$20-AC73-AC74-AC75-AC76</f>
        <v/>
      </c>
      <c r="AD4" s="10">
        <f>(AD39+AD34+AD41)*$E$20-AD73-AD74-AD75-AD76</f>
        <v/>
      </c>
      <c r="AE4" s="10">
        <f>(AE39+AE34+AE41)*$E$20-AE73-AE74-AE75-AE76</f>
        <v/>
      </c>
      <c r="AF4" s="9">
        <f>SUM(B4:AE4)</f>
        <v/>
      </c>
      <c r="AG4" s="11" t="inlineStr">
        <is>
          <t>kt</t>
        </is>
      </c>
      <c r="AH4" s="12" t="inlineStr">
        <is>
          <t>Production ex KPC (kt)</t>
        </is>
      </c>
      <c r="AI4" s="3" t="n"/>
    </row>
    <row r="5">
      <c r="A5" s="11" t="inlineStr">
        <is>
          <t>Stable Oil to CPC (kt)</t>
        </is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9">
        <f>SUM(B5:AE5)</f>
        <v/>
      </c>
      <c r="AG5" s="11" t="inlineStr">
        <is>
          <t>kt</t>
        </is>
      </c>
      <c r="AH5" s="8" t="inlineStr">
        <is>
          <t>Stable Oil to CPC (kt)</t>
        </is>
      </c>
      <c r="AI5" s="3" t="n"/>
    </row>
    <row r="6">
      <c r="A6" s="11" t="inlineStr">
        <is>
          <t>Stable Oil to KTO (Samara), kt</t>
        </is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9">
        <f>SUM(B6:AE6)</f>
        <v/>
      </c>
      <c r="AG6" s="11" t="inlineStr">
        <is>
          <t>kt</t>
        </is>
      </c>
      <c r="AH6" s="8" t="inlineStr">
        <is>
          <t>Stable Oil to KTO (Samara), kt</t>
        </is>
      </c>
      <c r="AI6" s="3" t="n"/>
    </row>
    <row r="7">
      <c r="A7" s="11" t="inlineStr">
        <is>
          <t>Stable Oil to KTO (Kassymova), kt</t>
        </is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9">
        <f>SUM(B7:AE7)</f>
        <v/>
      </c>
      <c r="AG7" s="11" t="inlineStr">
        <is>
          <t>kt</t>
        </is>
      </c>
      <c r="AH7" s="8" t="inlineStr">
        <is>
          <t>Stable Oil to KTO (Kassymova), kt</t>
        </is>
      </c>
      <c r="AI7" s="3" t="n"/>
    </row>
    <row r="8">
      <c r="A8" s="11" t="inlineStr">
        <is>
          <t>KPO tanks inventory</t>
        </is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9">
        <f>SUM(B8:AE8)</f>
        <v/>
      </c>
      <c r="AG8" s="11" t="inlineStr">
        <is>
          <t>N/A</t>
        </is>
      </c>
      <c r="AH8" s="8" t="inlineStr">
        <is>
          <t>KPO tanks inventory</t>
        </is>
      </c>
      <c r="AI8" s="3" t="n"/>
    </row>
    <row r="9">
      <c r="A9" s="11" t="inlineStr">
        <is>
          <t>Unstabilized Condensate to Refinery (kt)</t>
        </is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9">
        <f>SUM(B9:AE9)</f>
        <v/>
      </c>
      <c r="AG9" s="11" t="inlineStr">
        <is>
          <t>kt</t>
        </is>
      </c>
      <c r="AH9" s="8" t="inlineStr">
        <is>
          <t>Unstabilized Condensate to Refinery (kt)</t>
        </is>
      </c>
      <c r="AI9" s="3" t="n"/>
    </row>
    <row r="10">
      <c r="A10" s="9" t="inlineStr">
        <is>
          <t>Fuel Gas - Total Produced (Mscm)</t>
        </is>
      </c>
      <c r="B10" s="10" t="n">
        <v>3</v>
      </c>
      <c r="C10" s="10" t="n">
        <v>3</v>
      </c>
      <c r="D10" s="10" t="n">
        <v>3</v>
      </c>
      <c r="E10" s="10" t="n">
        <v>3</v>
      </c>
      <c r="F10" s="10" t="n">
        <v>3</v>
      </c>
      <c r="G10" s="10" t="n">
        <v>3</v>
      </c>
      <c r="H10" s="10" t="n">
        <v>3</v>
      </c>
      <c r="I10" s="10" t="n">
        <v>3</v>
      </c>
      <c r="J10" s="10" t="n">
        <v>3</v>
      </c>
      <c r="K10" s="10" t="n">
        <v>3</v>
      </c>
      <c r="L10" s="10" t="n">
        <v>3</v>
      </c>
      <c r="M10" s="10" t="n">
        <v>3</v>
      </c>
      <c r="N10" s="10" t="n">
        <v>3</v>
      </c>
      <c r="O10" s="10" t="n">
        <v>3</v>
      </c>
      <c r="P10" s="10" t="n">
        <v>3</v>
      </c>
      <c r="Q10" s="10" t="n">
        <v>3</v>
      </c>
      <c r="R10" s="10" t="n">
        <v>3</v>
      </c>
      <c r="S10" s="10" t="n">
        <v>3</v>
      </c>
      <c r="T10" s="10" t="n">
        <v>3</v>
      </c>
      <c r="U10" s="10" t="n">
        <v>3</v>
      </c>
      <c r="V10" s="10" t="n">
        <v>3</v>
      </c>
      <c r="W10" s="10" t="n">
        <v>3</v>
      </c>
      <c r="X10" s="10" t="n">
        <v>3</v>
      </c>
      <c r="Y10" s="10" t="n">
        <v>3</v>
      </c>
      <c r="Z10" s="10" t="n">
        <v>3</v>
      </c>
      <c r="AA10" s="10" t="n">
        <v>3</v>
      </c>
      <c r="AB10" s="10" t="n">
        <v>3</v>
      </c>
      <c r="AC10" s="10" t="n">
        <v>3</v>
      </c>
      <c r="AD10" s="10" t="n">
        <v>3</v>
      </c>
      <c r="AE10" s="10" t="n">
        <v>3</v>
      </c>
      <c r="AF10" s="9">
        <f>SUM(B10:AE10)</f>
        <v/>
      </c>
      <c r="AG10" s="11" t="inlineStr">
        <is>
          <t>Mscm</t>
        </is>
      </c>
      <c r="AH10" s="12" t="inlineStr">
        <is>
          <t>Fuel Gas - Total Produced (Mscm)</t>
        </is>
      </c>
      <c r="AI10" s="3" t="n"/>
    </row>
    <row r="11">
      <c r="A11" s="11" t="inlineStr">
        <is>
          <t>Fuel Gas - KPO Needs (Mscm)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9">
        <f>SUM(B11:AE11)</f>
        <v/>
      </c>
      <c r="AG11" s="11" t="inlineStr">
        <is>
          <t>Mscm</t>
        </is>
      </c>
      <c r="AH11" s="8" t="inlineStr">
        <is>
          <t>Fuel Gas - KPO Needs (Mscm)</t>
        </is>
      </c>
      <c r="AI11" s="3" t="n"/>
    </row>
    <row r="12">
      <c r="A12" s="11" t="inlineStr">
        <is>
          <t>Fuel Gas - Outside Needs (Mscm)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9">
        <f>SUM(B12:AE12)</f>
        <v/>
      </c>
      <c r="AG12" s="11" t="inlineStr">
        <is>
          <t>Mscm</t>
        </is>
      </c>
      <c r="AH12" s="8" t="inlineStr">
        <is>
          <t>Fuel Gas - Outside Needs (Mscm)</t>
        </is>
      </c>
      <c r="AI12" s="3" t="n"/>
    </row>
    <row r="13">
      <c r="A13" s="11" t="inlineStr">
        <is>
          <t>Fuel Gas additional import for KPO needs Mscm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9">
        <f>SUM(B13:AE13)</f>
        <v/>
      </c>
      <c r="AG13" s="11" t="inlineStr">
        <is>
          <t>Mscm</t>
        </is>
      </c>
      <c r="AH13" s="8" t="inlineStr">
        <is>
          <t>Fuel Gas additional import for KPO needs Mscm</t>
        </is>
      </c>
      <c r="AI13" s="3" t="n"/>
    </row>
    <row r="14">
      <c r="A14" s="9" t="inlineStr">
        <is>
          <t>Raw Gas to OGP (Mscm)</t>
        </is>
      </c>
      <c r="B14" s="10" t="n">
        <v>28.08</v>
      </c>
      <c r="C14" s="10" t="n">
        <v>28.08</v>
      </c>
      <c r="D14" s="10" t="n">
        <v>28.08</v>
      </c>
      <c r="E14" s="10" t="n">
        <v>28.08</v>
      </c>
      <c r="F14" s="10" t="n">
        <v>28.08</v>
      </c>
      <c r="G14" s="10" t="n">
        <v>28.08</v>
      </c>
      <c r="H14" s="10" t="n">
        <v>28.08</v>
      </c>
      <c r="I14" s="10" t="n">
        <v>28.08</v>
      </c>
      <c r="J14" s="10" t="n">
        <v>28.08</v>
      </c>
      <c r="K14" s="10" t="n">
        <v>28.08</v>
      </c>
      <c r="L14" s="10" t="n">
        <v>28.08</v>
      </c>
      <c r="M14" s="10" t="n">
        <v>28.08</v>
      </c>
      <c r="N14" s="10" t="n">
        <v>28.08</v>
      </c>
      <c r="O14" s="10" t="n">
        <v>28.08</v>
      </c>
      <c r="P14" s="10" t="n">
        <v>28.08</v>
      </c>
      <c r="Q14" s="10" t="n">
        <v>28.08</v>
      </c>
      <c r="R14" s="10" t="n">
        <v>28.08</v>
      </c>
      <c r="S14" s="10" t="n">
        <v>28.08</v>
      </c>
      <c r="T14" s="10" t="n">
        <v>28.08</v>
      </c>
      <c r="U14" s="10" t="n">
        <v>28.08</v>
      </c>
      <c r="V14" s="10" t="n">
        <v>28.08</v>
      </c>
      <c r="W14" s="10" t="n">
        <v>28.08</v>
      </c>
      <c r="X14" s="10" t="n">
        <v>28.08</v>
      </c>
      <c r="Y14" s="10" t="n">
        <v>28.08</v>
      </c>
      <c r="Z14" s="10" t="n">
        <v>28.08</v>
      </c>
      <c r="AA14" s="10" t="n">
        <v>28.08</v>
      </c>
      <c r="AB14" s="10" t="n">
        <v>28.08</v>
      </c>
      <c r="AC14" s="10" t="n">
        <v>28.08</v>
      </c>
      <c r="AD14" s="10" t="n">
        <v>28.08</v>
      </c>
      <c r="AE14" s="10" t="n">
        <v>28.08</v>
      </c>
      <c r="AF14" s="9">
        <f>SUM(B14:AE14)</f>
        <v/>
      </c>
      <c r="AG14" s="11" t="inlineStr">
        <is>
          <t>Mscm</t>
        </is>
      </c>
      <c r="AH14" s="12" t="inlineStr">
        <is>
          <t>Raw Gas to OGP (Mscm)</t>
        </is>
      </c>
      <c r="AI14" s="3" t="n"/>
    </row>
    <row r="15">
      <c r="A15" s="9" t="inlineStr">
        <is>
          <t>Overall Field Gas Injection (Mscm)</t>
        </is>
      </c>
      <c r="B15" s="10" t="n">
        <v>47.96</v>
      </c>
      <c r="C15" s="10" t="n">
        <v>47.96</v>
      </c>
      <c r="D15" s="10" t="n">
        <v>47.96</v>
      </c>
      <c r="E15" s="10" t="n">
        <v>47.96</v>
      </c>
      <c r="F15" s="10" t="n">
        <v>47.96</v>
      </c>
      <c r="G15" s="10" t="n">
        <v>47.96</v>
      </c>
      <c r="H15" s="10" t="n">
        <v>47.96</v>
      </c>
      <c r="I15" s="10" t="n">
        <v>47.96</v>
      </c>
      <c r="J15" s="10" t="n">
        <v>47.96</v>
      </c>
      <c r="K15" s="10" t="n">
        <v>47.96</v>
      </c>
      <c r="L15" s="10" t="n">
        <v>47.96</v>
      </c>
      <c r="M15" s="10" t="n">
        <v>47.96</v>
      </c>
      <c r="N15" s="10" t="n">
        <v>47.96</v>
      </c>
      <c r="O15" s="10" t="n">
        <v>47.96</v>
      </c>
      <c r="P15" s="10" t="n">
        <v>47.96</v>
      </c>
      <c r="Q15" s="10" t="n">
        <v>47.96</v>
      </c>
      <c r="R15" s="10" t="n">
        <v>47.96</v>
      </c>
      <c r="S15" s="10" t="n">
        <v>47.96</v>
      </c>
      <c r="T15" s="10" t="n">
        <v>47.96</v>
      </c>
      <c r="U15" s="10" t="n">
        <v>47.96</v>
      </c>
      <c r="V15" s="10" t="n">
        <v>47.96</v>
      </c>
      <c r="W15" s="10" t="n">
        <v>47.96</v>
      </c>
      <c r="X15" s="10" t="n">
        <v>47.96</v>
      </c>
      <c r="Y15" s="10" t="n">
        <v>47.96</v>
      </c>
      <c r="Z15" s="10" t="n">
        <v>47.96</v>
      </c>
      <c r="AA15" s="10" t="n">
        <v>47.96</v>
      </c>
      <c r="AB15" s="10" t="n">
        <v>47.96</v>
      </c>
      <c r="AC15" s="10" t="n">
        <v>47.96</v>
      </c>
      <c r="AD15" s="10" t="n">
        <v>47.96</v>
      </c>
      <c r="AE15" s="10" t="n">
        <v>47.96</v>
      </c>
      <c r="AF15" s="9">
        <f>SUM(B15:AE15)</f>
        <v/>
      </c>
      <c r="AG15" s="11" t="inlineStr">
        <is>
          <t>Mscm</t>
        </is>
      </c>
      <c r="AH15" s="12" t="inlineStr">
        <is>
          <t>Overall Field Gas Injection (Mscm)</t>
        </is>
      </c>
      <c r="AI15" s="3" t="n"/>
    </row>
    <row r="16">
      <c r="A16" t="inlineStr"/>
      <c r="B16" s="13" t="inlineStr">
        <is>
          <t>Estimated Production per Day</t>
        </is>
      </c>
      <c r="C16" s="14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5" t="n"/>
    </row>
    <row r="17">
      <c r="A17" s="9" t="inlineStr">
        <is>
          <t>Production (KBOE)</t>
        </is>
      </c>
      <c r="B17" s="10">
        <f>B4*7.86+B9*8.33+(B10+B14)*35.31/6</f>
        <v/>
      </c>
      <c r="C17" s="10">
        <f>C4*7.86+C9*8.33+(C10+C14)*35.31/6</f>
        <v/>
      </c>
      <c r="D17" s="10">
        <f>D4*7.86+D9*8.33+(D10+D14)*35.31/6</f>
        <v/>
      </c>
      <c r="E17" s="10">
        <f>E4*7.86+E9*8.33+(E10+E14)*35.31/6</f>
        <v/>
      </c>
      <c r="F17" s="10">
        <f>F4*7.86+F9*8.33+(F10+F14)*35.31/6</f>
        <v/>
      </c>
      <c r="G17" s="10">
        <f>G4*7.86+G9*8.33+(G10+G14)*35.31/6</f>
        <v/>
      </c>
      <c r="H17" s="10">
        <f>H4*7.86+H9*8.33+(H10+H14)*35.31/6</f>
        <v/>
      </c>
      <c r="I17" s="10">
        <f>I4*7.86+I9*8.33+(I10+I14)*35.31/6</f>
        <v/>
      </c>
      <c r="J17" s="10">
        <f>J4*7.86+J9*8.33+(J10+J14)*35.31/6</f>
        <v/>
      </c>
      <c r="K17" s="10">
        <f>K4*7.86+K9*8.33+(K10+K14)*35.31/6</f>
        <v/>
      </c>
      <c r="L17" s="10">
        <f>L4*7.86+L9*8.33+(L10+L14)*35.31/6</f>
        <v/>
      </c>
      <c r="M17" s="10">
        <f>M4*7.86+M9*8.33+(M10+M14)*35.31/6</f>
        <v/>
      </c>
      <c r="N17" s="10">
        <f>N4*7.86+N9*8.33+(N10+N14)*35.31/6</f>
        <v/>
      </c>
      <c r="O17" s="10">
        <f>O4*7.86+O9*8.33+(O10+O14)*35.31/6</f>
        <v/>
      </c>
      <c r="P17" s="10">
        <f>P4*7.86+P9*8.33+(P10+P14)*35.31/6</f>
        <v/>
      </c>
      <c r="Q17" s="10">
        <f>Q4*7.86+Q9*8.33+(Q10+Q14)*35.31/6</f>
        <v/>
      </c>
      <c r="R17" s="10">
        <f>R4*7.86+R9*8.33+(R10+R14)*35.31/6</f>
        <v/>
      </c>
      <c r="S17" s="10">
        <f>S4*7.86+S9*8.33+(S10+S14)*35.31/6</f>
        <v/>
      </c>
      <c r="T17" s="10">
        <f>T4*7.86+T9*8.33+(T10+T14)*35.31/6</f>
        <v/>
      </c>
      <c r="U17" s="10">
        <f>U4*7.86+U9*8.33+(U10+U14)*35.31/6</f>
        <v/>
      </c>
      <c r="V17" s="10">
        <f>V4*7.86+V9*8.33+(V10+V14)*35.31/6</f>
        <v/>
      </c>
      <c r="W17" s="10">
        <f>W4*7.86+W9*8.33+(W10+W14)*35.31/6</f>
        <v/>
      </c>
      <c r="X17" s="10">
        <f>X4*7.86+X9*8.33+(X10+X14)*35.31/6</f>
        <v/>
      </c>
      <c r="Y17" s="10">
        <f>Y4*7.86+Y9*8.33+(Y10+Y14)*35.31/6</f>
        <v/>
      </c>
      <c r="Z17" s="10">
        <f>Z4*7.86+Z9*8.33+(Z10+Z14)*35.31/6</f>
        <v/>
      </c>
      <c r="AA17" s="10">
        <f>AA4*7.86+AA9*8.33+(AA10+AA14)*35.31/6</f>
        <v/>
      </c>
      <c r="AB17" s="10">
        <f>AB4*7.86+AB9*8.33+(AB10+AB14)*35.31/6</f>
        <v/>
      </c>
      <c r="AC17" s="10">
        <f>AC4*7.86+AC9*8.33+(AC10+AC14)*35.31/6</f>
        <v/>
      </c>
      <c r="AD17" s="10">
        <f>AD4*7.86+AD9*8.33+(AD10+AD14)*35.31/6</f>
        <v/>
      </c>
      <c r="AE17" s="10">
        <f>AE4*7.86+AE9*8.33+(AE10+AE14)*35.31/6</f>
        <v/>
      </c>
      <c r="AF17" s="13">
        <f>SUM(B17:AE17)</f>
        <v/>
      </c>
    </row>
    <row r="18"/>
    <row r="19">
      <c r="B19" s="16" t="inlineStr">
        <is>
          <t>MPP &amp; OE</t>
        </is>
      </c>
      <c r="H19" s="16" t="inlineStr">
        <is>
          <t>Well stock</t>
        </is>
      </c>
      <c r="L19" s="16" t="inlineStr">
        <is>
          <t>Marketing</t>
        </is>
      </c>
      <c r="R19" s="16" t="inlineStr">
        <is>
          <t>Maintenance</t>
        </is>
      </c>
    </row>
    <row r="20">
      <c r="B20" s="17" t="inlineStr">
        <is>
          <t>Operational Efficiency</t>
        </is>
      </c>
      <c r="C20" s="3" t="n"/>
      <c r="D20" s="3" t="n"/>
      <c r="E20" s="17" t="inlineStr">
        <is>
          <t>98.1%</t>
        </is>
      </c>
      <c r="F20" s="17" t="inlineStr"/>
      <c r="H20" s="18" t="inlineStr">
        <is>
          <t>Wells availability</t>
        </is>
      </c>
      <c r="I20" s="3" t="n"/>
      <c r="J20" s="3" t="inlineStr">
        <is>
          <t>99.4%</t>
        </is>
      </c>
      <c r="L20" s="3" t="inlineStr">
        <is>
          <t>Gas export:</t>
        </is>
      </c>
      <c r="M20" s="3" t="n"/>
      <c r="N20" s="3" t="inlineStr">
        <is>
          <t>27.95</t>
        </is>
      </c>
      <c r="O20" s="7" t="inlineStr">
        <is>
          <t>Mscmd</t>
        </is>
      </c>
      <c r="R20" s="19" t="inlineStr">
        <is>
          <t>Unit</t>
        </is>
      </c>
      <c r="S20" s="19" t="inlineStr">
        <is>
          <t>Activity</t>
        </is>
      </c>
      <c r="T20" s="14" t="n"/>
      <c r="U20" s="14" t="n"/>
      <c r="V20" s="14" t="n"/>
      <c r="W20" s="14" t="n"/>
      <c r="X20" s="14" t="n"/>
      <c r="Y20" s="14" t="n"/>
      <c r="Z20" s="15" t="n"/>
      <c r="AA20" s="19" t="inlineStr">
        <is>
          <t>Dates</t>
        </is>
      </c>
      <c r="AB20" s="15" t="n"/>
    </row>
    <row r="21">
      <c r="B21" s="17" t="inlineStr">
        <is>
          <t>KPC oil processing</t>
        </is>
      </c>
      <c r="C21" s="3" t="n"/>
      <c r="D21" s="3" t="n"/>
      <c r="E21" s="17" t="n">
        <v>33.5</v>
      </c>
      <c r="F21" s="17" t="inlineStr">
        <is>
          <t>ktd</t>
        </is>
      </c>
      <c r="H21" s="18" t="inlineStr">
        <is>
          <t>Conversion factors:</t>
        </is>
      </c>
      <c r="I21" s="3" t="n"/>
      <c r="J21" s="3" t="inlineStr"/>
      <c r="L21" s="3" t="inlineStr">
        <is>
          <t>Condensate to MR</t>
        </is>
      </c>
      <c r="M21" s="3" t="n"/>
      <c r="N21" s="3" t="inlineStr">
        <is>
          <t>0</t>
        </is>
      </c>
      <c r="O21" s="7" t="inlineStr">
        <is>
          <t>ktd</t>
        </is>
      </c>
      <c r="R21" s="20" t="inlineStr">
        <is>
          <t>KPC</t>
        </is>
      </c>
      <c r="S21" s="20" t="inlineStr">
        <is>
          <t>Trains stabiliser/Splitter reboilers washing/inspection (12 hrs per train)</t>
        </is>
      </c>
      <c r="T21" s="20" t="n"/>
      <c r="U21" s="20" t="n"/>
      <c r="V21" s="20" t="n"/>
      <c r="W21" s="20" t="n"/>
      <c r="X21" s="20" t="n"/>
      <c r="Y21" s="20" t="n"/>
      <c r="Z21" s="20" t="n"/>
      <c r="AA21" s="17" t="inlineStr">
        <is>
          <t>tentative</t>
        </is>
      </c>
      <c r="AB21" s="17" t="inlineStr">
        <is>
          <t>tentative</t>
        </is>
      </c>
    </row>
    <row r="22">
      <c r="B22" s="17" t="inlineStr">
        <is>
          <t>KPC gas handling(outlet DRIZO)</t>
        </is>
      </c>
      <c r="C22" s="3" t="n"/>
      <c r="D22" s="3" t="n"/>
      <c r="E22" s="17" t="n">
        <v>35</v>
      </c>
      <c r="F22" s="17" t="inlineStr">
        <is>
          <t>Mscmd</t>
        </is>
      </c>
      <c r="H22" s="21" t="inlineStr">
        <is>
          <t>st ton/unst ton</t>
        </is>
      </c>
      <c r="I22" s="3" t="n"/>
      <c r="J22" s="3" t="inlineStr">
        <is>
          <t>0.9</t>
        </is>
      </c>
      <c r="L22" s="3" t="inlineStr">
        <is>
          <t>Oil to Samara</t>
        </is>
      </c>
      <c r="M22" s="3" t="n"/>
      <c r="N22" s="3" t="inlineStr">
        <is>
          <t>100.00</t>
        </is>
      </c>
      <c r="O22" s="7" t="inlineStr">
        <is>
          <t>kt</t>
        </is>
      </c>
      <c r="R22" s="20" t="inlineStr">
        <is>
          <t>Power</t>
        </is>
      </c>
      <c r="S22" s="20" t="inlineStr">
        <is>
          <t>GTG 2 - Major Inspection of turbine / generator</t>
        </is>
      </c>
      <c r="T22" s="20" t="n"/>
      <c r="U22" s="20" t="n"/>
      <c r="V22" s="20" t="n"/>
      <c r="W22" s="20" t="n"/>
      <c r="X22" s="20" t="n"/>
      <c r="Y22" s="20" t="n"/>
      <c r="Z22" s="20" t="n"/>
      <c r="AA22" s="17" t="inlineStr">
        <is>
          <t>01-Nov</t>
        </is>
      </c>
      <c r="AB22" s="17" t="inlineStr">
        <is>
          <t>13-Nov</t>
        </is>
      </c>
    </row>
    <row r="23">
      <c r="B23" s="17" t="inlineStr">
        <is>
          <t>KPC sweet gas production</t>
        </is>
      </c>
      <c r="C23" s="3" t="n"/>
      <c r="D23" s="3" t="n"/>
      <c r="E23" s="17" t="n">
        <v>3.3</v>
      </c>
      <c r="F23" s="17" t="inlineStr">
        <is>
          <t>Mscmd</t>
        </is>
      </c>
      <c r="L23" s="3" t="inlineStr">
        <is>
          <t>Oil to Kassymova</t>
        </is>
      </c>
      <c r="M23" s="3" t="n"/>
      <c r="N23" s="3" t="inlineStr">
        <is>
          <t>0.00</t>
        </is>
      </c>
      <c r="O23" s="7" t="inlineStr">
        <is>
          <t>kt</t>
        </is>
      </c>
      <c r="R23" s="20" t="inlineStr">
        <is>
          <t>Gath</t>
        </is>
      </c>
      <c r="S23" s="20" t="inlineStr">
        <is>
          <t>Injection wells ESD functional test</t>
        </is>
      </c>
      <c r="T23" s="20" t="n"/>
      <c r="U23" s="20" t="n"/>
      <c r="V23" s="20" t="n"/>
      <c r="W23" s="20" t="n"/>
      <c r="X23" s="20" t="n"/>
      <c r="Y23" s="20" t="n"/>
      <c r="Z23" s="20" t="n"/>
      <c r="AA23" s="17" t="inlineStr">
        <is>
          <t>during the month</t>
        </is>
      </c>
      <c r="AB23" s="17" t="inlineStr"/>
    </row>
    <row r="24">
      <c r="B24" s="17" t="inlineStr">
        <is>
          <t>KPC Gas to U3 C5+</t>
        </is>
      </c>
      <c r="C24" s="3" t="n"/>
      <c r="D24" s="3" t="n"/>
      <c r="E24" s="17" t="inlineStr">
        <is>
          <t>0.5%</t>
        </is>
      </c>
      <c r="F24" s="17" t="inlineStr">
        <is>
          <t>mol</t>
        </is>
      </c>
      <c r="H24" s="18" t="inlineStr">
        <is>
          <t>New and WO wells:</t>
        </is>
      </c>
      <c r="I24" s="3" t="n"/>
      <c r="J24" s="3" t="n"/>
      <c r="L24" s="3" t="inlineStr">
        <is>
          <t>Oil to CPC</t>
        </is>
      </c>
      <c r="M24" s="3" t="n"/>
      <c r="N24" s="3" t="inlineStr">
        <is>
          <t>877.8</t>
        </is>
      </c>
      <c r="O24" s="7" t="inlineStr">
        <is>
          <t>kt</t>
        </is>
      </c>
    </row>
    <row r="25">
      <c r="B25" s="17" t="inlineStr">
        <is>
          <t>KPC Gas to U3 H2S</t>
        </is>
      </c>
      <c r="C25" s="3" t="n"/>
      <c r="D25" s="3" t="n"/>
      <c r="E25" s="17" t="inlineStr">
        <is>
          <t>5.8%</t>
        </is>
      </c>
      <c r="F25" s="17" t="inlineStr">
        <is>
          <t>mol</t>
        </is>
      </c>
      <c r="H25" s="22" t="inlineStr">
        <is>
          <t>Well</t>
        </is>
      </c>
      <c r="I25" s="22" t="inlineStr">
        <is>
          <t>Date</t>
        </is>
      </c>
      <c r="J25" s="22" t="inlineStr">
        <is>
          <t>Unit</t>
        </is>
      </c>
    </row>
    <row r="26">
      <c r="B26" s="17" t="inlineStr">
        <is>
          <t>U3 gas handling</t>
        </is>
      </c>
      <c r="C26" s="3" t="n"/>
      <c r="D26" s="3" t="n"/>
      <c r="E26" s="17" t="n">
        <v>21.1</v>
      </c>
      <c r="F26" s="17" t="inlineStr">
        <is>
          <t>Mscmd</t>
        </is>
      </c>
      <c r="H26" s="3" t="n"/>
      <c r="I26" s="3" t="n"/>
      <c r="J26" s="3" t="n"/>
    </row>
    <row r="27">
      <c r="B27" s="17" t="inlineStr">
        <is>
          <t>Gas export</t>
        </is>
      </c>
      <c r="C27" s="3" t="n"/>
      <c r="D27" s="3" t="n"/>
      <c r="E27" s="17" t="n">
        <v>28.9</v>
      </c>
      <c r="F27" s="17" t="inlineStr">
        <is>
          <t>Mscmd</t>
        </is>
      </c>
    </row>
    <row r="28">
      <c r="B28" s="17" t="inlineStr">
        <is>
          <t>U3 Gas to OGP C5+</t>
        </is>
      </c>
      <c r="C28" s="3" t="n"/>
      <c r="D28" s="3" t="n"/>
      <c r="E28" s="17" t="inlineStr">
        <is>
          <t>0.5%</t>
        </is>
      </c>
      <c r="F28" s="17" t="inlineStr">
        <is>
          <t>mol</t>
        </is>
      </c>
    </row>
    <row r="29">
      <c r="B29" s="17" t="inlineStr">
        <is>
          <t>U3 Gas to OGP H2S</t>
        </is>
      </c>
      <c r="C29" s="3" t="n"/>
      <c r="D29" s="3" t="n"/>
      <c r="E29" s="17" t="inlineStr">
        <is>
          <t>3.7%</t>
        </is>
      </c>
      <c r="F29" s="17" t="inlineStr">
        <is>
          <t>mol</t>
        </is>
      </c>
      <c r="H29" s="18" t="inlineStr">
        <is>
          <t>Wells closed for HU wells:</t>
        </is>
      </c>
      <c r="I29" s="3" t="n"/>
      <c r="J29" s="3" t="n"/>
    </row>
    <row r="30">
      <c r="B30" s="17" t="inlineStr">
        <is>
          <t>U2 inj. Compr. availability</t>
        </is>
      </c>
      <c r="C30" s="3" t="n"/>
      <c r="D30" s="3" t="n"/>
      <c r="E30" s="17" t="inlineStr">
        <is>
          <t>96%</t>
        </is>
      </c>
      <c r="F30" s="17" t="inlineStr"/>
      <c r="H30" s="7" t="inlineStr">
        <is>
          <t>Well</t>
        </is>
      </c>
      <c r="I30" s="7" t="inlineStr">
        <is>
          <t>Date</t>
        </is>
      </c>
      <c r="J30" s="7" t="inlineStr"/>
    </row>
    <row r="31">
      <c r="B31" s="17" t="inlineStr">
        <is>
          <t>U2 gas dehydration</t>
        </is>
      </c>
      <c r="C31" s="3" t="n"/>
      <c r="D31" s="3" t="n"/>
      <c r="E31" s="17" t="n">
        <v>20.2</v>
      </c>
      <c r="F31" s="17" t="inlineStr">
        <is>
          <t>Mscmd</t>
        </is>
      </c>
    </row>
    <row r="32">
      <c r="B32" s="17" t="inlineStr">
        <is>
          <t>Gas Injection</t>
        </is>
      </c>
      <c r="C32" s="3" t="n"/>
      <c r="D32" s="3" t="n"/>
      <c r="E32" s="17" t="n">
        <v>51</v>
      </c>
      <c r="F32" s="17" t="inlineStr">
        <is>
          <t>Mscmd</t>
        </is>
      </c>
    </row>
    <row r="33"/>
    <row r="34">
      <c r="A34" s="23" t="inlineStr">
        <is>
          <t>Unit 2 liquid production, ktd stable</t>
        </is>
      </c>
      <c r="B34" s="24">
        <f>B62*$J$20</f>
        <v/>
      </c>
      <c r="C34" s="24">
        <f>C62*$J$20</f>
        <v/>
      </c>
      <c r="D34" s="24">
        <f>D62*$J$20</f>
        <v/>
      </c>
      <c r="E34" s="24">
        <f>E62*$J$20</f>
        <v/>
      </c>
      <c r="F34" s="24">
        <f>F62*$J$20</f>
        <v/>
      </c>
      <c r="G34" s="24">
        <f>G62*$J$20</f>
        <v/>
      </c>
      <c r="H34" s="24">
        <f>H62*$J$20</f>
        <v/>
      </c>
      <c r="I34" s="24">
        <f>I62*$J$20</f>
        <v/>
      </c>
      <c r="J34" s="24">
        <f>J62*$J$20</f>
        <v/>
      </c>
      <c r="K34" s="24">
        <f>K62*$J$20</f>
        <v/>
      </c>
      <c r="L34" s="24">
        <f>L62*$J$20</f>
        <v/>
      </c>
      <c r="M34" s="24">
        <f>M62*$J$20</f>
        <v/>
      </c>
      <c r="N34" s="24">
        <f>N62*$J$20</f>
        <v/>
      </c>
      <c r="O34" s="24">
        <f>O62*$J$20</f>
        <v/>
      </c>
      <c r="P34" s="24">
        <f>P62*$J$20</f>
        <v/>
      </c>
      <c r="Q34" s="24">
        <f>Q62*$J$20</f>
        <v/>
      </c>
      <c r="R34" s="24">
        <f>R62*$J$20</f>
        <v/>
      </c>
      <c r="S34" s="24">
        <f>S62*$J$20</f>
        <v/>
      </c>
      <c r="T34" s="24">
        <f>T62*$J$20</f>
        <v/>
      </c>
      <c r="U34" s="24">
        <f>U62*$J$20</f>
        <v/>
      </c>
      <c r="V34" s="24">
        <f>V62*$J$20</f>
        <v/>
      </c>
      <c r="W34" s="24">
        <f>W62*$J$20</f>
        <v/>
      </c>
      <c r="X34" s="24">
        <f>X62*$J$20</f>
        <v/>
      </c>
      <c r="Y34" s="24">
        <f>Y62*$J$20</f>
        <v/>
      </c>
      <c r="Z34" s="24">
        <f>Z62*$J$20</f>
        <v/>
      </c>
      <c r="AA34" s="24">
        <f>AA62*$J$20</f>
        <v/>
      </c>
      <c r="AB34" s="24">
        <f>AB62*$J$20</f>
        <v/>
      </c>
      <c r="AC34" s="24">
        <f>AC62*$J$20</f>
        <v/>
      </c>
      <c r="AD34" s="24">
        <f>AD62*$J$20</f>
        <v/>
      </c>
      <c r="AE34" s="24">
        <f>AE62*$J$20</f>
        <v/>
      </c>
      <c r="AF34" s="23" t="inlineStr">
        <is>
          <t>Unit 2 liquid production, ktd stable</t>
        </is>
      </c>
      <c r="AG34" s="25" t="n"/>
      <c r="AH34" s="25" t="n"/>
    </row>
    <row r="35">
      <c r="A35" s="26" t="inlineStr">
        <is>
          <t>Unit 2 gas dehydration, Mscmd</t>
        </is>
      </c>
      <c r="B35" s="24">
        <f>B34*B65/$J$20-B37-B38</f>
        <v/>
      </c>
      <c r="C35" s="24">
        <f>C34*C65/$J$20-C37-C38</f>
        <v/>
      </c>
      <c r="D35" s="24">
        <f>D34*D65/$J$20-D37-D38</f>
        <v/>
      </c>
      <c r="E35" s="24">
        <f>E34*E65/$J$20-E37-E38</f>
        <v/>
      </c>
      <c r="F35" s="24">
        <f>F34*F65/$J$20-F37-F38</f>
        <v/>
      </c>
      <c r="G35" s="24">
        <f>G34*G65/$J$20-G37-G38</f>
        <v/>
      </c>
      <c r="H35" s="24">
        <f>H34*H65/$J$20-H37-H38</f>
        <v/>
      </c>
      <c r="I35" s="24">
        <f>I34*I65/$J$20-I37-I38</f>
        <v/>
      </c>
      <c r="J35" s="24">
        <f>J34*J65/$J$20-J37-J38</f>
        <v/>
      </c>
      <c r="K35" s="24">
        <f>K34*K65/$J$20-K37-K38</f>
        <v/>
      </c>
      <c r="L35" s="24">
        <f>L34*L65/$J$20-L37-L38</f>
        <v/>
      </c>
      <c r="M35" s="24">
        <f>M34*M65/$J$20-M37-M38</f>
        <v/>
      </c>
      <c r="N35" s="24">
        <f>N34*N65/$J$20-N37-N38</f>
        <v/>
      </c>
      <c r="O35" s="24">
        <f>O34*O65/$J$20-O37-O38</f>
        <v/>
      </c>
      <c r="P35" s="24">
        <f>P34*P65/$J$20-P37-P38</f>
        <v/>
      </c>
      <c r="Q35" s="24">
        <f>Q34*Q65/$J$20-Q37-Q38</f>
        <v/>
      </c>
      <c r="R35" s="24">
        <f>R34*R65/$J$20-R37-R38</f>
        <v/>
      </c>
      <c r="S35" s="24">
        <f>S34*S65/$J$20-S37-S38</f>
        <v/>
      </c>
      <c r="T35" s="24">
        <f>T34*T65/$J$20-T37-T38</f>
        <v/>
      </c>
      <c r="U35" s="24">
        <f>U34*U65/$J$20-U37-U38</f>
        <v/>
      </c>
      <c r="V35" s="24">
        <f>V34*V65/$J$20-V37-V38</f>
        <v/>
      </c>
      <c r="W35" s="24">
        <f>W34*W65/$J$20-W37-W38</f>
        <v/>
      </c>
      <c r="X35" s="24">
        <f>X34*X65/$J$20-X37-X38</f>
        <v/>
      </c>
      <c r="Y35" s="24">
        <f>Y34*Y65/$J$20-Y37-Y38</f>
        <v/>
      </c>
      <c r="Z35" s="24">
        <f>Z34*Z65/$J$20-Z37-Z38</f>
        <v/>
      </c>
      <c r="AA35" s="24">
        <f>AA34*AA65/$J$20-AA37-AA38</f>
        <v/>
      </c>
      <c r="AB35" s="24">
        <f>AB34*AB65/$J$20-AB37-AB38</f>
        <v/>
      </c>
      <c r="AC35" s="24">
        <f>AC34*AC65/$J$20-AC37-AC38</f>
        <v/>
      </c>
      <c r="AD35" s="24">
        <f>AD34*AD65/$J$20-AD37-AD38</f>
        <v/>
      </c>
      <c r="AE35" s="24">
        <f>AE34*AE65/$J$20-AE37-AE38</f>
        <v/>
      </c>
      <c r="AF35" s="26" t="inlineStr">
        <is>
          <t>Unit 2 gas dehydration, Mscmd</t>
        </is>
      </c>
      <c r="AG35" s="25" t="n"/>
      <c r="AH35" s="25" t="n"/>
    </row>
    <row r="36">
      <c r="A36" s="26" t="inlineStr">
        <is>
          <t>Condensate from U2 to U3 degassers, ktd unstable</t>
        </is>
      </c>
      <c r="B36" s="24">
        <f>B119*B99*B100/$J$22</f>
        <v/>
      </c>
      <c r="C36" s="24">
        <f>C119*C99*C100/$J$22</f>
        <v/>
      </c>
      <c r="D36" s="24">
        <f>D119*D99*D100/$J$22</f>
        <v/>
      </c>
      <c r="E36" s="24">
        <f>E119*E99*E100/$J$22</f>
        <v/>
      </c>
      <c r="F36" s="24">
        <f>F119*F99*F100/$J$22</f>
        <v/>
      </c>
      <c r="G36" s="24">
        <f>G119*G99*G100/$J$22</f>
        <v/>
      </c>
      <c r="H36" s="24">
        <f>H119*H99*H100/$J$22</f>
        <v/>
      </c>
      <c r="I36" s="24">
        <f>I119*I99*I100/$J$22</f>
        <v/>
      </c>
      <c r="J36" s="24">
        <f>J119*J99*J100/$J$22</f>
        <v/>
      </c>
      <c r="K36" s="24">
        <f>K119*K99*K100/$J$22</f>
        <v/>
      </c>
      <c r="L36" s="24">
        <f>L119*L99*L100/$J$22</f>
        <v/>
      </c>
      <c r="M36" s="24">
        <f>M119*M99*M100/$J$22</f>
        <v/>
      </c>
      <c r="N36" s="24">
        <f>N119*N99*N100/$J$22</f>
        <v/>
      </c>
      <c r="O36" s="24">
        <f>O119*O99*O100/$J$22</f>
        <v/>
      </c>
      <c r="P36" s="24">
        <f>P119*P99*P100/$J$22</f>
        <v/>
      </c>
      <c r="Q36" s="24">
        <f>Q119*Q99*Q100/$J$22</f>
        <v/>
      </c>
      <c r="R36" s="24">
        <f>R119*R99*R100/$J$22</f>
        <v/>
      </c>
      <c r="S36" s="24">
        <f>S119*S99*S100/$J$22</f>
        <v/>
      </c>
      <c r="T36" s="24">
        <f>T119*T99*T100/$J$22</f>
        <v/>
      </c>
      <c r="U36" s="24">
        <f>U119*U99*U100/$J$22</f>
        <v/>
      </c>
      <c r="V36" s="24">
        <f>V119*V99*V100/$J$22</f>
        <v/>
      </c>
      <c r="W36" s="24">
        <f>W119*W99*W100/$J$22</f>
        <v/>
      </c>
      <c r="X36" s="24">
        <f>X119*X99*X100/$J$22</f>
        <v/>
      </c>
      <c r="Y36" s="24">
        <f>Y119*Y99*Y100/$J$22</f>
        <v/>
      </c>
      <c r="Z36" s="24">
        <f>Z119*Z99*Z100/$J$22</f>
        <v/>
      </c>
      <c r="AA36" s="24">
        <f>AA119*AA99*AA100/$J$22</f>
        <v/>
      </c>
      <c r="AB36" s="24">
        <f>AB119*AB99*AB100/$J$22</f>
        <v/>
      </c>
      <c r="AC36" s="24">
        <f>AC119*AC99*AC100/$J$22</f>
        <v/>
      </c>
      <c r="AD36" s="24">
        <f>AD119*AD99*AD100/$J$22</f>
        <v/>
      </c>
      <c r="AE36" s="24">
        <f>AE119*AE99*AE100/$J$22</f>
        <v/>
      </c>
      <c r="AF36" s="26" t="inlineStr">
        <is>
          <t>Condensate from U2 to U3 degassers, ktd unstable</t>
        </is>
      </c>
      <c r="AG36" s="25" t="n"/>
      <c r="AH36" s="25" t="n"/>
    </row>
    <row r="37">
      <c r="A37" s="26" t="inlineStr">
        <is>
          <t>Gas in KPC from U2 condensate, Mscmd</t>
        </is>
      </c>
      <c r="B37" s="24">
        <f>(B34/$J$20-B36*$J$22)*B68</f>
        <v/>
      </c>
      <c r="C37" s="24">
        <f>(C34/$J$20-C36*$J$22)*C68</f>
        <v/>
      </c>
      <c r="D37" s="24">
        <f>(D34/$J$20-D36*$J$22)*D68</f>
        <v/>
      </c>
      <c r="E37" s="24">
        <f>(E34/$J$20-E36*$J$22)*E68</f>
        <v/>
      </c>
      <c r="F37" s="24">
        <f>(F34/$J$20-F36*$J$22)*F68</f>
        <v/>
      </c>
      <c r="G37" s="24">
        <f>(G34/$J$20-G36*$J$22)*G68</f>
        <v/>
      </c>
      <c r="H37" s="24">
        <f>(H34/$J$20-H36*$J$22)*H68</f>
        <v/>
      </c>
      <c r="I37" s="24">
        <f>(I34/$J$20-I36*$J$22)*I68</f>
        <v/>
      </c>
      <c r="J37" s="24">
        <f>(J34/$J$20-J36*$J$22)*J68</f>
        <v/>
      </c>
      <c r="K37" s="24">
        <f>(K34/$J$20-K36*$J$22)*K68</f>
        <v/>
      </c>
      <c r="L37" s="24">
        <f>(L34/$J$20-L36*$J$22)*L68</f>
        <v/>
      </c>
      <c r="M37" s="24">
        <f>(M34/$J$20-M36*$J$22)*M68</f>
        <v/>
      </c>
      <c r="N37" s="24">
        <f>(N34/$J$20-N36*$J$22)*N68</f>
        <v/>
      </c>
      <c r="O37" s="24">
        <f>(O34/$J$20-O36*$J$22)*O68</f>
        <v/>
      </c>
      <c r="P37" s="24">
        <f>(P34/$J$20-P36*$J$22)*P68</f>
        <v/>
      </c>
      <c r="Q37" s="24">
        <f>(Q34/$J$20-Q36*$J$22)*Q68</f>
        <v/>
      </c>
      <c r="R37" s="24">
        <f>(R34/$J$20-R36*$J$22)*R68</f>
        <v/>
      </c>
      <c r="S37" s="24">
        <f>(S34/$J$20-S36*$J$22)*S68</f>
        <v/>
      </c>
      <c r="T37" s="24">
        <f>(T34/$J$20-T36*$J$22)*T68</f>
        <v/>
      </c>
      <c r="U37" s="24">
        <f>(U34/$J$20-U36*$J$22)*U68</f>
        <v/>
      </c>
      <c r="V37" s="24">
        <f>(V34/$J$20-V36*$J$22)*V68</f>
        <v/>
      </c>
      <c r="W37" s="24">
        <f>(W34/$J$20-W36*$J$22)*W68</f>
        <v/>
      </c>
      <c r="X37" s="24">
        <f>(X34/$J$20-X36*$J$22)*X68</f>
        <v/>
      </c>
      <c r="Y37" s="24">
        <f>(Y34/$J$20-Y36*$J$22)*Y68</f>
        <v/>
      </c>
      <c r="Z37" s="24">
        <f>(Z34/$J$20-Z36*$J$22)*Z68</f>
        <v/>
      </c>
      <c r="AA37" s="24">
        <f>(AA34/$J$20-AA36*$J$22)*AA68</f>
        <v/>
      </c>
      <c r="AB37" s="24">
        <f>(AB34/$J$20-AB36*$J$22)*AB68</f>
        <v/>
      </c>
      <c r="AC37" s="24">
        <f>(AC34/$J$20-AC36*$J$22)*AC68</f>
        <v/>
      </c>
      <c r="AD37" s="24">
        <f>(AD34/$J$20-AD36*$J$22)*AD68</f>
        <v/>
      </c>
      <c r="AE37" s="24">
        <f>(AE34/$J$20-AE36*$J$22)*AE68</f>
        <v/>
      </c>
      <c r="AF37" s="26" t="inlineStr">
        <is>
          <t>Gas in KPC from U2 condensate, Mscmd</t>
        </is>
      </c>
      <c r="AG37" s="25" t="n"/>
      <c r="AH37" s="25" t="n"/>
    </row>
    <row r="38">
      <c r="A38" s="26" t="inlineStr">
        <is>
          <t>Gas in U3 from U2 condensate, Mscmd</t>
        </is>
      </c>
      <c r="B38" s="24">
        <f>B36*$J$22*B67</f>
        <v/>
      </c>
      <c r="C38" s="24">
        <f>C36*$J$22*C67</f>
        <v/>
      </c>
      <c r="D38" s="24">
        <f>D36*$J$22*D67</f>
        <v/>
      </c>
      <c r="E38" s="24">
        <f>E36*$J$22*E67</f>
        <v/>
      </c>
      <c r="F38" s="24">
        <f>F36*$J$22*F67</f>
        <v/>
      </c>
      <c r="G38" s="24">
        <f>G36*$J$22*G67</f>
        <v/>
      </c>
      <c r="H38" s="24">
        <f>H36*$J$22*H67</f>
        <v/>
      </c>
      <c r="I38" s="24">
        <f>I36*$J$22*I67</f>
        <v/>
      </c>
      <c r="J38" s="24">
        <f>J36*$J$22*J67</f>
        <v/>
      </c>
      <c r="K38" s="24">
        <f>K36*$J$22*K67</f>
        <v/>
      </c>
      <c r="L38" s="24">
        <f>L36*$J$22*L67</f>
        <v/>
      </c>
      <c r="M38" s="24">
        <f>M36*$J$22*M67</f>
        <v/>
      </c>
      <c r="N38" s="24">
        <f>N36*$J$22*N67</f>
        <v/>
      </c>
      <c r="O38" s="24">
        <f>O36*$J$22*O67</f>
        <v/>
      </c>
      <c r="P38" s="24">
        <f>P36*$J$22*P67</f>
        <v/>
      </c>
      <c r="Q38" s="24">
        <f>Q36*$J$22*Q67</f>
        <v/>
      </c>
      <c r="R38" s="24">
        <f>R36*$J$22*R67</f>
        <v/>
      </c>
      <c r="S38" s="24">
        <f>S36*$J$22*S67</f>
        <v/>
      </c>
      <c r="T38" s="24">
        <f>T36*$J$22*T67</f>
        <v/>
      </c>
      <c r="U38" s="24">
        <f>U36*$J$22*U67</f>
        <v/>
      </c>
      <c r="V38" s="24">
        <f>V36*$J$22*V67</f>
        <v/>
      </c>
      <c r="W38" s="24">
        <f>W36*$J$22*W67</f>
        <v/>
      </c>
      <c r="X38" s="24">
        <f>X36*$J$22*X67</f>
        <v/>
      </c>
      <c r="Y38" s="24">
        <f>Y36*$J$22*Y67</f>
        <v/>
      </c>
      <c r="Z38" s="24">
        <f>Z36*$J$22*Z67</f>
        <v/>
      </c>
      <c r="AA38" s="24">
        <f>AA36*$J$22*AA67</f>
        <v/>
      </c>
      <c r="AB38" s="24">
        <f>AB36*$J$22*AB67</f>
        <v/>
      </c>
      <c r="AC38" s="24">
        <f>AC36*$J$22*AC67</f>
        <v/>
      </c>
      <c r="AD38" s="24">
        <f>AD36*$J$22*AD67</f>
        <v/>
      </c>
      <c r="AE38" s="24">
        <f>AE36*$J$22*AE67</f>
        <v/>
      </c>
      <c r="AF38" s="26" t="inlineStr">
        <is>
          <t>Gas in U3 from U2 condensate, Mscmd</t>
        </is>
      </c>
      <c r="AG38" s="25" t="n"/>
      <c r="AH38" s="25" t="n"/>
    </row>
    <row r="39">
      <c r="A39" s="23" t="inlineStr">
        <is>
          <t>KPC liquid production, ktd stable</t>
        </is>
      </c>
      <c r="B39" s="24">
        <f>B61*$J$20</f>
        <v/>
      </c>
      <c r="C39" s="24">
        <f>C61*$J$20</f>
        <v/>
      </c>
      <c r="D39" s="24">
        <f>D61*$J$20</f>
        <v/>
      </c>
      <c r="E39" s="24">
        <f>E61*$J$20</f>
        <v/>
      </c>
      <c r="F39" s="24">
        <f>F61*$J$20</f>
        <v/>
      </c>
      <c r="G39" s="24">
        <f>G61*$J$20</f>
        <v/>
      </c>
      <c r="H39" s="24">
        <f>H61*$J$20</f>
        <v/>
      </c>
      <c r="I39" s="24">
        <f>I61*$J$20</f>
        <v/>
      </c>
      <c r="J39" s="24">
        <f>J61*$J$20</f>
        <v/>
      </c>
      <c r="K39" s="24">
        <f>K61*$J$20</f>
        <v/>
      </c>
      <c r="L39" s="24">
        <f>L61*$J$20</f>
        <v/>
      </c>
      <c r="M39" s="24">
        <f>M61*$J$20</f>
        <v/>
      </c>
      <c r="N39" s="24">
        <f>N61*$J$20</f>
        <v/>
      </c>
      <c r="O39" s="24">
        <f>O61*$J$20</f>
        <v/>
      </c>
      <c r="P39" s="24">
        <f>P61*$J$20</f>
        <v/>
      </c>
      <c r="Q39" s="24">
        <f>Q61*$J$20</f>
        <v/>
      </c>
      <c r="R39" s="24">
        <f>R61*$J$20</f>
        <v/>
      </c>
      <c r="S39" s="24">
        <f>S61*$J$20</f>
        <v/>
      </c>
      <c r="T39" s="24">
        <f>T61*$J$20</f>
        <v/>
      </c>
      <c r="U39" s="24">
        <f>U61*$J$20</f>
        <v/>
      </c>
      <c r="V39" s="24">
        <f>V61*$J$20</f>
        <v/>
      </c>
      <c r="W39" s="24">
        <f>W61*$J$20</f>
        <v/>
      </c>
      <c r="X39" s="24">
        <f>X61*$J$20</f>
        <v/>
      </c>
      <c r="Y39" s="24">
        <f>Y61*$J$20</f>
        <v/>
      </c>
      <c r="Z39" s="24">
        <f>Z61*$J$20</f>
        <v/>
      </c>
      <c r="AA39" s="24">
        <f>AA61*$J$20</f>
        <v/>
      </c>
      <c r="AB39" s="24">
        <f>AB61*$J$20</f>
        <v/>
      </c>
      <c r="AC39" s="24">
        <f>AC61*$J$20</f>
        <v/>
      </c>
      <c r="AD39" s="24">
        <f>AD61*$J$20</f>
        <v/>
      </c>
      <c r="AE39" s="24">
        <f>AE61*$J$20</f>
        <v/>
      </c>
      <c r="AF39" s="23" t="inlineStr">
        <is>
          <t>KPC liquid production, ktd stable</t>
        </is>
      </c>
      <c r="AG39" s="25" t="n"/>
      <c r="AH39" s="25" t="n"/>
    </row>
    <row r="40">
      <c r="A40" s="26" t="inlineStr">
        <is>
          <t>KPC gas production (MP gas from own wells), Mscmd</t>
        </is>
      </c>
      <c r="B40" s="24">
        <f>B39*B64/$J$20-B49</f>
        <v/>
      </c>
      <c r="C40" s="24">
        <f>C39*C64/$J$20-C49</f>
        <v/>
      </c>
      <c r="D40" s="24">
        <f>D39*D64/$J$20-D49</f>
        <v/>
      </c>
      <c r="E40" s="24">
        <f>E39*E64/$J$20-E49</f>
        <v/>
      </c>
      <c r="F40" s="24">
        <f>F39*F64/$J$20-F49</f>
        <v/>
      </c>
      <c r="G40" s="24">
        <f>G39*G64/$J$20-G49</f>
        <v/>
      </c>
      <c r="H40" s="24">
        <f>H39*H64/$J$20-H49</f>
        <v/>
      </c>
      <c r="I40" s="24">
        <f>I39*I64/$J$20-I49</f>
        <v/>
      </c>
      <c r="J40" s="24">
        <f>J39*J64/$J$20-J49</f>
        <v/>
      </c>
      <c r="K40" s="24">
        <f>K39*K64/$J$20-K49</f>
        <v/>
      </c>
      <c r="L40" s="24">
        <f>L39*L64/$J$20-L49</f>
        <v/>
      </c>
      <c r="M40" s="24">
        <f>M39*M64/$J$20-M49</f>
        <v/>
      </c>
      <c r="N40" s="24">
        <f>N39*N64/$J$20-N49</f>
        <v/>
      </c>
      <c r="O40" s="24">
        <f>O39*O64/$J$20-O49</f>
        <v/>
      </c>
      <c r="P40" s="24">
        <f>P39*P64/$J$20-P49</f>
        <v/>
      </c>
      <c r="Q40" s="24">
        <f>Q39*Q64/$J$20-Q49</f>
        <v/>
      </c>
      <c r="R40" s="24">
        <f>R39*R64/$J$20-R49</f>
        <v/>
      </c>
      <c r="S40" s="24">
        <f>S39*S64/$J$20-S49</f>
        <v/>
      </c>
      <c r="T40" s="24">
        <f>T39*T64/$J$20-T49</f>
        <v/>
      </c>
      <c r="U40" s="24">
        <f>U39*U64/$J$20-U49</f>
        <v/>
      </c>
      <c r="V40" s="24">
        <f>V39*V64/$J$20-V49</f>
        <v/>
      </c>
      <c r="W40" s="24">
        <f>W39*W64/$J$20-W49</f>
        <v/>
      </c>
      <c r="X40" s="24">
        <f>X39*X64/$J$20-X49</f>
        <v/>
      </c>
      <c r="Y40" s="24">
        <f>Y39*Y64/$J$20-Y49</f>
        <v/>
      </c>
      <c r="Z40" s="24">
        <f>Z39*Z64/$J$20-Z49</f>
        <v/>
      </c>
      <c r="AA40" s="24">
        <f>AA39*AA64/$J$20-AA49</f>
        <v/>
      </c>
      <c r="AB40" s="24">
        <f>AB39*AB64/$J$20-AB49</f>
        <v/>
      </c>
      <c r="AC40" s="24">
        <f>AC39*AC64/$J$20-AC49</f>
        <v/>
      </c>
      <c r="AD40" s="24">
        <f>AD39*AD64/$J$20-AD49</f>
        <v/>
      </c>
      <c r="AE40" s="24">
        <f>AE39*AE64/$J$20-AE49</f>
        <v/>
      </c>
      <c r="AF40" s="26" t="inlineStr">
        <is>
          <t>KPC gas production (MP gas from own wells), Mscmd</t>
        </is>
      </c>
      <c r="AG40" s="25" t="n"/>
      <c r="AH40" s="25" t="n"/>
    </row>
    <row r="41">
      <c r="A41" s="23" t="inlineStr">
        <is>
          <t>Unit 3 liquid production, ktd stable</t>
        </is>
      </c>
      <c r="B41" s="24">
        <f>B63*$J$20</f>
        <v/>
      </c>
      <c r="C41" s="24">
        <f>C63*$J$20</f>
        <v/>
      </c>
      <c r="D41" s="24">
        <f>D63*$J$20</f>
        <v/>
      </c>
      <c r="E41" s="24">
        <f>E63*$J$20</f>
        <v/>
      </c>
      <c r="F41" s="24">
        <f>F63*$J$20</f>
        <v/>
      </c>
      <c r="G41" s="24">
        <f>G63*$J$20</f>
        <v/>
      </c>
      <c r="H41" s="24">
        <f>H63*$J$20</f>
        <v/>
      </c>
      <c r="I41" s="24">
        <f>I63*$J$20</f>
        <v/>
      </c>
      <c r="J41" s="24">
        <f>J63*$J$20</f>
        <v/>
      </c>
      <c r="K41" s="24">
        <f>K63*$J$20</f>
        <v/>
      </c>
      <c r="L41" s="24">
        <f>L63*$J$20</f>
        <v/>
      </c>
      <c r="M41" s="24">
        <f>M63*$J$20</f>
        <v/>
      </c>
      <c r="N41" s="24">
        <f>N63*$J$20</f>
        <v/>
      </c>
      <c r="O41" s="24">
        <f>O63*$J$20</f>
        <v/>
      </c>
      <c r="P41" s="24">
        <f>P63*$J$20</f>
        <v/>
      </c>
      <c r="Q41" s="24">
        <f>Q63*$J$20</f>
        <v/>
      </c>
      <c r="R41" s="24">
        <f>R63*$J$20</f>
        <v/>
      </c>
      <c r="S41" s="24">
        <f>S63*$J$20</f>
        <v/>
      </c>
      <c r="T41" s="24">
        <f>T63*$J$20</f>
        <v/>
      </c>
      <c r="U41" s="24">
        <f>U63*$J$20</f>
        <v/>
      </c>
      <c r="V41" s="24">
        <f>V63*$J$20</f>
        <v/>
      </c>
      <c r="W41" s="24">
        <f>W63*$J$20</f>
        <v/>
      </c>
      <c r="X41" s="24">
        <f>X63*$J$20</f>
        <v/>
      </c>
      <c r="Y41" s="24">
        <f>Y63*$J$20</f>
        <v/>
      </c>
      <c r="Z41" s="24">
        <f>Z63*$J$20</f>
        <v/>
      </c>
      <c r="AA41" s="24">
        <f>AA63*$J$20</f>
        <v/>
      </c>
      <c r="AB41" s="24">
        <f>AB63*$J$20</f>
        <v/>
      </c>
      <c r="AC41" s="24">
        <f>AC63*$J$20</f>
        <v/>
      </c>
      <c r="AD41" s="24">
        <f>AD63*$J$20</f>
        <v/>
      </c>
      <c r="AE41" s="24">
        <f>AE63*$J$20</f>
        <v/>
      </c>
      <c r="AF41" s="23" t="inlineStr">
        <is>
          <t>Unit 3 liquid production, ktd stable</t>
        </is>
      </c>
      <c r="AG41" s="25" t="n"/>
      <c r="AH41" s="25" t="n"/>
    </row>
    <row r="42">
      <c r="A42" s="26" t="inlineStr">
        <is>
          <t>U3 gas production (gas from own wells), Mscmd</t>
        </is>
      </c>
      <c r="B42" s="24">
        <f>B41*B66/$J$20</f>
        <v/>
      </c>
      <c r="C42" s="24">
        <f>C41*C66/$J$20</f>
        <v/>
      </c>
      <c r="D42" s="24">
        <f>D41*D66/$J$20</f>
        <v/>
      </c>
      <c r="E42" s="24">
        <f>E41*E66/$J$20</f>
        <v/>
      </c>
      <c r="F42" s="24">
        <f>F41*F66/$J$20</f>
        <v/>
      </c>
      <c r="G42" s="24">
        <f>G41*G66/$J$20</f>
        <v/>
      </c>
      <c r="H42" s="24">
        <f>H41*H66/$J$20</f>
        <v/>
      </c>
      <c r="I42" s="24">
        <f>I41*I66/$J$20</f>
        <v/>
      </c>
      <c r="J42" s="24">
        <f>J41*J66/$J$20</f>
        <v/>
      </c>
      <c r="K42" s="24">
        <f>K41*K66/$J$20</f>
        <v/>
      </c>
      <c r="L42" s="24">
        <f>L41*L66/$J$20</f>
        <v/>
      </c>
      <c r="M42" s="24">
        <f>M41*M66/$J$20</f>
        <v/>
      </c>
      <c r="N42" s="24">
        <f>N41*N66/$J$20</f>
        <v/>
      </c>
      <c r="O42" s="24">
        <f>O41*O66/$J$20</f>
        <v/>
      </c>
      <c r="P42" s="24">
        <f>P41*P66/$J$20</f>
        <v/>
      </c>
      <c r="Q42" s="24">
        <f>Q41*Q66/$J$20</f>
        <v/>
      </c>
      <c r="R42" s="24">
        <f>R41*R66/$J$20</f>
        <v/>
      </c>
      <c r="S42" s="24">
        <f>S41*S66/$J$20</f>
        <v/>
      </c>
      <c r="T42" s="24">
        <f>T41*T66/$J$20</f>
        <v/>
      </c>
      <c r="U42" s="24">
        <f>U41*U66/$J$20</f>
        <v/>
      </c>
      <c r="V42" s="24">
        <f>V41*V66/$J$20</f>
        <v/>
      </c>
      <c r="W42" s="24">
        <f>W41*W66/$J$20</f>
        <v/>
      </c>
      <c r="X42" s="24">
        <f>X41*X66/$J$20</f>
        <v/>
      </c>
      <c r="Y42" s="24">
        <f>Y41*Y66/$J$20</f>
        <v/>
      </c>
      <c r="Z42" s="24">
        <f>Z41*Z66/$J$20</f>
        <v/>
      </c>
      <c r="AA42" s="24">
        <f>AA41*AA66/$J$20</f>
        <v/>
      </c>
      <c r="AB42" s="24">
        <f>AB41*AB66/$J$20</f>
        <v/>
      </c>
      <c r="AC42" s="24">
        <f>AC41*AC66/$J$20</f>
        <v/>
      </c>
      <c r="AD42" s="24">
        <f>AD41*AD66/$J$20</f>
        <v/>
      </c>
      <c r="AE42" s="24">
        <f>AE41*AE66/$J$20</f>
        <v/>
      </c>
      <c r="AF42" s="26" t="inlineStr">
        <is>
          <t>U3 gas production (gas from own wells), Mscmd</t>
        </is>
      </c>
      <c r="AG42" s="25" t="n"/>
      <c r="AH42" s="25" t="n"/>
    </row>
    <row r="43">
      <c r="A43" s="26" t="inlineStr">
        <is>
          <t>Total condensate ex U3 to KPC ktd unstable</t>
        </is>
      </c>
      <c r="B43" s="24">
        <f>(B36+B41/($J$20*$J$22))-B9</f>
        <v/>
      </c>
      <c r="C43" s="24">
        <f>(C36+C41/($J$20*$J$22))-C9</f>
        <v/>
      </c>
      <c r="D43" s="24">
        <f>(D36+D41/($J$20*$J$22))-D9</f>
        <v/>
      </c>
      <c r="E43" s="24">
        <f>(E36+E41/($J$20*$J$22))-E9</f>
        <v/>
      </c>
      <c r="F43" s="24">
        <f>(F36+F41/($J$20*$J$22))-F9</f>
        <v/>
      </c>
      <c r="G43" s="24">
        <f>(G36+G41/($J$20*$J$22))-G9</f>
        <v/>
      </c>
      <c r="H43" s="24">
        <f>(H36+H41/($J$20*$J$22))-H9</f>
        <v/>
      </c>
      <c r="I43" s="24">
        <f>(I36+I41/($J$20*$J$22))-I9</f>
        <v/>
      </c>
      <c r="J43" s="24">
        <f>(J36+J41/($J$20*$J$22))-J9</f>
        <v/>
      </c>
      <c r="K43" s="24">
        <f>(K36+K41/($J$20*$J$22))-K9</f>
        <v/>
      </c>
      <c r="L43" s="24">
        <f>(L36+L41/($J$20*$J$22))-L9</f>
        <v/>
      </c>
      <c r="M43" s="24">
        <f>(M36+M41/($J$20*$J$22))-M9</f>
        <v/>
      </c>
      <c r="N43" s="24">
        <f>(N36+N41/($J$20*$J$22))-N9</f>
        <v/>
      </c>
      <c r="O43" s="24">
        <f>(O36+O41/($J$20*$J$22))-O9</f>
        <v/>
      </c>
      <c r="P43" s="24">
        <f>(P36+P41/($J$20*$J$22))-P9</f>
        <v/>
      </c>
      <c r="Q43" s="24">
        <f>(Q36+Q41/($J$20*$J$22))-Q9</f>
        <v/>
      </c>
      <c r="R43" s="24">
        <f>(R36+R41/($J$20*$J$22))-R9</f>
        <v/>
      </c>
      <c r="S43" s="24">
        <f>(S36+S41/($J$20*$J$22))-S9</f>
        <v/>
      </c>
      <c r="T43" s="24">
        <f>(T36+T41/($J$20*$J$22))-T9</f>
        <v/>
      </c>
      <c r="U43" s="24">
        <f>(U36+U41/($J$20*$J$22))-U9</f>
        <v/>
      </c>
      <c r="V43" s="24">
        <f>(V36+V41/($J$20*$J$22))-V9</f>
        <v/>
      </c>
      <c r="W43" s="24">
        <f>(W36+W41/($J$20*$J$22))-W9</f>
        <v/>
      </c>
      <c r="X43" s="24">
        <f>(X36+X41/($J$20*$J$22))-X9</f>
        <v/>
      </c>
      <c r="Y43" s="24">
        <f>(Y36+Y41/($J$20*$J$22))-Y9</f>
        <v/>
      </c>
      <c r="Z43" s="24">
        <f>(Z36+Z41/($J$20*$J$22))-Z9</f>
        <v/>
      </c>
      <c r="AA43" s="24">
        <f>(AA36+AA41/($J$20*$J$22))-AA9</f>
        <v/>
      </c>
      <c r="AB43" s="24">
        <f>(AB36+AB41/($J$20*$J$22))-AB9</f>
        <v/>
      </c>
      <c r="AC43" s="24">
        <f>(AC36+AC41/($J$20*$J$22))-AC9</f>
        <v/>
      </c>
      <c r="AD43" s="24">
        <f>(AD36+AD41/($J$20*$J$22))-AD9</f>
        <v/>
      </c>
      <c r="AE43" s="24">
        <f>(AE36+AE41/($J$20*$J$22))-AE9</f>
        <v/>
      </c>
      <c r="AF43" s="26" t="inlineStr">
        <is>
          <t>Total condensate ex U3 to KPC ktd unstable</t>
        </is>
      </c>
      <c r="AG43" s="25" t="n"/>
      <c r="AH43" s="25" t="n"/>
    </row>
    <row r="44">
      <c r="A44" s="26" t="inlineStr">
        <is>
          <t>Gas Generated in KPC from Cond. ex U3, Mscmd</t>
        </is>
      </c>
      <c r="B44" s="24">
        <f>B43*B69*$J$22</f>
        <v/>
      </c>
      <c r="C44" s="24">
        <f>C43*C69*$J$22</f>
        <v/>
      </c>
      <c r="D44" s="24">
        <f>D43*D69*$J$22</f>
        <v/>
      </c>
      <c r="E44" s="24">
        <f>E43*E69*$J$22</f>
        <v/>
      </c>
      <c r="F44" s="24">
        <f>F43*F69*$J$22</f>
        <v/>
      </c>
      <c r="G44" s="24">
        <f>G43*G69*$J$22</f>
        <v/>
      </c>
      <c r="H44" s="24">
        <f>H43*H69*$J$22</f>
        <v/>
      </c>
      <c r="I44" s="24">
        <f>I43*I69*$J$22</f>
        <v/>
      </c>
      <c r="J44" s="24">
        <f>J43*J69*$J$22</f>
        <v/>
      </c>
      <c r="K44" s="24">
        <f>K43*K69*$J$22</f>
        <v/>
      </c>
      <c r="L44" s="24">
        <f>L43*L69*$J$22</f>
        <v/>
      </c>
      <c r="M44" s="24">
        <f>M43*M69*$J$22</f>
        <v/>
      </c>
      <c r="N44" s="24">
        <f>N43*N69*$J$22</f>
        <v/>
      </c>
      <c r="O44" s="24">
        <f>O43*O69*$J$22</f>
        <v/>
      </c>
      <c r="P44" s="24">
        <f>P43*P69*$J$22</f>
        <v/>
      </c>
      <c r="Q44" s="24">
        <f>Q43*Q69*$J$22</f>
        <v/>
      </c>
      <c r="R44" s="24">
        <f>R43*R69*$J$22</f>
        <v/>
      </c>
      <c r="S44" s="24">
        <f>S43*S69*$J$22</f>
        <v/>
      </c>
      <c r="T44" s="24">
        <f>T43*T69*$J$22</f>
        <v/>
      </c>
      <c r="U44" s="24">
        <f>U43*U69*$J$22</f>
        <v/>
      </c>
      <c r="V44" s="24">
        <f>V43*V69*$J$22</f>
        <v/>
      </c>
      <c r="W44" s="24">
        <f>W43*W69*$J$22</f>
        <v/>
      </c>
      <c r="X44" s="24">
        <f>X43*X69*$J$22</f>
        <v/>
      </c>
      <c r="Y44" s="24">
        <f>Y43*Y69*$J$22</f>
        <v/>
      </c>
      <c r="Z44" s="24">
        <f>Z43*Z69*$J$22</f>
        <v/>
      </c>
      <c r="AA44" s="24">
        <f>AA43*AA69*$J$22</f>
        <v/>
      </c>
      <c r="AB44" s="24">
        <f>AB43*AB69*$J$22</f>
        <v/>
      </c>
      <c r="AC44" s="24">
        <f>AC43*AC69*$J$22</f>
        <v/>
      </c>
      <c r="AD44" s="24">
        <f>AD43*AD69*$J$22</f>
        <v/>
      </c>
      <c r="AE44" s="24">
        <f>AE43*AE69*$J$22</f>
        <v/>
      </c>
      <c r="AF44" s="26" t="inlineStr">
        <is>
          <t>Gas Generated in KPC from Cond. ex U3, Mscmd</t>
        </is>
      </c>
      <c r="AG44" s="25" t="n"/>
      <c r="AH44" s="25" t="n"/>
    </row>
    <row r="45">
      <c r="A45" s="26" t="inlineStr">
        <is>
          <t>Total Raw Gas Produced Mscmd</t>
        </is>
      </c>
      <c r="B45" s="24">
        <f>B35+B37+B38+B40+B42+B49</f>
        <v/>
      </c>
      <c r="C45" s="24">
        <f>C35+C37+C38+C40+C42+C49</f>
        <v/>
      </c>
      <c r="D45" s="24">
        <f>D35+D37+D38+D40+D42+D49</f>
        <v/>
      </c>
      <c r="E45" s="24">
        <f>E35+E37+E38+E40+E42+E49</f>
        <v/>
      </c>
      <c r="F45" s="24">
        <f>F35+F37+F38+F40+F42+F49</f>
        <v/>
      </c>
      <c r="G45" s="24">
        <f>G35+G37+G38+G40+G42+G49</f>
        <v/>
      </c>
      <c r="H45" s="24">
        <f>H35+H37+H38+H40+H42+H49</f>
        <v/>
      </c>
      <c r="I45" s="24">
        <f>I35+I37+I38+I40+I42+I49</f>
        <v/>
      </c>
      <c r="J45" s="24">
        <f>J35+J37+J38+J40+J42+J49</f>
        <v/>
      </c>
      <c r="K45" s="24">
        <f>K35+K37+K38+K40+K42+K49</f>
        <v/>
      </c>
      <c r="L45" s="24">
        <f>L35+L37+L38+L40+L42+L49</f>
        <v/>
      </c>
      <c r="M45" s="24">
        <f>M35+M37+M38+M40+M42+M49</f>
        <v/>
      </c>
      <c r="N45" s="24">
        <f>N35+N37+N38+N40+N42+N49</f>
        <v/>
      </c>
      <c r="O45" s="24">
        <f>O35+O37+O38+O40+O42+O49</f>
        <v/>
      </c>
      <c r="P45" s="24">
        <f>P35+P37+P38+P40+P42+P49</f>
        <v/>
      </c>
      <c r="Q45" s="24">
        <f>Q35+Q37+Q38+Q40+Q42+Q49</f>
        <v/>
      </c>
      <c r="R45" s="24">
        <f>R35+R37+R38+R40+R42+R49</f>
        <v/>
      </c>
      <c r="S45" s="24">
        <f>S35+S37+S38+S40+S42+S49</f>
        <v/>
      </c>
      <c r="T45" s="24">
        <f>T35+T37+T38+T40+T42+T49</f>
        <v/>
      </c>
      <c r="U45" s="24">
        <f>U35+U37+U38+U40+U42+U49</f>
        <v/>
      </c>
      <c r="V45" s="24">
        <f>V35+V37+V38+V40+V42+V49</f>
        <v/>
      </c>
      <c r="W45" s="24">
        <f>W35+W37+W38+W40+W42+W49</f>
        <v/>
      </c>
      <c r="X45" s="24">
        <f>X35+X37+X38+X40+X42+X49</f>
        <v/>
      </c>
      <c r="Y45" s="24">
        <f>Y35+Y37+Y38+Y40+Y42+Y49</f>
        <v/>
      </c>
      <c r="Z45" s="24">
        <f>Z35+Z37+Z38+Z40+Z42+Z49</f>
        <v/>
      </c>
      <c r="AA45" s="24">
        <f>AA35+AA37+AA38+AA40+AA42+AA49</f>
        <v/>
      </c>
      <c r="AB45" s="24">
        <f>AB35+AB37+AB38+AB40+AB42+AB49</f>
        <v/>
      </c>
      <c r="AC45" s="24">
        <f>AC35+AC37+AC38+AC40+AC42+AC49</f>
        <v/>
      </c>
      <c r="AD45" s="24">
        <f>AD35+AD37+AD38+AD40+AD42+AD49</f>
        <v/>
      </c>
      <c r="AE45" s="24">
        <f>AE35+AE37+AE38+AE40+AE42+AE49</f>
        <v/>
      </c>
      <c r="AF45" s="26" t="inlineStr">
        <is>
          <t>Total Raw Gas Produced Mscmd</t>
        </is>
      </c>
      <c r="AG45" s="25" t="n"/>
      <c r="AH45" s="25" t="n"/>
    </row>
    <row r="46">
      <c r="A46" s="26" t="inlineStr">
        <is>
          <t>Injection required=40% of Total Gas, Mscmd</t>
        </is>
      </c>
      <c r="B46" s="24">
        <f>B45*0.4</f>
        <v/>
      </c>
      <c r="C46" s="24">
        <f>C45*0.4</f>
        <v/>
      </c>
      <c r="D46" s="24">
        <f>D45*0.4</f>
        <v/>
      </c>
      <c r="E46" s="24">
        <f>E45*0.4</f>
        <v/>
      </c>
      <c r="F46" s="24">
        <f>F45*0.4</f>
        <v/>
      </c>
      <c r="G46" s="24">
        <f>G45*0.4</f>
        <v/>
      </c>
      <c r="H46" s="24">
        <f>H45*0.4</f>
        <v/>
      </c>
      <c r="I46" s="24">
        <f>I45*0.4</f>
        <v/>
      </c>
      <c r="J46" s="24">
        <f>J45*0.4</f>
        <v/>
      </c>
      <c r="K46" s="24">
        <f>K45*0.4</f>
        <v/>
      </c>
      <c r="L46" s="24">
        <f>L45*0.4</f>
        <v/>
      </c>
      <c r="M46" s="24">
        <f>M45*0.4</f>
        <v/>
      </c>
      <c r="N46" s="24">
        <f>N45*0.4</f>
        <v/>
      </c>
      <c r="O46" s="24">
        <f>O45*0.4</f>
        <v/>
      </c>
      <c r="P46" s="24">
        <f>P45*0.4</f>
        <v/>
      </c>
      <c r="Q46" s="24">
        <f>Q45*0.4</f>
        <v/>
      </c>
      <c r="R46" s="24">
        <f>R45*0.4</f>
        <v/>
      </c>
      <c r="S46" s="24">
        <f>S45*0.4</f>
        <v/>
      </c>
      <c r="T46" s="24">
        <f>T45*0.4</f>
        <v/>
      </c>
      <c r="U46" s="24">
        <f>U45*0.4</f>
        <v/>
      </c>
      <c r="V46" s="24">
        <f>V45*0.4</f>
        <v/>
      </c>
      <c r="W46" s="24">
        <f>W45*0.4</f>
        <v/>
      </c>
      <c r="X46" s="24">
        <f>X45*0.4</f>
        <v/>
      </c>
      <c r="Y46" s="24">
        <f>Y45*0.4</f>
        <v/>
      </c>
      <c r="Z46" s="24">
        <f>Z45*0.4</f>
        <v/>
      </c>
      <c r="AA46" s="24">
        <f>AA45*0.4</f>
        <v/>
      </c>
      <c r="AB46" s="24">
        <f>AB45*0.4</f>
        <v/>
      </c>
      <c r="AC46" s="24">
        <f>AC45*0.4</f>
        <v/>
      </c>
      <c r="AD46" s="24">
        <f>AD45*0.4</f>
        <v/>
      </c>
      <c r="AE46" s="24">
        <f>AE45*0.4</f>
        <v/>
      </c>
      <c r="AF46" s="26" t="inlineStr">
        <is>
          <t>Injection required=40% of Total Gas, Mscmd</t>
        </is>
      </c>
      <c r="AG46" s="25" t="n"/>
      <c r="AH46" s="25" t="n"/>
    </row>
    <row r="47">
      <c r="A47" s="26" t="inlineStr">
        <is>
          <t>Gas from KPC to injection, Mscmd</t>
        </is>
      </c>
      <c r="B47" s="24" t="n">
        <v>16.52</v>
      </c>
      <c r="C47" s="24" t="n">
        <v>16.52</v>
      </c>
      <c r="D47" s="24" t="n">
        <v>16.52</v>
      </c>
      <c r="E47" s="24" t="n">
        <v>16.52</v>
      </c>
      <c r="F47" s="24" t="n">
        <v>16.52</v>
      </c>
      <c r="G47" s="24" t="n">
        <v>16.52</v>
      </c>
      <c r="H47" s="24" t="n">
        <v>16.52</v>
      </c>
      <c r="I47" s="24" t="n">
        <v>16.52</v>
      </c>
      <c r="J47" s="24" t="n">
        <v>16.52</v>
      </c>
      <c r="K47" s="24" t="n">
        <v>16.52</v>
      </c>
      <c r="L47" s="24" t="n">
        <v>16.52</v>
      </c>
      <c r="M47" s="24" t="n">
        <v>16.52</v>
      </c>
      <c r="N47" s="24" t="n">
        <v>16.52</v>
      </c>
      <c r="O47" s="24" t="n">
        <v>16.52</v>
      </c>
      <c r="P47" s="24" t="n">
        <v>16.52</v>
      </c>
      <c r="Q47" s="24" t="n">
        <v>16.52</v>
      </c>
      <c r="R47" s="24" t="n">
        <v>16.52</v>
      </c>
      <c r="S47" s="24" t="n">
        <v>16.52</v>
      </c>
      <c r="T47" s="24" t="n">
        <v>16.52</v>
      </c>
      <c r="U47" s="24" t="n">
        <v>16.52</v>
      </c>
      <c r="V47" s="24" t="n">
        <v>16.52</v>
      </c>
      <c r="W47" s="24" t="n">
        <v>16.52</v>
      </c>
      <c r="X47" s="24" t="n">
        <v>16.52</v>
      </c>
      <c r="Y47" s="24" t="n">
        <v>16.52</v>
      </c>
      <c r="Z47" s="24" t="n">
        <v>16.52</v>
      </c>
      <c r="AA47" s="24" t="n">
        <v>16.52</v>
      </c>
      <c r="AB47" s="24" t="n">
        <v>16.52</v>
      </c>
      <c r="AC47" s="24" t="n">
        <v>16.52</v>
      </c>
      <c r="AD47" s="24" t="n">
        <v>16.52</v>
      </c>
      <c r="AE47" s="24" t="n">
        <v>16.52</v>
      </c>
      <c r="AF47" s="26" t="inlineStr">
        <is>
          <t>Gas from KPC to injection, Mscmd</t>
        </is>
      </c>
      <c r="AG47" s="25" t="n"/>
      <c r="AH47" s="25" t="n"/>
    </row>
    <row r="48">
      <c r="A48" s="26" t="inlineStr">
        <is>
          <t>Gas from KPC to export, Mscmd</t>
        </is>
      </c>
      <c r="B48" s="24" t="n">
        <v>7.2</v>
      </c>
      <c r="C48" s="24" t="n">
        <v>7.2</v>
      </c>
      <c r="D48" s="24" t="n">
        <v>7.2</v>
      </c>
      <c r="E48" s="24" t="n">
        <v>7.2</v>
      </c>
      <c r="F48" s="24" t="n">
        <v>7.2</v>
      </c>
      <c r="G48" s="24" t="n">
        <v>7.2</v>
      </c>
      <c r="H48" s="24" t="n">
        <v>7.2</v>
      </c>
      <c r="I48" s="24" t="n">
        <v>7.2</v>
      </c>
      <c r="J48" s="24" t="n">
        <v>7.2</v>
      </c>
      <c r="K48" s="24" t="n">
        <v>7.2</v>
      </c>
      <c r="L48" s="24" t="n">
        <v>7.2</v>
      </c>
      <c r="M48" s="24" t="n">
        <v>7.2</v>
      </c>
      <c r="N48" s="24" t="n">
        <v>7.2</v>
      </c>
      <c r="O48" s="24" t="n">
        <v>7.2</v>
      </c>
      <c r="P48" s="24" t="n">
        <v>7.2</v>
      </c>
      <c r="Q48" s="24" t="n">
        <v>7.2</v>
      </c>
      <c r="R48" s="24" t="n">
        <v>7.2</v>
      </c>
      <c r="S48" s="24" t="n">
        <v>7.2</v>
      </c>
      <c r="T48" s="24" t="n">
        <v>7.2</v>
      </c>
      <c r="U48" s="24" t="n">
        <v>7.2</v>
      </c>
      <c r="V48" s="24" t="n">
        <v>7.2</v>
      </c>
      <c r="W48" s="24" t="n">
        <v>7.2</v>
      </c>
      <c r="X48" s="24" t="n">
        <v>7.2</v>
      </c>
      <c r="Y48" s="24" t="n">
        <v>7.2</v>
      </c>
      <c r="Z48" s="24" t="n">
        <v>7.2</v>
      </c>
      <c r="AA48" s="24" t="n">
        <v>7.2</v>
      </c>
      <c r="AB48" s="24" t="n">
        <v>7.2</v>
      </c>
      <c r="AC48" s="24" t="n">
        <v>7.2</v>
      </c>
      <c r="AD48" s="24" t="n">
        <v>7.2</v>
      </c>
      <c r="AE48" s="24" t="n">
        <v>7.2</v>
      </c>
      <c r="AF48" s="26" t="inlineStr">
        <is>
          <t>Gas from KPC to export, Mscmd</t>
        </is>
      </c>
      <c r="AG48" s="25" t="n"/>
      <c r="AH48" s="25" t="n"/>
    </row>
    <row r="49">
      <c r="A49" s="26" t="inlineStr">
        <is>
          <t>Gas from KPC to 5IC, Mscmd</t>
        </is>
      </c>
      <c r="B49" s="24" t="n">
        <v>11.28</v>
      </c>
      <c r="C49" s="24" t="n">
        <v>11.28</v>
      </c>
      <c r="D49" s="24" t="n">
        <v>11.28</v>
      </c>
      <c r="E49" s="24" t="n">
        <v>11.28</v>
      </c>
      <c r="F49" s="24" t="n">
        <v>11.28</v>
      </c>
      <c r="G49" s="24" t="n">
        <v>11.28</v>
      </c>
      <c r="H49" s="24" t="n">
        <v>11.28</v>
      </c>
      <c r="I49" s="24" t="n">
        <v>11.28</v>
      </c>
      <c r="J49" s="24" t="n">
        <v>11.28</v>
      </c>
      <c r="K49" s="24" t="n">
        <v>11.28</v>
      </c>
      <c r="L49" s="24" t="n">
        <v>11.28</v>
      </c>
      <c r="M49" s="24" t="n">
        <v>11.28</v>
      </c>
      <c r="N49" s="24" t="n">
        <v>11.28</v>
      </c>
      <c r="O49" s="24" t="n">
        <v>11.28</v>
      </c>
      <c r="P49" s="24" t="n">
        <v>11.28</v>
      </c>
      <c r="Q49" s="24" t="n">
        <v>11.28</v>
      </c>
      <c r="R49" s="24" t="n">
        <v>11.28</v>
      </c>
      <c r="S49" s="24" t="n">
        <v>11.28</v>
      </c>
      <c r="T49" s="24" t="n">
        <v>11.28</v>
      </c>
      <c r="U49" s="24" t="n">
        <v>11.28</v>
      </c>
      <c r="V49" s="24" t="n">
        <v>11.28</v>
      </c>
      <c r="W49" s="24" t="n">
        <v>11.28</v>
      </c>
      <c r="X49" s="24" t="n">
        <v>11.28</v>
      </c>
      <c r="Y49" s="24" t="n">
        <v>11.28</v>
      </c>
      <c r="Z49" s="24" t="n">
        <v>11.28</v>
      </c>
      <c r="AA49" s="24" t="n">
        <v>11.28</v>
      </c>
      <c r="AB49" s="24" t="n">
        <v>11.28</v>
      </c>
      <c r="AC49" s="24" t="n">
        <v>11.28</v>
      </c>
      <c r="AD49" s="24" t="n">
        <v>11.28</v>
      </c>
      <c r="AE49" s="24" t="n">
        <v>11.28</v>
      </c>
      <c r="AF49" s="26" t="inlineStr">
        <is>
          <t>Gas from KPC to 5IC, Mscmd</t>
        </is>
      </c>
      <c r="AG49" s="25" t="n"/>
      <c r="AH49" s="25" t="n"/>
    </row>
    <row r="50">
      <c r="A50" s="26" t="inlineStr">
        <is>
          <t>Total gas from KPC (outlet DRIZO), Mscmd</t>
        </is>
      </c>
      <c r="B50" s="24">
        <f>B47+B48+B49</f>
        <v/>
      </c>
      <c r="C50" s="24">
        <f>C47+C48+C49</f>
        <v/>
      </c>
      <c r="D50" s="24">
        <f>D47+D48+D49</f>
        <v/>
      </c>
      <c r="E50" s="24">
        <f>E47+E48+E49</f>
        <v/>
      </c>
      <c r="F50" s="24">
        <f>F47+F48+F49</f>
        <v/>
      </c>
      <c r="G50" s="24">
        <f>G47+G48+G49</f>
        <v/>
      </c>
      <c r="H50" s="24">
        <f>H47+H48+H49</f>
        <v/>
      </c>
      <c r="I50" s="24">
        <f>I47+I48+I49</f>
        <v/>
      </c>
      <c r="J50" s="24">
        <f>J47+J48+J49</f>
        <v/>
      </c>
      <c r="K50" s="24">
        <f>K47+K48+K49</f>
        <v/>
      </c>
      <c r="L50" s="24">
        <f>L47+L48+L49</f>
        <v/>
      </c>
      <c r="M50" s="24">
        <f>M47+M48+M49</f>
        <v/>
      </c>
      <c r="N50" s="24">
        <f>N47+N48+N49</f>
        <v/>
      </c>
      <c r="O50" s="24">
        <f>O47+O48+O49</f>
        <v/>
      </c>
      <c r="P50" s="24">
        <f>P47+P48+P49</f>
        <v/>
      </c>
      <c r="Q50" s="24">
        <f>Q47+Q48+Q49</f>
        <v/>
      </c>
      <c r="R50" s="24">
        <f>R47+R48+R49</f>
        <v/>
      </c>
      <c r="S50" s="24">
        <f>S47+S48+S49</f>
        <v/>
      </c>
      <c r="T50" s="24">
        <f>T47+T48+T49</f>
        <v/>
      </c>
      <c r="U50" s="24">
        <f>U47+U48+U49</f>
        <v/>
      </c>
      <c r="V50" s="24">
        <f>V47+V48+V49</f>
        <v/>
      </c>
      <c r="W50" s="24">
        <f>W47+W48+W49</f>
        <v/>
      </c>
      <c r="X50" s="24">
        <f>X47+X48+X49</f>
        <v/>
      </c>
      <c r="Y50" s="24">
        <f>Y47+Y48+Y49</f>
        <v/>
      </c>
      <c r="Z50" s="24">
        <f>Z47+Z48+Z49</f>
        <v/>
      </c>
      <c r="AA50" s="24">
        <f>AA47+AA48+AA49</f>
        <v/>
      </c>
      <c r="AB50" s="24">
        <f>AB47+AB48+AB49</f>
        <v/>
      </c>
      <c r="AC50" s="24">
        <f>AC47+AC48+AC49</f>
        <v/>
      </c>
      <c r="AD50" s="24">
        <f>AD47+AD48+AD49</f>
        <v/>
      </c>
      <c r="AE50" s="24">
        <f>AE47+AE48+AE49</f>
        <v/>
      </c>
      <c r="AF50" s="26" t="inlineStr">
        <is>
          <t>Total gas from KPC (outlet DRIZO), Mscmd</t>
        </is>
      </c>
      <c r="AG50" s="25" t="n"/>
      <c r="AH50" s="25" t="n"/>
    </row>
    <row r="51">
      <c r="A51" s="26" t="inlineStr">
        <is>
          <t>H2S in total gas to export, % vol</t>
        </is>
      </c>
      <c r="B51" s="24">
        <f>(B48*$E$25+(B14-B48)*$E$29)/B14*100</f>
        <v/>
      </c>
      <c r="C51" s="24">
        <f>(C48*$E$25+(C14-C48)*$E$29)/C14*100</f>
        <v/>
      </c>
      <c r="D51" s="24">
        <f>(D48*$E$25+(D14-D48)*$E$29)/D14*100</f>
        <v/>
      </c>
      <c r="E51" s="24">
        <f>(E48*$E$25+(E14-E48)*$E$29)/E14*100</f>
        <v/>
      </c>
      <c r="F51" s="24">
        <f>(F48*$E$25+(F14-F48)*$E$29)/F14*100</f>
        <v/>
      </c>
      <c r="G51" s="24">
        <f>(G48*$E$25+(G14-G48)*$E$29)/G14*100</f>
        <v/>
      </c>
      <c r="H51" s="24">
        <f>(H48*$E$25+(H14-H48)*$E$29)/H14*100</f>
        <v/>
      </c>
      <c r="I51" s="24">
        <f>(I48*$E$25+(I14-I48)*$E$29)/I14*100</f>
        <v/>
      </c>
      <c r="J51" s="24">
        <f>(J48*$E$25+(J14-J48)*$E$29)/J14*100</f>
        <v/>
      </c>
      <c r="K51" s="24">
        <f>(K48*$E$25+(K14-K48)*$E$29)/K14*100</f>
        <v/>
      </c>
      <c r="L51" s="24">
        <f>(L48*$E$25+(L14-L48)*$E$29)/L14*100</f>
        <v/>
      </c>
      <c r="M51" s="24">
        <f>(M48*$E$25+(M14-M48)*$E$29)/M14*100</f>
        <v/>
      </c>
      <c r="N51" s="24">
        <f>(N48*$E$25+(N14-N48)*$E$29)/N14*100</f>
        <v/>
      </c>
      <c r="O51" s="24">
        <f>(O48*$E$25+(O14-O48)*$E$29)/O14*100</f>
        <v/>
      </c>
      <c r="P51" s="24">
        <f>(P48*$E$25+(P14-P48)*$E$29)/P14*100</f>
        <v/>
      </c>
      <c r="Q51" s="24">
        <f>(Q48*$E$25+(Q14-Q48)*$E$29)/Q14*100</f>
        <v/>
      </c>
      <c r="R51" s="24">
        <f>(R48*$E$25+(R14-R48)*$E$29)/R14*100</f>
        <v/>
      </c>
      <c r="S51" s="24">
        <f>(S48*$E$25+(S14-S48)*$E$29)/S14*100</f>
        <v/>
      </c>
      <c r="T51" s="24">
        <f>(T48*$E$25+(T14-T48)*$E$29)/T14*100</f>
        <v/>
      </c>
      <c r="U51" s="24">
        <f>(U48*$E$25+(U14-U48)*$E$29)/U14*100</f>
        <v/>
      </c>
      <c r="V51" s="24">
        <f>(V48*$E$25+(V14-V48)*$E$29)/V14*100</f>
        <v/>
      </c>
      <c r="W51" s="24">
        <f>(W48*$E$25+(W14-W48)*$E$29)/W14*100</f>
        <v/>
      </c>
      <c r="X51" s="24">
        <f>(X48*$E$25+(X14-X48)*$E$29)/X14*100</f>
        <v/>
      </c>
      <c r="Y51" s="24">
        <f>(Y48*$E$25+(Y14-Y48)*$E$29)/Y14*100</f>
        <v/>
      </c>
      <c r="Z51" s="24">
        <f>(Z48*$E$25+(Z14-Z48)*$E$29)/Z14*100</f>
        <v/>
      </c>
      <c r="AA51" s="24">
        <f>(AA48*$E$25+(AA14-AA48)*$E$29)/AA14*100</f>
        <v/>
      </c>
      <c r="AB51" s="24">
        <f>(AB48*$E$25+(AB14-AB48)*$E$29)/AB14*100</f>
        <v/>
      </c>
      <c r="AC51" s="24">
        <f>(AC48*$E$25+(AC14-AC48)*$E$29)/AC14*100</f>
        <v/>
      </c>
      <c r="AD51" s="24">
        <f>(AD48*$E$25+(AD14-AD48)*$E$29)/AD14*100</f>
        <v/>
      </c>
      <c r="AE51" s="24">
        <f>(AE48*$E$25+(AE14-AE48)*$E$29)/AE14*100</f>
        <v/>
      </c>
      <c r="AF51" s="26" t="inlineStr">
        <is>
          <t>H2S in total gas to export, % vol</t>
        </is>
      </c>
      <c r="AG51" s="25" t="n"/>
      <c r="AH51" s="25" t="n"/>
    </row>
    <row r="52"/>
    <row r="53">
      <c r="B53" s="27" t="inlineStr">
        <is>
          <t>PRODUCTS OUTPUT</t>
        </is>
      </c>
    </row>
    <row r="54">
      <c r="A54" s="26" t="inlineStr">
        <is>
          <t>Date</t>
        </is>
      </c>
      <c r="B54" s="28" t="n">
        <v>1</v>
      </c>
      <c r="C54" s="28" t="n">
        <v>2</v>
      </c>
      <c r="D54" s="28" t="n">
        <v>3</v>
      </c>
      <c r="E54" s="28" t="n">
        <v>4</v>
      </c>
      <c r="F54" s="28" t="n">
        <v>5</v>
      </c>
      <c r="G54" s="28" t="n">
        <v>6</v>
      </c>
      <c r="H54" s="28" t="n">
        <v>7</v>
      </c>
      <c r="I54" s="28" t="n">
        <v>8</v>
      </c>
      <c r="J54" s="28" t="n">
        <v>9</v>
      </c>
      <c r="K54" s="28" t="n">
        <v>10</v>
      </c>
      <c r="L54" s="28" t="n">
        <v>11</v>
      </c>
      <c r="M54" s="28" t="n">
        <v>12</v>
      </c>
      <c r="N54" s="28" t="n">
        <v>13</v>
      </c>
      <c r="O54" s="28" t="n">
        <v>14</v>
      </c>
      <c r="P54" s="28" t="n">
        <v>15</v>
      </c>
      <c r="Q54" s="28" t="n">
        <v>16</v>
      </c>
      <c r="R54" s="28" t="n">
        <v>17</v>
      </c>
      <c r="S54" s="28" t="n">
        <v>18</v>
      </c>
      <c r="T54" s="28" t="n">
        <v>19</v>
      </c>
      <c r="U54" s="28" t="n">
        <v>20</v>
      </c>
      <c r="V54" s="28" t="n">
        <v>21</v>
      </c>
      <c r="W54" s="28" t="n">
        <v>22</v>
      </c>
      <c r="X54" s="28" t="n">
        <v>23</v>
      </c>
      <c r="Y54" s="28" t="n">
        <v>24</v>
      </c>
      <c r="Z54" s="28" t="n">
        <v>25</v>
      </c>
      <c r="AA54" s="28" t="n">
        <v>26</v>
      </c>
      <c r="AB54" s="28" t="n">
        <v>27</v>
      </c>
      <c r="AC54" s="28" t="n">
        <v>28</v>
      </c>
      <c r="AD54" s="28" t="n">
        <v>29</v>
      </c>
      <c r="AE54" s="28" t="n">
        <v>30</v>
      </c>
      <c r="AF54" s="28" t="inlineStr">
        <is>
          <t>SUMS</t>
        </is>
      </c>
    </row>
    <row r="55">
      <c r="A55" s="26" t="inlineStr">
        <is>
          <t>Total Equivalent Stable Liquid, ktd</t>
        </is>
      </c>
      <c r="B55" s="24">
        <f>(B4+$J$22*(B9))</f>
        <v/>
      </c>
      <c r="C55" s="24">
        <f>(C4+$J$22*(C9))</f>
        <v/>
      </c>
      <c r="D55" s="24">
        <f>(D4+$J$22*(D9))</f>
        <v/>
      </c>
      <c r="E55" s="24">
        <f>(E4+$J$22*(E9))</f>
        <v/>
      </c>
      <c r="F55" s="24">
        <f>(F4+$J$22*(F9))</f>
        <v/>
      </c>
      <c r="G55" s="24">
        <f>(G4+$J$22*(G9))</f>
        <v/>
      </c>
      <c r="H55" s="24">
        <f>(H4+$J$22*(H9))</f>
        <v/>
      </c>
      <c r="I55" s="24">
        <f>(I4+$J$22*(I9))</f>
        <v/>
      </c>
      <c r="J55" s="24">
        <f>(J4+$J$22*(J9))</f>
        <v/>
      </c>
      <c r="K55" s="24">
        <f>(K4+$J$22*(K9))</f>
        <v/>
      </c>
      <c r="L55" s="24">
        <f>(L4+$J$22*(L9))</f>
        <v/>
      </c>
      <c r="M55" s="24">
        <f>(M4+$J$22*(M9))</f>
        <v/>
      </c>
      <c r="N55" s="24">
        <f>(N4+$J$22*(N9))</f>
        <v/>
      </c>
      <c r="O55" s="24">
        <f>(O4+$J$22*(O9))</f>
        <v/>
      </c>
      <c r="P55" s="24">
        <f>(P4+$J$22*(P9))</f>
        <v/>
      </c>
      <c r="Q55" s="24">
        <f>(Q4+$J$22*(Q9))</f>
        <v/>
      </c>
      <c r="R55" s="24">
        <f>(R4+$J$22*(R9))</f>
        <v/>
      </c>
      <c r="S55" s="24">
        <f>(S4+$J$22*(S9))</f>
        <v/>
      </c>
      <c r="T55" s="24">
        <f>(T4+$J$22*(T9))</f>
        <v/>
      </c>
      <c r="U55" s="24">
        <f>(U4+$J$22*(U9))</f>
        <v/>
      </c>
      <c r="V55" s="24">
        <f>(V4+$J$22*(V9))</f>
        <v/>
      </c>
      <c r="W55" s="24">
        <f>(W4+$J$22*(W9))</f>
        <v/>
      </c>
      <c r="X55" s="24">
        <f>(X4+$J$22*(X9))</f>
        <v/>
      </c>
      <c r="Y55" s="24">
        <f>(Y4+$J$22*(Y9))</f>
        <v/>
      </c>
      <c r="Z55" s="24">
        <f>(Z4+$J$22*(Z9))</f>
        <v/>
      </c>
      <c r="AA55" s="24">
        <f>(AA4+$J$22*(AA9))</f>
        <v/>
      </c>
      <c r="AB55" s="24">
        <f>(AB4+$J$22*(AB9))</f>
        <v/>
      </c>
      <c r="AC55" s="24">
        <f>(AC4+$J$22*(AC9))</f>
        <v/>
      </c>
      <c r="AD55" s="24">
        <f>(AD4+$J$22*(AD9))</f>
        <v/>
      </c>
      <c r="AE55" s="24">
        <f>(AE4+$J$22*(AE9))</f>
        <v/>
      </c>
      <c r="AF55" s="25">
        <f>SUM(B55:AE55)</f>
        <v/>
      </c>
    </row>
    <row r="56">
      <c r="A56" s="26" t="inlineStr">
        <is>
          <t>Total Gas, Mscmd</t>
        </is>
      </c>
      <c r="B56" s="24">
        <f>B15+B14+B10</f>
        <v/>
      </c>
      <c r="C56" s="24">
        <f>C15+C14+C10</f>
        <v/>
      </c>
      <c r="D56" s="24">
        <f>D15+D14+D10</f>
        <v/>
      </c>
      <c r="E56" s="24">
        <f>E15+E14+E10</f>
        <v/>
      </c>
      <c r="F56" s="24">
        <f>F15+F14+F10</f>
        <v/>
      </c>
      <c r="G56" s="24">
        <f>G15+G14+G10</f>
        <v/>
      </c>
      <c r="H56" s="24">
        <f>H15+H14+H10</f>
        <v/>
      </c>
      <c r="I56" s="24">
        <f>I15+I14+I10</f>
        <v/>
      </c>
      <c r="J56" s="24">
        <f>J15+J14+J10</f>
        <v/>
      </c>
      <c r="K56" s="24">
        <f>K15+K14+K10</f>
        <v/>
      </c>
      <c r="L56" s="24">
        <f>L15+L14+L10</f>
        <v/>
      </c>
      <c r="M56" s="24">
        <f>M15+M14+M10</f>
        <v/>
      </c>
      <c r="N56" s="24">
        <f>N15+N14+N10</f>
        <v/>
      </c>
      <c r="O56" s="24">
        <f>O15+O14+O10</f>
        <v/>
      </c>
      <c r="P56" s="24">
        <f>P15+P14+P10</f>
        <v/>
      </c>
      <c r="Q56" s="24">
        <f>Q15+Q14+Q10</f>
        <v/>
      </c>
      <c r="R56" s="24">
        <f>R15+R14+R10</f>
        <v/>
      </c>
      <c r="S56" s="24">
        <f>S15+S14+S10</f>
        <v/>
      </c>
      <c r="T56" s="24">
        <f>T15+T14+T10</f>
        <v/>
      </c>
      <c r="U56" s="24">
        <f>U15+U14+U10</f>
        <v/>
      </c>
      <c r="V56" s="24">
        <f>V15+V14+V10</f>
        <v/>
      </c>
      <c r="W56" s="24">
        <f>W15+W14+W10</f>
        <v/>
      </c>
      <c r="X56" s="24">
        <f>X15+X14+X10</f>
        <v/>
      </c>
      <c r="Y56" s="24">
        <f>Y15+Y14+Y10</f>
        <v/>
      </c>
      <c r="Z56" s="24">
        <f>Z15+Z14+Z10</f>
        <v/>
      </c>
      <c r="AA56" s="24">
        <f>AA15+AA14+AA10</f>
        <v/>
      </c>
      <c r="AB56" s="24">
        <f>AB15+AB14+AB10</f>
        <v/>
      </c>
      <c r="AC56" s="24">
        <f>AC15+AC14+AC10</f>
        <v/>
      </c>
      <c r="AD56" s="24">
        <f>AD15+AD14+AD10</f>
        <v/>
      </c>
      <c r="AE56" s="24">
        <f>AE15+AE14+AE10</f>
        <v/>
      </c>
      <c r="AF56" s="25">
        <f>SUM(B56:AE56)</f>
        <v/>
      </c>
    </row>
    <row r="57">
      <c r="A57" s="26" t="inlineStr">
        <is>
          <t>Field GOR</t>
        </is>
      </c>
      <c r="B57" s="24">
        <f>B56/B55</f>
        <v/>
      </c>
      <c r="C57" s="24">
        <f>C56/C55</f>
        <v/>
      </c>
      <c r="D57" s="24">
        <f>D56/D55</f>
        <v/>
      </c>
      <c r="E57" s="24">
        <f>E56/E55</f>
        <v/>
      </c>
      <c r="F57" s="24">
        <f>F56/F55</f>
        <v/>
      </c>
      <c r="G57" s="24">
        <f>G56/G55</f>
        <v/>
      </c>
      <c r="H57" s="24">
        <f>H56/H55</f>
        <v/>
      </c>
      <c r="I57" s="24">
        <f>I56/I55</f>
        <v/>
      </c>
      <c r="J57" s="24">
        <f>J56/J55</f>
        <v/>
      </c>
      <c r="K57" s="24">
        <f>K56/K55</f>
        <v/>
      </c>
      <c r="L57" s="24">
        <f>L56/L55</f>
        <v/>
      </c>
      <c r="M57" s="24">
        <f>M56/M55</f>
        <v/>
      </c>
      <c r="N57" s="24">
        <f>N56/N55</f>
        <v/>
      </c>
      <c r="O57" s="24">
        <f>O56/O55</f>
        <v/>
      </c>
      <c r="P57" s="24">
        <f>P56/P55</f>
        <v/>
      </c>
      <c r="Q57" s="24">
        <f>Q56/Q55</f>
        <v/>
      </c>
      <c r="R57" s="24">
        <f>R56/R55</f>
        <v/>
      </c>
      <c r="S57" s="24">
        <f>S56/S55</f>
        <v/>
      </c>
      <c r="T57" s="24">
        <f>T56/T55</f>
        <v/>
      </c>
      <c r="U57" s="24">
        <f>U56/U55</f>
        <v/>
      </c>
      <c r="V57" s="24">
        <f>V56/V55</f>
        <v/>
      </c>
      <c r="W57" s="24">
        <f>W56/W55</f>
        <v/>
      </c>
      <c r="X57" s="24">
        <f>X56/X55</f>
        <v/>
      </c>
      <c r="Y57" s="24">
        <f>Y56/Y55</f>
        <v/>
      </c>
      <c r="Z57" s="24">
        <f>Z56/Z55</f>
        <v/>
      </c>
      <c r="AA57" s="24">
        <f>AA56/AA55</f>
        <v/>
      </c>
      <c r="AB57" s="24">
        <f>AB56/AB55</f>
        <v/>
      </c>
      <c r="AC57" s="24">
        <f>AC56/AC55</f>
        <v/>
      </c>
      <c r="AD57" s="24">
        <f>AD56/AD55</f>
        <v/>
      </c>
      <c r="AE57" s="24">
        <f>AE56/AE55</f>
        <v/>
      </c>
      <c r="AF57" s="25">
        <f>(AE56/AE55)</f>
        <v/>
      </c>
    </row>
    <row r="58"/>
    <row r="59"/>
    <row r="60">
      <c r="B60" s="27" t="inlineStr">
        <is>
          <t>WELL STOCK</t>
        </is>
      </c>
    </row>
    <row r="61">
      <c r="A61" s="26" t="inlineStr">
        <is>
          <t>KPC WS, kt stable</t>
        </is>
      </c>
      <c r="B61" s="24">
        <f>B106</f>
        <v/>
      </c>
      <c r="C61" s="24">
        <f>C106</f>
        <v/>
      </c>
      <c r="D61" s="24">
        <f>D106</f>
        <v/>
      </c>
      <c r="E61" s="24">
        <f>E106</f>
        <v/>
      </c>
      <c r="F61" s="24">
        <f>F106</f>
        <v/>
      </c>
      <c r="G61" s="24">
        <f>G106</f>
        <v/>
      </c>
      <c r="H61" s="24">
        <f>H106</f>
        <v/>
      </c>
      <c r="I61" s="24">
        <f>I106</f>
        <v/>
      </c>
      <c r="J61" s="24">
        <f>J106</f>
        <v/>
      </c>
      <c r="K61" s="24">
        <f>K106</f>
        <v/>
      </c>
      <c r="L61" s="24">
        <f>L106</f>
        <v/>
      </c>
      <c r="M61" s="24">
        <f>M106</f>
        <v/>
      </c>
      <c r="N61" s="24">
        <f>N106</f>
        <v/>
      </c>
      <c r="O61" s="24">
        <f>O106</f>
        <v/>
      </c>
      <c r="P61" s="24">
        <f>P106</f>
        <v/>
      </c>
      <c r="Q61" s="24">
        <f>Q106</f>
        <v/>
      </c>
      <c r="R61" s="24">
        <f>R106</f>
        <v/>
      </c>
      <c r="S61" s="24">
        <f>S106</f>
        <v/>
      </c>
      <c r="T61" s="24">
        <f>T106</f>
        <v/>
      </c>
      <c r="U61" s="24">
        <f>U106</f>
        <v/>
      </c>
      <c r="V61" s="24">
        <f>V106</f>
        <v/>
      </c>
      <c r="W61" s="24">
        <f>W106</f>
        <v/>
      </c>
      <c r="X61" s="24">
        <f>X106</f>
        <v/>
      </c>
      <c r="Y61" s="24">
        <f>Y106</f>
        <v/>
      </c>
      <c r="Z61" s="24">
        <f>Z106</f>
        <v/>
      </c>
      <c r="AA61" s="24">
        <f>AA106</f>
        <v/>
      </c>
      <c r="AB61" s="24">
        <f>AB106</f>
        <v/>
      </c>
      <c r="AC61" s="24">
        <f>AC106</f>
        <v/>
      </c>
      <c r="AD61" s="24">
        <f>AD106</f>
        <v/>
      </c>
      <c r="AE61" s="24">
        <f>AE106</f>
        <v/>
      </c>
    </row>
    <row r="62">
      <c r="A62" s="26" t="inlineStr">
        <is>
          <t>Unit 2 WS, kt stable</t>
        </is>
      </c>
      <c r="B62" s="24">
        <f>B107</f>
        <v/>
      </c>
      <c r="C62" s="24">
        <f>C107</f>
        <v/>
      </c>
      <c r="D62" s="24">
        <f>D107</f>
        <v/>
      </c>
      <c r="E62" s="24">
        <f>E107</f>
        <v/>
      </c>
      <c r="F62" s="24">
        <f>F107</f>
        <v/>
      </c>
      <c r="G62" s="24">
        <f>G107</f>
        <v/>
      </c>
      <c r="H62" s="24">
        <f>H107</f>
        <v/>
      </c>
      <c r="I62" s="24">
        <f>I107</f>
        <v/>
      </c>
      <c r="J62" s="24">
        <f>J107</f>
        <v/>
      </c>
      <c r="K62" s="24">
        <f>K107</f>
        <v/>
      </c>
      <c r="L62" s="24">
        <f>L107</f>
        <v/>
      </c>
      <c r="M62" s="24">
        <f>M107</f>
        <v/>
      </c>
      <c r="N62" s="24">
        <f>N107</f>
        <v/>
      </c>
      <c r="O62" s="24">
        <f>O107</f>
        <v/>
      </c>
      <c r="P62" s="24">
        <f>P107</f>
        <v/>
      </c>
      <c r="Q62" s="24">
        <f>Q107</f>
        <v/>
      </c>
      <c r="R62" s="24">
        <f>R107</f>
        <v/>
      </c>
      <c r="S62" s="24">
        <f>S107</f>
        <v/>
      </c>
      <c r="T62" s="24">
        <f>T107</f>
        <v/>
      </c>
      <c r="U62" s="24">
        <f>U107</f>
        <v/>
      </c>
      <c r="V62" s="24">
        <f>V107</f>
        <v/>
      </c>
      <c r="W62" s="24">
        <f>W107</f>
        <v/>
      </c>
      <c r="X62" s="24">
        <f>X107</f>
        <v/>
      </c>
      <c r="Y62" s="24">
        <f>Y107</f>
        <v/>
      </c>
      <c r="Z62" s="24">
        <f>Z107</f>
        <v/>
      </c>
      <c r="AA62" s="24">
        <f>AA107</f>
        <v/>
      </c>
      <c r="AB62" s="24">
        <f>AB107</f>
        <v/>
      </c>
      <c r="AC62" s="24">
        <f>AC107</f>
        <v/>
      </c>
      <c r="AD62" s="24">
        <f>AD107</f>
        <v/>
      </c>
      <c r="AE62" s="24">
        <f>AE107</f>
        <v/>
      </c>
    </row>
    <row r="63">
      <c r="A63" s="26" t="inlineStr">
        <is>
          <t>Unit 3 WS, kt stable</t>
        </is>
      </c>
      <c r="B63" s="24">
        <f>B108</f>
        <v/>
      </c>
      <c r="C63" s="24">
        <f>C108</f>
        <v/>
      </c>
      <c r="D63" s="24">
        <f>D108</f>
        <v/>
      </c>
      <c r="E63" s="24">
        <f>E108</f>
        <v/>
      </c>
      <c r="F63" s="24">
        <f>F108</f>
        <v/>
      </c>
      <c r="G63" s="24">
        <f>G108</f>
        <v/>
      </c>
      <c r="H63" s="24">
        <f>H108</f>
        <v/>
      </c>
      <c r="I63" s="24">
        <f>I108</f>
        <v/>
      </c>
      <c r="J63" s="24">
        <f>J108</f>
        <v/>
      </c>
      <c r="K63" s="24">
        <f>K108</f>
        <v/>
      </c>
      <c r="L63" s="24">
        <f>L108</f>
        <v/>
      </c>
      <c r="M63" s="24">
        <f>M108</f>
        <v/>
      </c>
      <c r="N63" s="24">
        <f>N108</f>
        <v/>
      </c>
      <c r="O63" s="24">
        <f>O108</f>
        <v/>
      </c>
      <c r="P63" s="24">
        <f>P108</f>
        <v/>
      </c>
      <c r="Q63" s="24">
        <f>Q108</f>
        <v/>
      </c>
      <c r="R63" s="24">
        <f>R108</f>
        <v/>
      </c>
      <c r="S63" s="24">
        <f>S108</f>
        <v/>
      </c>
      <c r="T63" s="24">
        <f>T108</f>
        <v/>
      </c>
      <c r="U63" s="24">
        <f>U108</f>
        <v/>
      </c>
      <c r="V63" s="24">
        <f>V108</f>
        <v/>
      </c>
      <c r="W63" s="24">
        <f>W108</f>
        <v/>
      </c>
      <c r="X63" s="24">
        <f>X108</f>
        <v/>
      </c>
      <c r="Y63" s="24">
        <f>Y108</f>
        <v/>
      </c>
      <c r="Z63" s="24">
        <f>Z108</f>
        <v/>
      </c>
      <c r="AA63" s="24">
        <f>AA108</f>
        <v/>
      </c>
      <c r="AB63" s="24">
        <f>AB108</f>
        <v/>
      </c>
      <c r="AC63" s="24">
        <f>AC108</f>
        <v/>
      </c>
      <c r="AD63" s="24">
        <f>AD108</f>
        <v/>
      </c>
      <c r="AE63" s="24">
        <f>AE108</f>
        <v/>
      </c>
    </row>
    <row r="64">
      <c r="A64" s="26" t="inlineStr">
        <is>
          <t>KPC WS GOR Mscm/kt stable</t>
        </is>
      </c>
      <c r="B64" s="24">
        <f>B116</f>
        <v/>
      </c>
      <c r="C64" s="24">
        <f>C116</f>
        <v/>
      </c>
      <c r="D64" s="24">
        <f>D116</f>
        <v/>
      </c>
      <c r="E64" s="24">
        <f>E116</f>
        <v/>
      </c>
      <c r="F64" s="24">
        <f>F116</f>
        <v/>
      </c>
      <c r="G64" s="24">
        <f>G116</f>
        <v/>
      </c>
      <c r="H64" s="24">
        <f>H116</f>
        <v/>
      </c>
      <c r="I64" s="24">
        <f>I116</f>
        <v/>
      </c>
      <c r="J64" s="24">
        <f>J116</f>
        <v/>
      </c>
      <c r="K64" s="24">
        <f>K116</f>
        <v/>
      </c>
      <c r="L64" s="24">
        <f>L116</f>
        <v/>
      </c>
      <c r="M64" s="24">
        <f>M116</f>
        <v/>
      </c>
      <c r="N64" s="24">
        <f>N116</f>
        <v/>
      </c>
      <c r="O64" s="24">
        <f>O116</f>
        <v/>
      </c>
      <c r="P64" s="24">
        <f>P116</f>
        <v/>
      </c>
      <c r="Q64" s="24">
        <f>Q116</f>
        <v/>
      </c>
      <c r="R64" s="24">
        <f>R116</f>
        <v/>
      </c>
      <c r="S64" s="24">
        <f>S116</f>
        <v/>
      </c>
      <c r="T64" s="24">
        <f>T116</f>
        <v/>
      </c>
      <c r="U64" s="24">
        <f>U116</f>
        <v/>
      </c>
      <c r="V64" s="24">
        <f>V116</f>
        <v/>
      </c>
      <c r="W64" s="24">
        <f>W116</f>
        <v/>
      </c>
      <c r="X64" s="24">
        <f>X116</f>
        <v/>
      </c>
      <c r="Y64" s="24">
        <f>Y116</f>
        <v/>
      </c>
      <c r="Z64" s="24">
        <f>Z116</f>
        <v/>
      </c>
      <c r="AA64" s="24">
        <f>AA116</f>
        <v/>
      </c>
      <c r="AB64" s="24">
        <f>AB116</f>
        <v/>
      </c>
      <c r="AC64" s="24">
        <f>AC116</f>
        <v/>
      </c>
      <c r="AD64" s="24">
        <f>AD116</f>
        <v/>
      </c>
      <c r="AE64" s="24">
        <f>AE116</f>
        <v/>
      </c>
    </row>
    <row r="65">
      <c r="A65" s="26" t="inlineStr">
        <is>
          <t>Unit 2 WS GOR Mscm/kt stable</t>
        </is>
      </c>
      <c r="B65" s="24">
        <f>B117</f>
        <v/>
      </c>
      <c r="C65" s="24">
        <f>C117</f>
        <v/>
      </c>
      <c r="D65" s="24">
        <f>D117</f>
        <v/>
      </c>
      <c r="E65" s="24">
        <f>E117</f>
        <v/>
      </c>
      <c r="F65" s="24">
        <f>F117</f>
        <v/>
      </c>
      <c r="G65" s="24">
        <f>G117</f>
        <v/>
      </c>
      <c r="H65" s="24">
        <f>H117</f>
        <v/>
      </c>
      <c r="I65" s="24">
        <f>I117</f>
        <v/>
      </c>
      <c r="J65" s="24">
        <f>J117</f>
        <v/>
      </c>
      <c r="K65" s="24">
        <f>K117</f>
        <v/>
      </c>
      <c r="L65" s="24">
        <f>L117</f>
        <v/>
      </c>
      <c r="M65" s="24">
        <f>M117</f>
        <v/>
      </c>
      <c r="N65" s="24">
        <f>N117</f>
        <v/>
      </c>
      <c r="O65" s="24">
        <f>O117</f>
        <v/>
      </c>
      <c r="P65" s="24">
        <f>P117</f>
        <v/>
      </c>
      <c r="Q65" s="24">
        <f>Q117</f>
        <v/>
      </c>
      <c r="R65" s="24">
        <f>R117</f>
        <v/>
      </c>
      <c r="S65" s="24">
        <f>S117</f>
        <v/>
      </c>
      <c r="T65" s="24">
        <f>T117</f>
        <v/>
      </c>
      <c r="U65" s="24">
        <f>U117</f>
        <v/>
      </c>
      <c r="V65" s="24">
        <f>V117</f>
        <v/>
      </c>
      <c r="W65" s="24">
        <f>W117</f>
        <v/>
      </c>
      <c r="X65" s="24">
        <f>X117</f>
        <v/>
      </c>
      <c r="Y65" s="24">
        <f>Y117</f>
        <v/>
      </c>
      <c r="Z65" s="24">
        <f>Z117</f>
        <v/>
      </c>
      <c r="AA65" s="24">
        <f>AA117</f>
        <v/>
      </c>
      <c r="AB65" s="24">
        <f>AB117</f>
        <v/>
      </c>
      <c r="AC65" s="24">
        <f>AC117</f>
        <v/>
      </c>
      <c r="AD65" s="24">
        <f>AD117</f>
        <v/>
      </c>
      <c r="AE65" s="24">
        <f>AE117</f>
        <v/>
      </c>
    </row>
    <row r="66">
      <c r="A66" s="26" t="inlineStr">
        <is>
          <t>Unit 3 WS GOR Mscm/kt stable</t>
        </is>
      </c>
      <c r="B66" s="24">
        <f>B118</f>
        <v/>
      </c>
      <c r="C66" s="24">
        <f>C118</f>
        <v/>
      </c>
      <c r="D66" s="24">
        <f>D118</f>
        <v/>
      </c>
      <c r="E66" s="24">
        <f>E118</f>
        <v/>
      </c>
      <c r="F66" s="24">
        <f>F118</f>
        <v/>
      </c>
      <c r="G66" s="24">
        <f>G118</f>
        <v/>
      </c>
      <c r="H66" s="24">
        <f>H118</f>
        <v/>
      </c>
      <c r="I66" s="24">
        <f>I118</f>
        <v/>
      </c>
      <c r="J66" s="24">
        <f>J118</f>
        <v/>
      </c>
      <c r="K66" s="24">
        <f>K118</f>
        <v/>
      </c>
      <c r="L66" s="24">
        <f>L118</f>
        <v/>
      </c>
      <c r="M66" s="24">
        <f>M118</f>
        <v/>
      </c>
      <c r="N66" s="24">
        <f>N118</f>
        <v/>
      </c>
      <c r="O66" s="24">
        <f>O118</f>
        <v/>
      </c>
      <c r="P66" s="24">
        <f>P118</f>
        <v/>
      </c>
      <c r="Q66" s="24">
        <f>Q118</f>
        <v/>
      </c>
      <c r="R66" s="24">
        <f>R118</f>
        <v/>
      </c>
      <c r="S66" s="24">
        <f>S118</f>
        <v/>
      </c>
      <c r="T66" s="24">
        <f>T118</f>
        <v/>
      </c>
      <c r="U66" s="24">
        <f>U118</f>
        <v/>
      </c>
      <c r="V66" s="24">
        <f>V118</f>
        <v/>
      </c>
      <c r="W66" s="24">
        <f>W118</f>
        <v/>
      </c>
      <c r="X66" s="24">
        <f>X118</f>
        <v/>
      </c>
      <c r="Y66" s="24">
        <f>Y118</f>
        <v/>
      </c>
      <c r="Z66" s="24">
        <f>Z118</f>
        <v/>
      </c>
      <c r="AA66" s="24">
        <f>AA118</f>
        <v/>
      </c>
      <c r="AB66" s="24">
        <f>AB118</f>
        <v/>
      </c>
      <c r="AC66" s="24">
        <f>AC118</f>
        <v/>
      </c>
      <c r="AD66" s="24">
        <f>AD118</f>
        <v/>
      </c>
      <c r="AE66" s="24">
        <f>AE118</f>
        <v/>
      </c>
    </row>
    <row r="67">
      <c r="A67" s="26" t="inlineStr">
        <is>
          <t>GOR U2 cond. in U3 Mscm/kt unstable</t>
        </is>
      </c>
      <c r="B67" s="24">
        <f>B120/(B119*B100*B99)</f>
        <v/>
      </c>
      <c r="C67" s="24">
        <f>C120/(C119*C100*C99)</f>
        <v/>
      </c>
      <c r="D67" s="24">
        <f>D120/(D119*D100*D99)</f>
        <v/>
      </c>
      <c r="E67" s="24">
        <f>E120/(E119*E100*E99)</f>
        <v/>
      </c>
      <c r="F67" s="24">
        <f>F120/(F119*F100*F99)</f>
        <v/>
      </c>
      <c r="G67" s="24">
        <f>G120/(G119*G100*G99)</f>
        <v/>
      </c>
      <c r="H67" s="24">
        <f>H120/(H119*H100*H99)</f>
        <v/>
      </c>
      <c r="I67" s="24">
        <f>I120/(I119*I100*I99)</f>
        <v/>
      </c>
      <c r="J67" s="24">
        <f>J120/(J119*J100*J99)</f>
        <v/>
      </c>
      <c r="K67" s="24">
        <f>K120/(K119*K100*K99)</f>
        <v/>
      </c>
      <c r="L67" s="24">
        <f>L120/(L119*L100*L99)</f>
        <v/>
      </c>
      <c r="M67" s="24">
        <f>M120/(M119*M100*M99)</f>
        <v/>
      </c>
      <c r="N67" s="24">
        <f>N120/(N119*N100*N99)</f>
        <v/>
      </c>
      <c r="O67" s="24">
        <f>O120/(O119*O100*O99)</f>
        <v/>
      </c>
      <c r="P67" s="24">
        <f>P120/(P119*P100*P99)</f>
        <v/>
      </c>
      <c r="Q67" s="24">
        <f>Q120/(Q119*Q100*Q99)</f>
        <v/>
      </c>
      <c r="R67" s="24">
        <f>R120/(R119*R100*R99)</f>
        <v/>
      </c>
      <c r="S67" s="24">
        <f>S120/(S119*S100*S99)</f>
        <v/>
      </c>
      <c r="T67" s="24">
        <f>T120/(T119*T100*T99)</f>
        <v/>
      </c>
      <c r="U67" s="24">
        <f>U120/(U119*U100*U99)</f>
        <v/>
      </c>
      <c r="V67" s="24">
        <f>V120/(V119*V100*V99)</f>
        <v/>
      </c>
      <c r="W67" s="24">
        <f>W120/(W119*W100*W99)</f>
        <v/>
      </c>
      <c r="X67" s="24">
        <f>X120/(X119*X100*X99)</f>
        <v/>
      </c>
      <c r="Y67" s="24">
        <f>Y120/(Y119*Y100*Y99)</f>
        <v/>
      </c>
      <c r="Z67" s="24">
        <f>Z120/(Z119*Z100*Z99)</f>
        <v/>
      </c>
      <c r="AA67" s="24">
        <f>AA120/(AA119*AA100*AA99)</f>
        <v/>
      </c>
      <c r="AB67" s="24">
        <f>AB120/(AB119*AB100*AB99)</f>
        <v/>
      </c>
      <c r="AC67" s="24">
        <f>AC120/(AC119*AC100*AC99)</f>
        <v/>
      </c>
      <c r="AD67" s="24">
        <f>AD120/(AD119*AD100*AD99)</f>
        <v/>
      </c>
      <c r="AE67" s="24">
        <f>AE120/(AE119*AE100*AE99)</f>
        <v/>
      </c>
    </row>
    <row r="68">
      <c r="A68" s="26" t="inlineStr">
        <is>
          <t>GOR U2 cond. in KPC Mscm/kt unstable</t>
        </is>
      </c>
      <c r="B68" s="24">
        <f>B122/(B121*B100*B99)</f>
        <v/>
      </c>
      <c r="C68" s="24">
        <f>C122/(C121*C100*C99)</f>
        <v/>
      </c>
      <c r="D68" s="24">
        <f>D122/(D121*D100*D99)</f>
        <v/>
      </c>
      <c r="E68" s="24">
        <f>E122/(E121*E100*E99)</f>
        <v/>
      </c>
      <c r="F68" s="24">
        <f>F122/(F121*F100*F99)</f>
        <v/>
      </c>
      <c r="G68" s="24">
        <f>G122/(G121*G100*G99)</f>
        <v/>
      </c>
      <c r="H68" s="24">
        <f>H122/(H121*H100*H99)</f>
        <v/>
      </c>
      <c r="I68" s="24">
        <f>I122/(I121*I100*I99)</f>
        <v/>
      </c>
      <c r="J68" s="24">
        <f>J122/(J121*J100*J99)</f>
        <v/>
      </c>
      <c r="K68" s="24">
        <f>K122/(K121*K100*K99)</f>
        <v/>
      </c>
      <c r="L68" s="24">
        <f>L122/(L121*L100*L99)</f>
        <v/>
      </c>
      <c r="M68" s="24">
        <f>M122/(M121*M100*M99)</f>
        <v/>
      </c>
      <c r="N68" s="24">
        <f>N122/(N121*N100*N99)</f>
        <v/>
      </c>
      <c r="O68" s="24">
        <f>O122/(O121*O100*O99)</f>
        <v/>
      </c>
      <c r="P68" s="24">
        <f>P122/(P121*P100*P99)</f>
        <v/>
      </c>
      <c r="Q68" s="24">
        <f>Q122/(Q121*Q100*Q99)</f>
        <v/>
      </c>
      <c r="R68" s="24">
        <f>R122/(R121*R100*R99)</f>
        <v/>
      </c>
      <c r="S68" s="24">
        <f>S122/(S121*S100*S99)</f>
        <v/>
      </c>
      <c r="T68" s="24">
        <f>T122/(T121*T100*T99)</f>
        <v/>
      </c>
      <c r="U68" s="24">
        <f>U122/(U121*U100*U99)</f>
        <v/>
      </c>
      <c r="V68" s="24">
        <f>V122/(V121*V100*V99)</f>
        <v/>
      </c>
      <c r="W68" s="24">
        <f>W122/(W121*W100*W99)</f>
        <v/>
      </c>
      <c r="X68" s="24">
        <f>X122/(X121*X100*X99)</f>
        <v/>
      </c>
      <c r="Y68" s="24">
        <f>Y122/(Y121*Y100*Y99)</f>
        <v/>
      </c>
      <c r="Z68" s="24">
        <f>Z122/(Z121*Z100*Z99)</f>
        <v/>
      </c>
      <c r="AA68" s="24">
        <f>AA122/(AA121*AA100*AA99)</f>
        <v/>
      </c>
      <c r="AB68" s="24">
        <f>AB122/(AB121*AB100*AB99)</f>
        <v/>
      </c>
      <c r="AC68" s="24">
        <f>AC122/(AC121*AC100*AC99)</f>
        <v/>
      </c>
      <c r="AD68" s="24">
        <f>AD122/(AD121*AD100*AD99)</f>
        <v/>
      </c>
      <c r="AE68" s="24">
        <f>AE122/(AE121*AE100*AE99)</f>
        <v/>
      </c>
    </row>
    <row r="69">
      <c r="A69" s="26" t="inlineStr">
        <is>
          <t>GOR U3 cond. in KPC Mscm/kt unstable</t>
        </is>
      </c>
      <c r="B69" s="24">
        <f>B124/(B123*B100*B99)</f>
        <v/>
      </c>
      <c r="C69" s="24">
        <f>C124/(C123*C100*C99)</f>
        <v/>
      </c>
      <c r="D69" s="24">
        <f>D124/(D123*D100*D99)</f>
        <v/>
      </c>
      <c r="E69" s="24">
        <f>E124/(E123*E100*E99)</f>
        <v/>
      </c>
      <c r="F69" s="24">
        <f>F124/(F123*F100*F99)</f>
        <v/>
      </c>
      <c r="G69" s="24">
        <f>G124/(G123*G100*G99)</f>
        <v/>
      </c>
      <c r="H69" s="24">
        <f>H124/(H123*H100*H99)</f>
        <v/>
      </c>
      <c r="I69" s="24">
        <f>I124/(I123*I100*I99)</f>
        <v/>
      </c>
      <c r="J69" s="24">
        <f>J124/(J123*J100*J99)</f>
        <v/>
      </c>
      <c r="K69" s="24">
        <f>K124/(K123*K100*K99)</f>
        <v/>
      </c>
      <c r="L69" s="24">
        <f>L124/(L123*L100*L99)</f>
        <v/>
      </c>
      <c r="M69" s="24">
        <f>M124/(M123*M100*M99)</f>
        <v/>
      </c>
      <c r="N69" s="24">
        <f>N124/(N123*N100*N99)</f>
        <v/>
      </c>
      <c r="O69" s="24">
        <f>O124/(O123*O100*O99)</f>
        <v/>
      </c>
      <c r="P69" s="24">
        <f>P124/(P123*P100*P99)</f>
        <v/>
      </c>
      <c r="Q69" s="24">
        <f>Q124/(Q123*Q100*Q99)</f>
        <v/>
      </c>
      <c r="R69" s="24">
        <f>R124/(R123*R100*R99)</f>
        <v/>
      </c>
      <c r="S69" s="24">
        <f>S124/(S123*S100*S99)</f>
        <v/>
      </c>
      <c r="T69" s="24">
        <f>T124/(T123*T100*T99)</f>
        <v/>
      </c>
      <c r="U69" s="24">
        <f>U124/(U123*U100*U99)</f>
        <v/>
      </c>
      <c r="V69" s="24">
        <f>V124/(V123*V100*V99)</f>
        <v/>
      </c>
      <c r="W69" s="24">
        <f>W124/(W123*W100*W99)</f>
        <v/>
      </c>
      <c r="X69" s="24">
        <f>X124/(X123*X100*X99)</f>
        <v/>
      </c>
      <c r="Y69" s="24">
        <f>Y124/(Y123*Y100*Y99)</f>
        <v/>
      </c>
      <c r="Z69" s="24">
        <f>Z124/(Z123*Z100*Z99)</f>
        <v/>
      </c>
      <c r="AA69" s="24">
        <f>AA124/(AA123*AA100*AA99)</f>
        <v/>
      </c>
      <c r="AB69" s="24">
        <f>AB124/(AB123*AB100*AB99)</f>
        <v/>
      </c>
      <c r="AC69" s="24">
        <f>AC124/(AC123*AC100*AC99)</f>
        <v/>
      </c>
      <c r="AD69" s="24">
        <f>AD124/(AD123*AD100*AD99)</f>
        <v/>
      </c>
      <c r="AE69" s="24">
        <f>AE124/(AE123*AE100*AE99)</f>
        <v/>
      </c>
    </row>
    <row r="70"/>
    <row r="71"/>
    <row r="72"/>
    <row r="73">
      <c r="A73" s="26" t="inlineStr">
        <is>
          <t>WELLS TESTING (VIA TS)</t>
        </is>
      </c>
      <c r="B73" s="24">
        <f>0.10</f>
        <v/>
      </c>
      <c r="C73" s="24">
        <f>0.10</f>
        <v/>
      </c>
      <c r="D73" s="24">
        <f>0.10</f>
        <v/>
      </c>
      <c r="E73" s="24">
        <f>0.10</f>
        <v/>
      </c>
      <c r="F73" s="24">
        <f>0.10</f>
        <v/>
      </c>
      <c r="G73" s="24">
        <f>0.10</f>
        <v/>
      </c>
      <c r="H73" s="24">
        <f>0.10</f>
        <v/>
      </c>
      <c r="I73" s="24">
        <f>0.10</f>
        <v/>
      </c>
      <c r="J73" s="24">
        <f>0.10</f>
        <v/>
      </c>
      <c r="K73" s="24">
        <f>0.10</f>
        <v/>
      </c>
      <c r="L73" s="24">
        <f>0.10</f>
        <v/>
      </c>
      <c r="M73" s="24">
        <f>0.10</f>
        <v/>
      </c>
      <c r="N73" s="24">
        <f>0.10</f>
        <v/>
      </c>
      <c r="O73" s="24">
        <f>0.10</f>
        <v/>
      </c>
      <c r="P73" s="24">
        <f>0.10</f>
        <v/>
      </c>
      <c r="Q73" s="24">
        <f>0.10</f>
        <v/>
      </c>
      <c r="R73" s="24">
        <f>0.10</f>
        <v/>
      </c>
      <c r="S73" s="24">
        <f>0.10</f>
        <v/>
      </c>
      <c r="T73" s="24">
        <f>0.10</f>
        <v/>
      </c>
      <c r="U73" s="24">
        <f>0.10</f>
        <v/>
      </c>
      <c r="V73" s="24">
        <f>0.10</f>
        <v/>
      </c>
      <c r="W73" s="24">
        <f>0.10</f>
        <v/>
      </c>
      <c r="X73" s="24">
        <f>0.10</f>
        <v/>
      </c>
      <c r="Y73" s="24">
        <f>0.10</f>
        <v/>
      </c>
      <c r="Z73" s="24">
        <f>0.10</f>
        <v/>
      </c>
      <c r="AA73" s="24">
        <f>0.10</f>
        <v/>
      </c>
      <c r="AB73" s="24">
        <f>0.10</f>
        <v/>
      </c>
      <c r="AC73" s="24">
        <f>0.10</f>
        <v/>
      </c>
      <c r="AD73" s="24">
        <f>0.10</f>
        <v/>
      </c>
      <c r="AE73" s="24">
        <f>0.10</f>
        <v/>
      </c>
    </row>
    <row r="74">
      <c r="A74" s="26" t="inlineStr">
        <is>
          <t>WELLS TESTING AND GREASING (X-MAS TREE)</t>
        </is>
      </c>
      <c r="B74" s="24">
        <f>0.04</f>
        <v/>
      </c>
      <c r="C74" s="24">
        <f>0.04</f>
        <v/>
      </c>
      <c r="D74" s="24">
        <f>0.04</f>
        <v/>
      </c>
      <c r="E74" s="24">
        <f>0.04</f>
        <v/>
      </c>
      <c r="F74" s="24">
        <f>0.04</f>
        <v/>
      </c>
      <c r="G74" s="24">
        <f>0.04</f>
        <v/>
      </c>
      <c r="H74" s="24">
        <f>0.04</f>
        <v/>
      </c>
      <c r="I74" s="24">
        <f>0.04</f>
        <v/>
      </c>
      <c r="J74" s="24">
        <f>0.04</f>
        <v/>
      </c>
      <c r="K74" s="24">
        <f>0.04</f>
        <v/>
      </c>
      <c r="L74" s="24">
        <f>0.04</f>
        <v/>
      </c>
      <c r="M74" s="24">
        <f>0.04</f>
        <v/>
      </c>
      <c r="N74" s="24">
        <f>0.04</f>
        <v/>
      </c>
      <c r="O74" s="24">
        <f>0.04</f>
        <v/>
      </c>
      <c r="P74" s="24">
        <f>0.04</f>
        <v/>
      </c>
      <c r="Q74" s="24">
        <f>0.04</f>
        <v/>
      </c>
      <c r="R74" s="24">
        <f>0.04</f>
        <v/>
      </c>
      <c r="S74" s="24">
        <f>0.04</f>
        <v/>
      </c>
      <c r="T74" s="24">
        <f>0.04</f>
        <v/>
      </c>
      <c r="U74" s="24">
        <f>0.04</f>
        <v/>
      </c>
      <c r="V74" s="24">
        <f>0.04</f>
        <v/>
      </c>
      <c r="W74" s="24">
        <f>0.04</f>
        <v/>
      </c>
      <c r="X74" s="24">
        <f>0.04</f>
        <v/>
      </c>
      <c r="Y74" s="24">
        <f>0.04</f>
        <v/>
      </c>
      <c r="Z74" s="24">
        <f>0.04</f>
        <v/>
      </c>
      <c r="AA74" s="24">
        <f>0.04</f>
        <v/>
      </c>
      <c r="AB74" s="24">
        <f>0.04</f>
        <v/>
      </c>
      <c r="AC74" s="24">
        <f>0.04</f>
        <v/>
      </c>
      <c r="AD74" s="24">
        <f>0.04</f>
        <v/>
      </c>
      <c r="AE74" s="24">
        <f>0.04</f>
        <v/>
      </c>
    </row>
    <row r="75">
      <c r="A75" s="26" t="inlineStr">
        <is>
          <t>TELEMETRY INSTALLATION (LOSSES)</t>
        </is>
      </c>
      <c r="B75" s="25" t="n"/>
      <c r="C75" s="25" t="n"/>
      <c r="D75" s="25" t="n"/>
      <c r="E75" s="25" t="n"/>
      <c r="F75" s="25" t="n"/>
      <c r="G75" s="25" t="n"/>
      <c r="H75" s="25" t="n"/>
      <c r="I75" s="25" t="n"/>
      <c r="J75" s="25" t="n"/>
      <c r="K75" s="25" t="n"/>
      <c r="L75" s="25" t="n"/>
      <c r="M75" s="25" t="n"/>
      <c r="N75" s="25" t="n"/>
      <c r="O75" s="25" t="n"/>
      <c r="P75" s="25" t="n"/>
      <c r="Q75" s="25" t="n"/>
      <c r="R75" s="25" t="n"/>
      <c r="S75" s="25" t="n"/>
      <c r="T75" s="25" t="n"/>
      <c r="U75" s="25" t="n"/>
      <c r="V75" s="25" t="n"/>
      <c r="W75" s="25" t="n"/>
      <c r="X75" s="25" t="n"/>
      <c r="Y75" s="25" t="n"/>
      <c r="Z75" s="25" t="n"/>
      <c r="AA75" s="25" t="n"/>
      <c r="AB75" s="25" t="n"/>
      <c r="AC75" s="25" t="n"/>
      <c r="AD75" s="25" t="n"/>
      <c r="AE75" s="25" t="n"/>
    </row>
    <row r="76">
      <c r="A76" s="26" t="inlineStr">
        <is>
          <t>TELEMETRY INSTALLATION (WELLS)</t>
        </is>
      </c>
      <c r="B76" s="25" t="n"/>
      <c r="C76" s="25" t="n"/>
      <c r="D76" s="25" t="n"/>
      <c r="E76" s="25" t="n"/>
      <c r="F76" s="25" t="n"/>
      <c r="G76" s="25" t="n"/>
      <c r="H76" s="25" t="n"/>
      <c r="I76" s="25" t="n"/>
      <c r="J76" s="25" t="n"/>
      <c r="K76" s="25" t="n"/>
      <c r="L76" s="25" t="n"/>
      <c r="M76" s="25" t="n"/>
      <c r="N76" s="25" t="n"/>
      <c r="O76" s="25" t="n"/>
      <c r="P76" s="25" t="n"/>
      <c r="Q76" s="25" t="n"/>
      <c r="R76" s="25" t="n"/>
      <c r="S76" s="25" t="n"/>
      <c r="T76" s="25" t="n"/>
      <c r="U76" s="25" t="n"/>
      <c r="V76" s="25" t="n"/>
      <c r="W76" s="25" t="n"/>
      <c r="X76" s="25" t="n"/>
      <c r="Y76" s="25" t="n"/>
      <c r="Z76" s="25" t="n"/>
      <c r="AA76" s="25" t="n"/>
      <c r="AB76" s="25" t="n"/>
      <c r="AC76" s="25" t="n"/>
      <c r="AD76" s="25" t="n"/>
      <c r="AE76" s="25" t="n"/>
    </row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>
      <c r="A99" s="29" t="inlineStr">
        <is>
          <t>Correction factor</t>
        </is>
      </c>
      <c r="B99" s="30">
        <f>1.03</f>
        <v/>
      </c>
      <c r="C99" s="30">
        <f>1.03</f>
        <v/>
      </c>
      <c r="D99" s="30">
        <f>1.03</f>
        <v/>
      </c>
      <c r="E99" s="30">
        <f>1.03</f>
        <v/>
      </c>
      <c r="F99" s="30">
        <f>1.03</f>
        <v/>
      </c>
      <c r="G99" s="30">
        <f>1.03</f>
        <v/>
      </c>
      <c r="H99" s="30">
        <f>1.03</f>
        <v/>
      </c>
      <c r="I99" s="30">
        <f>1.03</f>
        <v/>
      </c>
      <c r="J99" s="30">
        <f>1.03</f>
        <v/>
      </c>
      <c r="K99" s="30">
        <f>1.03</f>
        <v/>
      </c>
      <c r="L99" s="30">
        <f>1.03</f>
        <v/>
      </c>
      <c r="M99" s="30">
        <f>1.03</f>
        <v/>
      </c>
      <c r="N99" s="30">
        <f>1.03</f>
        <v/>
      </c>
      <c r="O99" s="30">
        <f>1.03</f>
        <v/>
      </c>
      <c r="P99" s="30">
        <f>1.03</f>
        <v/>
      </c>
      <c r="Q99" s="30">
        <f>1.03</f>
        <v/>
      </c>
      <c r="R99" s="30">
        <f>1.03</f>
        <v/>
      </c>
      <c r="S99" s="30">
        <f>1.03</f>
        <v/>
      </c>
      <c r="T99" s="30">
        <f>1.03</f>
        <v/>
      </c>
      <c r="U99" s="30">
        <f>1.03</f>
        <v/>
      </c>
      <c r="V99" s="30">
        <f>1.03</f>
        <v/>
      </c>
      <c r="W99" s="30">
        <f>1.03</f>
        <v/>
      </c>
      <c r="X99" s="30">
        <f>1.03</f>
        <v/>
      </c>
      <c r="Y99" s="30">
        <f>1.03</f>
        <v/>
      </c>
      <c r="Z99" s="30">
        <f>1.03</f>
        <v/>
      </c>
      <c r="AA99" s="30">
        <f>1.03</f>
        <v/>
      </c>
      <c r="AB99" s="30">
        <f>1.03</f>
        <v/>
      </c>
      <c r="AC99" s="30">
        <f>1.03</f>
        <v/>
      </c>
      <c r="AD99" s="30">
        <f>1.03</f>
        <v/>
      </c>
      <c r="AE99" s="30">
        <f>1.03</f>
        <v/>
      </c>
    </row>
    <row r="100">
      <c r="A100" s="29" t="inlineStr">
        <is>
          <t>Density</t>
        </is>
      </c>
      <c r="B100" s="30">
        <f>0.778</f>
        <v/>
      </c>
      <c r="C100" s="30">
        <f>0.778</f>
        <v/>
      </c>
      <c r="D100" s="30">
        <f>0.778</f>
        <v/>
      </c>
      <c r="E100" s="30">
        <f>0.778</f>
        <v/>
      </c>
      <c r="F100" s="30">
        <f>0.778</f>
        <v/>
      </c>
      <c r="G100" s="30">
        <f>0.778</f>
        <v/>
      </c>
      <c r="H100" s="30">
        <f>0.778</f>
        <v/>
      </c>
      <c r="I100" s="30">
        <f>0.778</f>
        <v/>
      </c>
      <c r="J100" s="30">
        <f>0.778</f>
        <v/>
      </c>
      <c r="K100" s="30">
        <f>0.778</f>
        <v/>
      </c>
      <c r="L100" s="30">
        <f>0.778</f>
        <v/>
      </c>
      <c r="M100" s="30">
        <f>0.778</f>
        <v/>
      </c>
      <c r="N100" s="30">
        <f>0.778</f>
        <v/>
      </c>
      <c r="O100" s="30">
        <f>0.778</f>
        <v/>
      </c>
      <c r="P100" s="30">
        <f>0.778</f>
        <v/>
      </c>
      <c r="Q100" s="30">
        <f>0.778</f>
        <v/>
      </c>
      <c r="R100" s="30">
        <f>0.778</f>
        <v/>
      </c>
      <c r="S100" s="30">
        <f>0.778</f>
        <v/>
      </c>
      <c r="T100" s="30">
        <f>0.778</f>
        <v/>
      </c>
      <c r="U100" s="30">
        <f>0.778</f>
        <v/>
      </c>
      <c r="V100" s="30">
        <f>0.778</f>
        <v/>
      </c>
      <c r="W100" s="30">
        <f>0.778</f>
        <v/>
      </c>
      <c r="X100" s="30">
        <f>0.778</f>
        <v/>
      </c>
      <c r="Y100" s="30">
        <f>0.778</f>
        <v/>
      </c>
      <c r="Z100" s="30">
        <f>0.778</f>
        <v/>
      </c>
      <c r="AA100" s="30">
        <f>0.778</f>
        <v/>
      </c>
      <c r="AB100" s="30">
        <f>0.778</f>
        <v/>
      </c>
      <c r="AC100" s="30">
        <f>0.778</f>
        <v/>
      </c>
      <c r="AD100" s="30">
        <f>0.778</f>
        <v/>
      </c>
      <c r="AE100" s="30">
        <f>0.778</f>
        <v/>
      </c>
    </row>
    <row r="101">
      <c r="B101" s="27" t="inlineStr">
        <is>
          <t>INM Model Data</t>
        </is>
      </c>
    </row>
    <row r="102">
      <c r="A102" s="26" t="inlineStr">
        <is>
          <t>INM KPC WS MP, m3 stable</t>
        </is>
      </c>
      <c r="B102" s="24" t="n">
        <v>19.22</v>
      </c>
      <c r="C102" s="24" t="n">
        <v>19.22</v>
      </c>
      <c r="D102" s="24" t="n">
        <v>19.22</v>
      </c>
      <c r="E102" s="24" t="n">
        <v>19.22</v>
      </c>
      <c r="F102" s="24" t="n">
        <v>19.22</v>
      </c>
      <c r="G102" s="24" t="n">
        <v>19.22</v>
      </c>
      <c r="H102" s="24" t="n">
        <v>19.19</v>
      </c>
      <c r="I102" s="24" t="n">
        <v>19.19</v>
      </c>
      <c r="J102" s="24" t="n">
        <v>19.19</v>
      </c>
      <c r="K102" s="24" t="n">
        <v>19.19</v>
      </c>
      <c r="L102" s="24" t="n">
        <v>19.19</v>
      </c>
      <c r="M102" s="24" t="n">
        <v>19.19</v>
      </c>
      <c r="N102" s="24" t="n">
        <v>19.19</v>
      </c>
      <c r="O102" s="24" t="n">
        <v>19.19</v>
      </c>
      <c r="P102" s="24" t="n">
        <v>19.19</v>
      </c>
      <c r="Q102" s="24" t="n">
        <v>19.19</v>
      </c>
      <c r="R102" s="24" t="n">
        <v>19.19</v>
      </c>
      <c r="S102" s="24" t="n">
        <v>19.19</v>
      </c>
      <c r="T102" s="24" t="n">
        <v>19.19</v>
      </c>
      <c r="U102" s="24" t="n">
        <v>19.19</v>
      </c>
      <c r="V102" s="24" t="n">
        <v>19.19</v>
      </c>
      <c r="W102" s="24" t="n">
        <v>19.19</v>
      </c>
      <c r="X102" s="24" t="n">
        <v>19.19</v>
      </c>
      <c r="Y102" s="24" t="n">
        <v>19.19</v>
      </c>
      <c r="Z102" s="24" t="n">
        <v>19.19</v>
      </c>
      <c r="AA102" s="24" t="n">
        <v>19.19</v>
      </c>
      <c r="AB102" s="24" t="n">
        <v>19.19</v>
      </c>
      <c r="AC102" s="24" t="n">
        <v>19.19</v>
      </c>
      <c r="AD102" s="24" t="n">
        <v>19.19</v>
      </c>
      <c r="AE102" s="24" t="n">
        <v>19.19</v>
      </c>
    </row>
    <row r="103">
      <c r="A103" s="26" t="inlineStr">
        <is>
          <t>INM KPC WS LP, m3 stable</t>
        </is>
      </c>
      <c r="B103" s="24" t="n">
        <v>2.76</v>
      </c>
      <c r="C103" s="24" t="n">
        <v>2.76</v>
      </c>
      <c r="D103" s="24" t="n">
        <v>2.76</v>
      </c>
      <c r="E103" s="24" t="n">
        <v>2.76</v>
      </c>
      <c r="F103" s="24" t="n">
        <v>2.76</v>
      </c>
      <c r="G103" s="24" t="n">
        <v>2.76</v>
      </c>
      <c r="H103" s="24" t="n">
        <v>2.76</v>
      </c>
      <c r="I103" s="24" t="n">
        <v>2.76</v>
      </c>
      <c r="J103" s="24" t="n">
        <v>2.76</v>
      </c>
      <c r="K103" s="24" t="n">
        <v>2.76</v>
      </c>
      <c r="L103" s="24" t="n">
        <v>2.76</v>
      </c>
      <c r="M103" s="24" t="n">
        <v>2.76</v>
      </c>
      <c r="N103" s="24" t="n">
        <v>2.76</v>
      </c>
      <c r="O103" s="24" t="n">
        <v>2.76</v>
      </c>
      <c r="P103" s="24" t="n">
        <v>2.76</v>
      </c>
      <c r="Q103" s="24" t="n">
        <v>2.76</v>
      </c>
      <c r="R103" s="24" t="n">
        <v>2.76</v>
      </c>
      <c r="S103" s="24" t="n">
        <v>2.76</v>
      </c>
      <c r="T103" s="24" t="n">
        <v>2.76</v>
      </c>
      <c r="U103" s="24" t="n">
        <v>2.76</v>
      </c>
      <c r="V103" s="24" t="n">
        <v>2.76</v>
      </c>
      <c r="W103" s="24" t="n">
        <v>2.76</v>
      </c>
      <c r="X103" s="24" t="n">
        <v>2.76</v>
      </c>
      <c r="Y103" s="24" t="n">
        <v>2.76</v>
      </c>
      <c r="Z103" s="24" t="n">
        <v>2.76</v>
      </c>
      <c r="AA103" s="24" t="n">
        <v>2.76</v>
      </c>
      <c r="AB103" s="24" t="n">
        <v>2.76</v>
      </c>
      <c r="AC103" s="24" t="n">
        <v>2.76</v>
      </c>
      <c r="AD103" s="24" t="n">
        <v>2.76</v>
      </c>
      <c r="AE103" s="24" t="n">
        <v>2.76</v>
      </c>
    </row>
    <row r="104">
      <c r="A104" s="26" t="inlineStr">
        <is>
          <t>INM Unit 2 WS, m3 stable</t>
        </is>
      </c>
      <c r="B104" s="24" t="n">
        <v>10.02</v>
      </c>
      <c r="C104" s="24" t="n">
        <v>10.02</v>
      </c>
      <c r="D104" s="24" t="n">
        <v>10.02</v>
      </c>
      <c r="E104" s="24" t="n">
        <v>10.02</v>
      </c>
      <c r="F104" s="24" t="n">
        <v>10.02</v>
      </c>
      <c r="G104" s="24" t="n">
        <v>10.02</v>
      </c>
      <c r="H104" s="24" t="n">
        <v>10.37</v>
      </c>
      <c r="I104" s="24" t="n">
        <v>10.37</v>
      </c>
      <c r="J104" s="24" t="n">
        <v>10.37</v>
      </c>
      <c r="K104" s="24" t="n">
        <v>10.37</v>
      </c>
      <c r="L104" s="24" t="n">
        <v>10.37</v>
      </c>
      <c r="M104" s="24" t="n">
        <v>10.37</v>
      </c>
      <c r="N104" s="24" t="n">
        <v>10.37</v>
      </c>
      <c r="O104" s="24" t="n">
        <v>10.37</v>
      </c>
      <c r="P104" s="24" t="n">
        <v>10.37</v>
      </c>
      <c r="Q104" s="24" t="n">
        <v>10.37</v>
      </c>
      <c r="R104" s="24" t="n">
        <v>10.37</v>
      </c>
      <c r="S104" s="24" t="n">
        <v>10.37</v>
      </c>
      <c r="T104" s="24" t="n">
        <v>10.37</v>
      </c>
      <c r="U104" s="24" t="n">
        <v>10.37</v>
      </c>
      <c r="V104" s="24" t="n">
        <v>10.37</v>
      </c>
      <c r="W104" s="24" t="n">
        <v>10.37</v>
      </c>
      <c r="X104" s="24" t="n">
        <v>10.37</v>
      </c>
      <c r="Y104" s="24" t="n">
        <v>10.37</v>
      </c>
      <c r="Z104" s="24" t="n">
        <v>10.37</v>
      </c>
      <c r="AA104" s="24" t="n">
        <v>10.37</v>
      </c>
      <c r="AB104" s="24" t="n">
        <v>10.37</v>
      </c>
      <c r="AC104" s="24" t="n">
        <v>10.37</v>
      </c>
      <c r="AD104" s="24" t="n">
        <v>10.37</v>
      </c>
      <c r="AE104" s="24" t="n">
        <v>10.37</v>
      </c>
    </row>
    <row r="105">
      <c r="A105" s="26" t="inlineStr">
        <is>
          <t>INM Unit 3 WS, m3 stable</t>
        </is>
      </c>
      <c r="B105" s="24" t="n">
        <v>9.24</v>
      </c>
      <c r="C105" s="24" t="n">
        <v>9.24</v>
      </c>
      <c r="D105" s="24" t="n">
        <v>9.24</v>
      </c>
      <c r="E105" s="24" t="n">
        <v>9.24</v>
      </c>
      <c r="F105" s="24" t="n">
        <v>9.24</v>
      </c>
      <c r="G105" s="24" t="n">
        <v>9.24</v>
      </c>
      <c r="H105" s="24" t="n">
        <v>9.23</v>
      </c>
      <c r="I105" s="24" t="n">
        <v>9.23</v>
      </c>
      <c r="J105" s="24" t="n">
        <v>9.23</v>
      </c>
      <c r="K105" s="24" t="n">
        <v>9.23</v>
      </c>
      <c r="L105" s="24" t="n">
        <v>9.23</v>
      </c>
      <c r="M105" s="24" t="n">
        <v>9.23</v>
      </c>
      <c r="N105" s="24" t="n">
        <v>9.23</v>
      </c>
      <c r="O105" s="24" t="n">
        <v>9.23</v>
      </c>
      <c r="P105" s="24" t="n">
        <v>9.23</v>
      </c>
      <c r="Q105" s="24" t="n">
        <v>9.23</v>
      </c>
      <c r="R105" s="24" t="n">
        <v>9.23</v>
      </c>
      <c r="S105" s="24" t="n">
        <v>9.23</v>
      </c>
      <c r="T105" s="24" t="n">
        <v>9.23</v>
      </c>
      <c r="U105" s="24" t="n">
        <v>9.23</v>
      </c>
      <c r="V105" s="24" t="n">
        <v>9.23</v>
      </c>
      <c r="W105" s="24" t="n">
        <v>9.23</v>
      </c>
      <c r="X105" s="24" t="n">
        <v>9.23</v>
      </c>
      <c r="Y105" s="24" t="n">
        <v>9.23</v>
      </c>
      <c r="Z105" s="24" t="n">
        <v>9.23</v>
      </c>
      <c r="AA105" s="24" t="n">
        <v>9.23</v>
      </c>
      <c r="AB105" s="24" t="n">
        <v>9.23</v>
      </c>
      <c r="AC105" s="24" t="n">
        <v>9.23</v>
      </c>
      <c r="AD105" s="24" t="n">
        <v>9.23</v>
      </c>
      <c r="AE105" s="24" t="n">
        <v>9.23</v>
      </c>
    </row>
    <row r="106">
      <c r="A106" s="26" t="inlineStr">
        <is>
          <t>INM KPC WS, kt stable</t>
        </is>
      </c>
      <c r="B106" s="24">
        <f>(B102+B103)*B100*B99</f>
        <v/>
      </c>
      <c r="C106" s="24">
        <f>(C102+C103)*C100*C99</f>
        <v/>
      </c>
      <c r="D106" s="24">
        <f>(D102+D103)*D100*D99</f>
        <v/>
      </c>
      <c r="E106" s="24">
        <f>(E102+E103)*E100*E99</f>
        <v/>
      </c>
      <c r="F106" s="24">
        <f>(F102+F103)*F100*F99</f>
        <v/>
      </c>
      <c r="G106" s="24">
        <f>(G102+G103)*G100*G99</f>
        <v/>
      </c>
      <c r="H106" s="24">
        <f>(H102+H103)*H100*H99</f>
        <v/>
      </c>
      <c r="I106" s="24">
        <f>(I102+I103)*I100*I99</f>
        <v/>
      </c>
      <c r="J106" s="24">
        <f>(J102+J103)*J100*J99</f>
        <v/>
      </c>
      <c r="K106" s="24">
        <f>(K102+K103)*K100*K99</f>
        <v/>
      </c>
      <c r="L106" s="24">
        <f>(L102+L103)*L100*L99</f>
        <v/>
      </c>
      <c r="M106" s="24">
        <f>(M102+M103)*M100*M99</f>
        <v/>
      </c>
      <c r="N106" s="24">
        <f>(N102+N103)*N100*N99</f>
        <v/>
      </c>
      <c r="O106" s="24">
        <f>(O102+O103)*O100*O99</f>
        <v/>
      </c>
      <c r="P106" s="24">
        <f>(P102+P103)*P100*P99</f>
        <v/>
      </c>
      <c r="Q106" s="24">
        <f>(Q102+Q103)*Q100*Q99</f>
        <v/>
      </c>
      <c r="R106" s="24">
        <f>(R102+R103)*R100*R99</f>
        <v/>
      </c>
      <c r="S106" s="24">
        <f>(S102+S103)*S100*S99</f>
        <v/>
      </c>
      <c r="T106" s="24">
        <f>(T102+T103)*T100*T99</f>
        <v/>
      </c>
      <c r="U106" s="24">
        <f>(U102+U103)*U100*U99</f>
        <v/>
      </c>
      <c r="V106" s="24">
        <f>(V102+V103)*V100*V99</f>
        <v/>
      </c>
      <c r="W106" s="24">
        <f>(W102+W103)*W100*W99</f>
        <v/>
      </c>
      <c r="X106" s="24">
        <f>(X102+X103)*X100*X99</f>
        <v/>
      </c>
      <c r="Y106" s="24">
        <f>(Y102+Y103)*Y100*Y99</f>
        <v/>
      </c>
      <c r="Z106" s="24">
        <f>(Z102+Z103)*Z100*Z99</f>
        <v/>
      </c>
      <c r="AA106" s="24">
        <f>(AA102+AA103)*AA100*AA99</f>
        <v/>
      </c>
      <c r="AB106" s="24">
        <f>(AB102+AB103)*AB100*AB99</f>
        <v/>
      </c>
      <c r="AC106" s="24">
        <f>(AC102+AC103)*AC100*AC99</f>
        <v/>
      </c>
      <c r="AD106" s="24">
        <f>(AD102+AD103)*AD100*AD99</f>
        <v/>
      </c>
      <c r="AE106" s="24">
        <f>(AE102+AE103)*AE100*AE99</f>
        <v/>
      </c>
    </row>
    <row r="107">
      <c r="A107" s="26" t="inlineStr">
        <is>
          <t>INM Unit 2 WS, kt stable</t>
        </is>
      </c>
      <c r="B107" s="24">
        <f>B104*B100*B99</f>
        <v/>
      </c>
      <c r="C107" s="24">
        <f>C104*C100*C99</f>
        <v/>
      </c>
      <c r="D107" s="24">
        <f>D104*D100*D99</f>
        <v/>
      </c>
      <c r="E107" s="24">
        <f>E104*E100*E99</f>
        <v/>
      </c>
      <c r="F107" s="24">
        <f>F104*F100*F99</f>
        <v/>
      </c>
      <c r="G107" s="24">
        <f>G104*G100*G99</f>
        <v/>
      </c>
      <c r="H107" s="24">
        <f>H104*H100*H99</f>
        <v/>
      </c>
      <c r="I107" s="24">
        <f>I104*I100*I99</f>
        <v/>
      </c>
      <c r="J107" s="24">
        <f>J104*J100*J99</f>
        <v/>
      </c>
      <c r="K107" s="24">
        <f>K104*K100*K99</f>
        <v/>
      </c>
      <c r="L107" s="24">
        <f>L104*L100*L99</f>
        <v/>
      </c>
      <c r="M107" s="24">
        <f>M104*M100*M99</f>
        <v/>
      </c>
      <c r="N107" s="24">
        <f>N104*N100*N99</f>
        <v/>
      </c>
      <c r="O107" s="24">
        <f>O104*O100*O99</f>
        <v/>
      </c>
      <c r="P107" s="24">
        <f>P104*P100*P99</f>
        <v/>
      </c>
      <c r="Q107" s="24">
        <f>Q104*Q100*Q99</f>
        <v/>
      </c>
      <c r="R107" s="24">
        <f>R104*R100*R99</f>
        <v/>
      </c>
      <c r="S107" s="24">
        <f>S104*S100*S99</f>
        <v/>
      </c>
      <c r="T107" s="24">
        <f>T104*T100*T99</f>
        <v/>
      </c>
      <c r="U107" s="24">
        <f>U104*U100*U99</f>
        <v/>
      </c>
      <c r="V107" s="24">
        <f>V104*V100*V99</f>
        <v/>
      </c>
      <c r="W107" s="24">
        <f>W104*W100*W99</f>
        <v/>
      </c>
      <c r="X107" s="24">
        <f>X104*X100*X99</f>
        <v/>
      </c>
      <c r="Y107" s="24">
        <f>Y104*Y100*Y99</f>
        <v/>
      </c>
      <c r="Z107" s="24">
        <f>Z104*Z100*Z99</f>
        <v/>
      </c>
      <c r="AA107" s="24">
        <f>AA104*AA100*AA99</f>
        <v/>
      </c>
      <c r="AB107" s="24">
        <f>AB104*AB100*AB99</f>
        <v/>
      </c>
      <c r="AC107" s="24">
        <f>AC104*AC100*AC99</f>
        <v/>
      </c>
      <c r="AD107" s="24">
        <f>AD104*AD100*AD99</f>
        <v/>
      </c>
      <c r="AE107" s="24">
        <f>AE104*AE100*AE99</f>
        <v/>
      </c>
    </row>
    <row r="108">
      <c r="A108" s="26" t="inlineStr">
        <is>
          <t>INM Unit 3 WS, kt stable</t>
        </is>
      </c>
      <c r="B108" s="24">
        <f>B105*B100*B99</f>
        <v/>
      </c>
      <c r="C108" s="24">
        <f>C105*C100*C99</f>
        <v/>
      </c>
      <c r="D108" s="24">
        <f>D105*D100*D99</f>
        <v/>
      </c>
      <c r="E108" s="24">
        <f>E105*E100*E99</f>
        <v/>
      </c>
      <c r="F108" s="24">
        <f>F105*F100*F99</f>
        <v/>
      </c>
      <c r="G108" s="24">
        <f>G105*G100*G99</f>
        <v/>
      </c>
      <c r="H108" s="24">
        <f>H105*H100*H99</f>
        <v/>
      </c>
      <c r="I108" s="24">
        <f>I105*I100*I99</f>
        <v/>
      </c>
      <c r="J108" s="24">
        <f>J105*J100*J99</f>
        <v/>
      </c>
      <c r="K108" s="24">
        <f>K105*K100*K99</f>
        <v/>
      </c>
      <c r="L108" s="24">
        <f>L105*L100*L99</f>
        <v/>
      </c>
      <c r="M108" s="24">
        <f>M105*M100*M99</f>
        <v/>
      </c>
      <c r="N108" s="24">
        <f>N105*N100*N99</f>
        <v/>
      </c>
      <c r="O108" s="24">
        <f>O105*O100*O99</f>
        <v/>
      </c>
      <c r="P108" s="24">
        <f>P105*P100*P99</f>
        <v/>
      </c>
      <c r="Q108" s="24">
        <f>Q105*Q100*Q99</f>
        <v/>
      </c>
      <c r="R108" s="24">
        <f>R105*R100*R99</f>
        <v/>
      </c>
      <c r="S108" s="24">
        <f>S105*S100*S99</f>
        <v/>
      </c>
      <c r="T108" s="24">
        <f>T105*T100*T99</f>
        <v/>
      </c>
      <c r="U108" s="24">
        <f>U105*U100*U99</f>
        <v/>
      </c>
      <c r="V108" s="24">
        <f>V105*V100*V99</f>
        <v/>
      </c>
      <c r="W108" s="24">
        <f>W105*W100*W99</f>
        <v/>
      </c>
      <c r="X108" s="24">
        <f>X105*X100*X99</f>
        <v/>
      </c>
      <c r="Y108" s="24">
        <f>Y105*Y100*Y99</f>
        <v/>
      </c>
      <c r="Z108" s="24">
        <f>Z105*Z100*Z99</f>
        <v/>
      </c>
      <c r="AA108" s="24">
        <f>AA105*AA100*AA99</f>
        <v/>
      </c>
      <c r="AB108" s="24">
        <f>AB105*AB100*AB99</f>
        <v/>
      </c>
      <c r="AC108" s="24">
        <f>AC105*AC100*AC99</f>
        <v/>
      </c>
      <c r="AD108" s="24">
        <f>AD105*AD100*AD99</f>
        <v/>
      </c>
      <c r="AE108" s="24">
        <f>AE105*AE100*AE99</f>
        <v/>
      </c>
    </row>
    <row r="109">
      <c r="A109" s="26" t="inlineStr">
        <is>
          <t>Total Prodced Oil, kt stable</t>
        </is>
      </c>
      <c r="B109" s="24">
        <f>B106+B107+B108</f>
        <v/>
      </c>
      <c r="C109" s="24">
        <f>C106+C107+C108</f>
        <v/>
      </c>
      <c r="D109" s="24">
        <f>D106+D107+D108</f>
        <v/>
      </c>
      <c r="E109" s="24">
        <f>E106+E107+E108</f>
        <v/>
      </c>
      <c r="F109" s="24">
        <f>F106+F107+F108</f>
        <v/>
      </c>
      <c r="G109" s="24">
        <f>G106+G107+G108</f>
        <v/>
      </c>
      <c r="H109" s="24">
        <f>H106+H107+H108</f>
        <v/>
      </c>
      <c r="I109" s="24">
        <f>I106+I107+I108</f>
        <v/>
      </c>
      <c r="J109" s="24">
        <f>J106+J107+J108</f>
        <v/>
      </c>
      <c r="K109" s="24">
        <f>K106+K107+K108</f>
        <v/>
      </c>
      <c r="L109" s="24">
        <f>L106+L107+L108</f>
        <v/>
      </c>
      <c r="M109" s="24">
        <f>M106+M107+M108</f>
        <v/>
      </c>
      <c r="N109" s="24">
        <f>N106+N107+N108</f>
        <v/>
      </c>
      <c r="O109" s="24">
        <f>O106+O107+O108</f>
        <v/>
      </c>
      <c r="P109" s="24">
        <f>P106+P107+P108</f>
        <v/>
      </c>
      <c r="Q109" s="24">
        <f>Q106+Q107+Q108</f>
        <v/>
      </c>
      <c r="R109" s="24">
        <f>R106+R107+R108</f>
        <v/>
      </c>
      <c r="S109" s="24">
        <f>S106+S107+S108</f>
        <v/>
      </c>
      <c r="T109" s="24">
        <f>T106+T107+T108</f>
        <v/>
      </c>
      <c r="U109" s="24">
        <f>U106+U107+U108</f>
        <v/>
      </c>
      <c r="V109" s="24">
        <f>V106+V107+V108</f>
        <v/>
      </c>
      <c r="W109" s="24">
        <f>W106+W107+W108</f>
        <v/>
      </c>
      <c r="X109" s="24">
        <f>X106+X107+X108</f>
        <v/>
      </c>
      <c r="Y109" s="24">
        <f>Y106+Y107+Y108</f>
        <v/>
      </c>
      <c r="Z109" s="24">
        <f>Z106+Z107+Z108</f>
        <v/>
      </c>
      <c r="AA109" s="24">
        <f>AA106+AA107+AA108</f>
        <v/>
      </c>
      <c r="AB109" s="24">
        <f>AB106+AB107+AB108</f>
        <v/>
      </c>
      <c r="AC109" s="24">
        <f>AC106+AC107+AC108</f>
        <v/>
      </c>
      <c r="AD109" s="24">
        <f>AD106+AD107+AD108</f>
        <v/>
      </c>
      <c r="AE109" s="24">
        <f>AE106+AE107+AE108</f>
        <v/>
      </c>
    </row>
    <row r="110">
      <c r="A110" s="26" t="inlineStr">
        <is>
          <t>INM KPC LP WS  Gas Mscm stable</t>
        </is>
      </c>
      <c r="B110" s="24" t="n">
        <v>2.55</v>
      </c>
      <c r="C110" s="24" t="n">
        <v>2.55</v>
      </c>
      <c r="D110" s="24" t="n">
        <v>2.55</v>
      </c>
      <c r="E110" s="24" t="n">
        <v>2.55</v>
      </c>
      <c r="F110" s="24" t="n">
        <v>2.55</v>
      </c>
      <c r="G110" s="24" t="n">
        <v>2.55</v>
      </c>
      <c r="H110" s="24" t="n">
        <v>2.55</v>
      </c>
      <c r="I110" s="24" t="n">
        <v>2.55</v>
      </c>
      <c r="J110" s="24" t="n">
        <v>2.55</v>
      </c>
      <c r="K110" s="24" t="n">
        <v>2.55</v>
      </c>
      <c r="L110" s="24" t="n">
        <v>2.55</v>
      </c>
      <c r="M110" s="24" t="n">
        <v>2.55</v>
      </c>
      <c r="N110" s="24" t="n">
        <v>2.55</v>
      </c>
      <c r="O110" s="24" t="n">
        <v>2.55</v>
      </c>
      <c r="P110" s="24" t="n">
        <v>2.55</v>
      </c>
      <c r="Q110" s="24" t="n">
        <v>2.55</v>
      </c>
      <c r="R110" s="24" t="n">
        <v>2.55</v>
      </c>
      <c r="S110" s="24" t="n">
        <v>2.55</v>
      </c>
      <c r="T110" s="24" t="n">
        <v>2.55</v>
      </c>
      <c r="U110" s="24" t="n">
        <v>2.55</v>
      </c>
      <c r="V110" s="24" t="n">
        <v>2.55</v>
      </c>
      <c r="W110" s="24" t="n">
        <v>2.55</v>
      </c>
      <c r="X110" s="24" t="n">
        <v>2.55</v>
      </c>
      <c r="Y110" s="24" t="n">
        <v>2.55</v>
      </c>
      <c r="Z110" s="24" t="n">
        <v>2.55</v>
      </c>
      <c r="AA110" s="24" t="n">
        <v>2.55</v>
      </c>
      <c r="AB110" s="24" t="n">
        <v>2.55</v>
      </c>
      <c r="AC110" s="24" t="n">
        <v>2.55</v>
      </c>
      <c r="AD110" s="24" t="n">
        <v>2.55</v>
      </c>
      <c r="AE110" s="24" t="n">
        <v>2.55</v>
      </c>
    </row>
    <row r="111">
      <c r="A111" s="26" t="inlineStr">
        <is>
          <t>INM KPC MP WS  Gas Mscm stable</t>
        </is>
      </c>
      <c r="B111" s="24" t="n">
        <v>33.92</v>
      </c>
      <c r="C111" s="24" t="n">
        <v>33.92</v>
      </c>
      <c r="D111" s="24" t="n">
        <v>33.92</v>
      </c>
      <c r="E111" s="24" t="n">
        <v>33.92</v>
      </c>
      <c r="F111" s="24" t="n">
        <v>33.92</v>
      </c>
      <c r="G111" s="24" t="n">
        <v>33.92</v>
      </c>
      <c r="H111" s="24" t="n">
        <v>33.9</v>
      </c>
      <c r="I111" s="24" t="n">
        <v>33.9</v>
      </c>
      <c r="J111" s="24" t="n">
        <v>33.9</v>
      </c>
      <c r="K111" s="24" t="n">
        <v>33.9</v>
      </c>
      <c r="L111" s="24" t="n">
        <v>33.9</v>
      </c>
      <c r="M111" s="24" t="n">
        <v>33.9</v>
      </c>
      <c r="N111" s="24" t="n">
        <v>33.9</v>
      </c>
      <c r="O111" s="24" t="n">
        <v>33.9</v>
      </c>
      <c r="P111" s="24" t="n">
        <v>33.9</v>
      </c>
      <c r="Q111" s="24" t="n">
        <v>33.9</v>
      </c>
      <c r="R111" s="24" t="n">
        <v>33.9</v>
      </c>
      <c r="S111" s="24" t="n">
        <v>33.9</v>
      </c>
      <c r="T111" s="24" t="n">
        <v>33.9</v>
      </c>
      <c r="U111" s="24" t="n">
        <v>33.9</v>
      </c>
      <c r="V111" s="24" t="n">
        <v>33.9</v>
      </c>
      <c r="W111" s="24" t="n">
        <v>33.9</v>
      </c>
      <c r="X111" s="24" t="n">
        <v>33.9</v>
      </c>
      <c r="Y111" s="24" t="n">
        <v>33.9</v>
      </c>
      <c r="Z111" s="24" t="n">
        <v>33.9</v>
      </c>
      <c r="AA111" s="24" t="n">
        <v>33.9</v>
      </c>
      <c r="AB111" s="24" t="n">
        <v>33.9</v>
      </c>
      <c r="AC111" s="24" t="n">
        <v>33.9</v>
      </c>
      <c r="AD111" s="24" t="n">
        <v>33.9</v>
      </c>
      <c r="AE111" s="24" t="n">
        <v>33.9</v>
      </c>
    </row>
    <row r="112">
      <c r="A112" s="26" t="inlineStr">
        <is>
          <t>INM KPC WS Gas Mscm stable</t>
        </is>
      </c>
      <c r="B112" s="24">
        <f>B110+B111</f>
        <v/>
      </c>
      <c r="C112" s="24">
        <f>C110+C111</f>
        <v/>
      </c>
      <c r="D112" s="24">
        <f>D110+D111</f>
        <v/>
      </c>
      <c r="E112" s="24">
        <f>E110+E111</f>
        <v/>
      </c>
      <c r="F112" s="24">
        <f>F110+F111</f>
        <v/>
      </c>
      <c r="G112" s="24">
        <f>G110+G111</f>
        <v/>
      </c>
      <c r="H112" s="24">
        <f>H110+H111</f>
        <v/>
      </c>
      <c r="I112" s="24">
        <f>I110+I111</f>
        <v/>
      </c>
      <c r="J112" s="24">
        <f>J110+J111</f>
        <v/>
      </c>
      <c r="K112" s="24">
        <f>K110+K111</f>
        <v/>
      </c>
      <c r="L112" s="24">
        <f>L110+L111</f>
        <v/>
      </c>
      <c r="M112" s="24">
        <f>M110+M111</f>
        <v/>
      </c>
      <c r="N112" s="24">
        <f>N110+N111</f>
        <v/>
      </c>
      <c r="O112" s="24">
        <f>O110+O111</f>
        <v/>
      </c>
      <c r="P112" s="24">
        <f>P110+P111</f>
        <v/>
      </c>
      <c r="Q112" s="24">
        <f>Q110+Q111</f>
        <v/>
      </c>
      <c r="R112" s="24">
        <f>R110+R111</f>
        <v/>
      </c>
      <c r="S112" s="24">
        <f>S110+S111</f>
        <v/>
      </c>
      <c r="T112" s="24">
        <f>T110+T111</f>
        <v/>
      </c>
      <c r="U112" s="24">
        <f>U110+U111</f>
        <v/>
      </c>
      <c r="V112" s="24">
        <f>V110+V111</f>
        <v/>
      </c>
      <c r="W112" s="24">
        <f>W110+W111</f>
        <v/>
      </c>
      <c r="X112" s="24">
        <f>X110+X111</f>
        <v/>
      </c>
      <c r="Y112" s="24">
        <f>Y110+Y111</f>
        <v/>
      </c>
      <c r="Z112" s="24">
        <f>Z110+Z111</f>
        <v/>
      </c>
      <c r="AA112" s="24">
        <f>AA110+AA111</f>
        <v/>
      </c>
      <c r="AB112" s="24">
        <f>AB110+AB111</f>
        <v/>
      </c>
      <c r="AC112" s="24">
        <f>AC110+AC111</f>
        <v/>
      </c>
      <c r="AD112" s="24">
        <f>AD110+AD111</f>
        <v/>
      </c>
      <c r="AE112" s="24">
        <f>AE110+AE111</f>
        <v/>
      </c>
    </row>
    <row r="113">
      <c r="A113" s="26" t="inlineStr">
        <is>
          <t>INM Unit 2 WS  Gas Mscm stable</t>
        </is>
      </c>
      <c r="B113" s="24" t="n">
        <v>20.99</v>
      </c>
      <c r="C113" s="24" t="n">
        <v>20.99</v>
      </c>
      <c r="D113" s="24" t="n">
        <v>20.99</v>
      </c>
      <c r="E113" s="24" t="n">
        <v>20.99</v>
      </c>
      <c r="F113" s="24" t="n">
        <v>20.99</v>
      </c>
      <c r="G113" s="24" t="n">
        <v>20.99</v>
      </c>
      <c r="H113" s="24" t="n">
        <v>21.02</v>
      </c>
      <c r="I113" s="24" t="n">
        <v>21.02</v>
      </c>
      <c r="J113" s="24" t="n">
        <v>21.02</v>
      </c>
      <c r="K113" s="24" t="n">
        <v>21.02</v>
      </c>
      <c r="L113" s="24" t="n">
        <v>21.02</v>
      </c>
      <c r="M113" s="24" t="n">
        <v>21.02</v>
      </c>
      <c r="N113" s="24" t="n">
        <v>21.02</v>
      </c>
      <c r="O113" s="24" t="n">
        <v>21.02</v>
      </c>
      <c r="P113" s="24" t="n">
        <v>21.02</v>
      </c>
      <c r="Q113" s="24" t="n">
        <v>21.02</v>
      </c>
      <c r="R113" s="24" t="n">
        <v>21.02</v>
      </c>
      <c r="S113" s="24" t="n">
        <v>21.02</v>
      </c>
      <c r="T113" s="24" t="n">
        <v>21.02</v>
      </c>
      <c r="U113" s="24" t="n">
        <v>21.02</v>
      </c>
      <c r="V113" s="24" t="n">
        <v>21.02</v>
      </c>
      <c r="W113" s="24" t="n">
        <v>21.02</v>
      </c>
      <c r="X113" s="24" t="n">
        <v>21.02</v>
      </c>
      <c r="Y113" s="24" t="n">
        <v>21.02</v>
      </c>
      <c r="Z113" s="24" t="n">
        <v>21.02</v>
      </c>
      <c r="AA113" s="24" t="n">
        <v>21.02</v>
      </c>
      <c r="AB113" s="24" t="n">
        <v>21.02</v>
      </c>
      <c r="AC113" s="24" t="n">
        <v>21.02</v>
      </c>
      <c r="AD113" s="24" t="n">
        <v>21.02</v>
      </c>
      <c r="AE113" s="24" t="n">
        <v>21.02</v>
      </c>
    </row>
    <row r="114">
      <c r="A114" s="26" t="inlineStr">
        <is>
          <t>INM Unit 3 WS Gas Mscm stable</t>
        </is>
      </c>
      <c r="B114" s="24" t="n">
        <v>21.58</v>
      </c>
      <c r="C114" s="24" t="n">
        <v>21.58</v>
      </c>
      <c r="D114" s="24" t="n">
        <v>21.58</v>
      </c>
      <c r="E114" s="24" t="n">
        <v>21.58</v>
      </c>
      <c r="F114" s="24" t="n">
        <v>21.58</v>
      </c>
      <c r="G114" s="24" t="n">
        <v>21.58</v>
      </c>
      <c r="H114" s="24" t="n">
        <v>21.57</v>
      </c>
      <c r="I114" s="24" t="n">
        <v>21.57</v>
      </c>
      <c r="J114" s="24" t="n">
        <v>21.57</v>
      </c>
      <c r="K114" s="24" t="n">
        <v>21.57</v>
      </c>
      <c r="L114" s="24" t="n">
        <v>21.57</v>
      </c>
      <c r="M114" s="24" t="n">
        <v>21.57</v>
      </c>
      <c r="N114" s="24" t="n">
        <v>21.57</v>
      </c>
      <c r="O114" s="24" t="n">
        <v>21.57</v>
      </c>
      <c r="P114" s="24" t="n">
        <v>21.57</v>
      </c>
      <c r="Q114" s="24" t="n">
        <v>21.57</v>
      </c>
      <c r="R114" s="24" t="n">
        <v>21.57</v>
      </c>
      <c r="S114" s="24" t="n">
        <v>21.57</v>
      </c>
      <c r="T114" s="24" t="n">
        <v>21.57</v>
      </c>
      <c r="U114" s="24" t="n">
        <v>21.57</v>
      </c>
      <c r="V114" s="24" t="n">
        <v>21.57</v>
      </c>
      <c r="W114" s="24" t="n">
        <v>21.57</v>
      </c>
      <c r="X114" s="24" t="n">
        <v>21.57</v>
      </c>
      <c r="Y114" s="24" t="n">
        <v>21.57</v>
      </c>
      <c r="Z114" s="24" t="n">
        <v>21.57</v>
      </c>
      <c r="AA114" s="24" t="n">
        <v>21.57</v>
      </c>
      <c r="AB114" s="24" t="n">
        <v>21.57</v>
      </c>
      <c r="AC114" s="24" t="n">
        <v>21.57</v>
      </c>
      <c r="AD114" s="24" t="n">
        <v>21.57</v>
      </c>
      <c r="AE114" s="24" t="n">
        <v>21.57</v>
      </c>
    </row>
    <row r="115">
      <c r="A115" s="26" t="inlineStr">
        <is>
          <t>Total Prodced Gas, Mscm stable</t>
        </is>
      </c>
      <c r="B115" s="24">
        <f>B112+B113+B114</f>
        <v/>
      </c>
      <c r="C115" s="24">
        <f>C112+C113+C114</f>
        <v/>
      </c>
      <c r="D115" s="24">
        <f>D112+D113+D114</f>
        <v/>
      </c>
      <c r="E115" s="24">
        <f>E112+E113+E114</f>
        <v/>
      </c>
      <c r="F115" s="24">
        <f>F112+F113+F114</f>
        <v/>
      </c>
      <c r="G115" s="24">
        <f>G112+G113+G114</f>
        <v/>
      </c>
      <c r="H115" s="24">
        <f>H112+H113+H114</f>
        <v/>
      </c>
      <c r="I115" s="24">
        <f>I112+I113+I114</f>
        <v/>
      </c>
      <c r="J115" s="24">
        <f>J112+J113+J114</f>
        <v/>
      </c>
      <c r="K115" s="24">
        <f>K112+K113+K114</f>
        <v/>
      </c>
      <c r="L115" s="24">
        <f>L112+L113+L114</f>
        <v/>
      </c>
      <c r="M115" s="24">
        <f>M112+M113+M114</f>
        <v/>
      </c>
      <c r="N115" s="24">
        <f>N112+N113+N114</f>
        <v/>
      </c>
      <c r="O115" s="24">
        <f>O112+O113+O114</f>
        <v/>
      </c>
      <c r="P115" s="24">
        <f>P112+P113+P114</f>
        <v/>
      </c>
      <c r="Q115" s="24">
        <f>Q112+Q113+Q114</f>
        <v/>
      </c>
      <c r="R115" s="24">
        <f>R112+R113+R114</f>
        <v/>
      </c>
      <c r="S115" s="24">
        <f>S112+S113+S114</f>
        <v/>
      </c>
      <c r="T115" s="24">
        <f>T112+T113+T114</f>
        <v/>
      </c>
      <c r="U115" s="24">
        <f>U112+U113+U114</f>
        <v/>
      </c>
      <c r="V115" s="24">
        <f>V112+V113+V114</f>
        <v/>
      </c>
      <c r="W115" s="24">
        <f>W112+W113+W114</f>
        <v/>
      </c>
      <c r="X115" s="24">
        <f>X112+X113+X114</f>
        <v/>
      </c>
      <c r="Y115" s="24">
        <f>Y112+Y113+Y114</f>
        <v/>
      </c>
      <c r="Z115" s="24">
        <f>Z112+Z113+Z114</f>
        <v/>
      </c>
      <c r="AA115" s="24">
        <f>AA112+AA113+AA114</f>
        <v/>
      </c>
      <c r="AB115" s="24">
        <f>AB112+AB113+AB114</f>
        <v/>
      </c>
      <c r="AC115" s="24">
        <f>AC112+AC113+AC114</f>
        <v/>
      </c>
      <c r="AD115" s="24">
        <f>AD112+AD113+AD114</f>
        <v/>
      </c>
      <c r="AE115" s="24">
        <f>AE112+AE113+AE114</f>
        <v/>
      </c>
    </row>
    <row r="116">
      <c r="A116" s="26" t="inlineStr">
        <is>
          <t>INM KPC WS GOR Mscm/kt stable</t>
        </is>
      </c>
      <c r="B116" s="24">
        <f>B112/B106</f>
        <v/>
      </c>
      <c r="C116" s="24">
        <f>C112/C106</f>
        <v/>
      </c>
      <c r="D116" s="24">
        <f>D112/D106</f>
        <v/>
      </c>
      <c r="E116" s="24">
        <f>E112/E106</f>
        <v/>
      </c>
      <c r="F116" s="24">
        <f>F112/F106</f>
        <v/>
      </c>
      <c r="G116" s="24">
        <f>G112/G106</f>
        <v/>
      </c>
      <c r="H116" s="24">
        <f>H112/H106</f>
        <v/>
      </c>
      <c r="I116" s="24">
        <f>I112/I106</f>
        <v/>
      </c>
      <c r="J116" s="24">
        <f>J112/J106</f>
        <v/>
      </c>
      <c r="K116" s="24">
        <f>K112/K106</f>
        <v/>
      </c>
      <c r="L116" s="24">
        <f>L112/L106</f>
        <v/>
      </c>
      <c r="M116" s="24">
        <f>M112/M106</f>
        <v/>
      </c>
      <c r="N116" s="24">
        <f>N112/N106</f>
        <v/>
      </c>
      <c r="O116" s="24">
        <f>O112/O106</f>
        <v/>
      </c>
      <c r="P116" s="24">
        <f>P112/P106</f>
        <v/>
      </c>
      <c r="Q116" s="24">
        <f>Q112/Q106</f>
        <v/>
      </c>
      <c r="R116" s="24">
        <f>R112/R106</f>
        <v/>
      </c>
      <c r="S116" s="24">
        <f>S112/S106</f>
        <v/>
      </c>
      <c r="T116" s="24">
        <f>T112/T106</f>
        <v/>
      </c>
      <c r="U116" s="24">
        <f>U112/U106</f>
        <v/>
      </c>
      <c r="V116" s="24">
        <f>V112/V106</f>
        <v/>
      </c>
      <c r="W116" s="24">
        <f>W112/W106</f>
        <v/>
      </c>
      <c r="X116" s="24">
        <f>X112/X106</f>
        <v/>
      </c>
      <c r="Y116" s="24">
        <f>Y112/Y106</f>
        <v/>
      </c>
      <c r="Z116" s="24">
        <f>Z112/Z106</f>
        <v/>
      </c>
      <c r="AA116" s="24">
        <f>AA112/AA106</f>
        <v/>
      </c>
      <c r="AB116" s="24">
        <f>AB112/AB106</f>
        <v/>
      </c>
      <c r="AC116" s="24">
        <f>AC112/AC106</f>
        <v/>
      </c>
      <c r="AD116" s="24">
        <f>AD112/AD106</f>
        <v/>
      </c>
      <c r="AE116" s="24">
        <f>AE112/AE106</f>
        <v/>
      </c>
    </row>
    <row r="117">
      <c r="A117" s="26" t="inlineStr">
        <is>
          <t>INM Unit 2 WS GOR Mscm/kt stable</t>
        </is>
      </c>
      <c r="B117" s="24">
        <f>B113/B107</f>
        <v/>
      </c>
      <c r="C117" s="24">
        <f>C113/C107</f>
        <v/>
      </c>
      <c r="D117" s="24">
        <f>D113/D107</f>
        <v/>
      </c>
      <c r="E117" s="24">
        <f>E113/E107</f>
        <v/>
      </c>
      <c r="F117" s="24">
        <f>F113/F107</f>
        <v/>
      </c>
      <c r="G117" s="24">
        <f>G113/G107</f>
        <v/>
      </c>
      <c r="H117" s="24">
        <f>H113/H107</f>
        <v/>
      </c>
      <c r="I117" s="24">
        <f>I113/I107</f>
        <v/>
      </c>
      <c r="J117" s="24">
        <f>J113/J107</f>
        <v/>
      </c>
      <c r="K117" s="24">
        <f>K113/K107</f>
        <v/>
      </c>
      <c r="L117" s="24">
        <f>L113/L107</f>
        <v/>
      </c>
      <c r="M117" s="24">
        <f>M113/M107</f>
        <v/>
      </c>
      <c r="N117" s="24">
        <f>N113/N107</f>
        <v/>
      </c>
      <c r="O117" s="24">
        <f>O113/O107</f>
        <v/>
      </c>
      <c r="P117" s="24">
        <f>P113/P107</f>
        <v/>
      </c>
      <c r="Q117" s="24">
        <f>Q113/Q107</f>
        <v/>
      </c>
      <c r="R117" s="24">
        <f>R113/R107</f>
        <v/>
      </c>
      <c r="S117" s="24">
        <f>S113/S107</f>
        <v/>
      </c>
      <c r="T117" s="24">
        <f>T113/T107</f>
        <v/>
      </c>
      <c r="U117" s="24">
        <f>U113/U107</f>
        <v/>
      </c>
      <c r="V117" s="24">
        <f>V113/V107</f>
        <v/>
      </c>
      <c r="W117" s="24">
        <f>W113/W107</f>
        <v/>
      </c>
      <c r="X117" s="24">
        <f>X113/X107</f>
        <v/>
      </c>
      <c r="Y117" s="24">
        <f>Y113/Y107</f>
        <v/>
      </c>
      <c r="Z117" s="24">
        <f>Z113/Z107</f>
        <v/>
      </c>
      <c r="AA117" s="24">
        <f>AA113/AA107</f>
        <v/>
      </c>
      <c r="AB117" s="24">
        <f>AB113/AB107</f>
        <v/>
      </c>
      <c r="AC117" s="24">
        <f>AC113/AC107</f>
        <v/>
      </c>
      <c r="AD117" s="24">
        <f>AD113/AD107</f>
        <v/>
      </c>
      <c r="AE117" s="24">
        <f>AE113/AE107</f>
        <v/>
      </c>
    </row>
    <row r="118">
      <c r="A118" s="26" t="inlineStr">
        <is>
          <t>INM Unit 3 WS GOR Mscm/kt stable</t>
        </is>
      </c>
      <c r="B118" s="24">
        <f>B114/B108</f>
        <v/>
      </c>
      <c r="C118" s="24">
        <f>C114/C108</f>
        <v/>
      </c>
      <c r="D118" s="24">
        <f>D114/D108</f>
        <v/>
      </c>
      <c r="E118" s="24">
        <f>E114/E108</f>
        <v/>
      </c>
      <c r="F118" s="24">
        <f>F114/F108</f>
        <v/>
      </c>
      <c r="G118" s="24">
        <f>G114/G108</f>
        <v/>
      </c>
      <c r="H118" s="24">
        <f>H114/H108</f>
        <v/>
      </c>
      <c r="I118" s="24">
        <f>I114/I108</f>
        <v/>
      </c>
      <c r="J118" s="24">
        <f>J114/J108</f>
        <v/>
      </c>
      <c r="K118" s="24">
        <f>K114/K108</f>
        <v/>
      </c>
      <c r="L118" s="24">
        <f>L114/L108</f>
        <v/>
      </c>
      <c r="M118" s="24">
        <f>M114/M108</f>
        <v/>
      </c>
      <c r="N118" s="24">
        <f>N114/N108</f>
        <v/>
      </c>
      <c r="O118" s="24">
        <f>O114/O108</f>
        <v/>
      </c>
      <c r="P118" s="24">
        <f>P114/P108</f>
        <v/>
      </c>
      <c r="Q118" s="24">
        <f>Q114/Q108</f>
        <v/>
      </c>
      <c r="R118" s="24">
        <f>R114/R108</f>
        <v/>
      </c>
      <c r="S118" s="24">
        <f>S114/S108</f>
        <v/>
      </c>
      <c r="T118" s="24">
        <f>T114/T108</f>
        <v/>
      </c>
      <c r="U118" s="24">
        <f>U114/U108</f>
        <v/>
      </c>
      <c r="V118" s="24">
        <f>V114/V108</f>
        <v/>
      </c>
      <c r="W118" s="24">
        <f>W114/W108</f>
        <v/>
      </c>
      <c r="X118" s="24">
        <f>X114/X108</f>
        <v/>
      </c>
      <c r="Y118" s="24">
        <f>Y114/Y108</f>
        <v/>
      </c>
      <c r="Z118" s="24">
        <f>Z114/Z108</f>
        <v/>
      </c>
      <c r="AA118" s="24">
        <f>AA114/AA108</f>
        <v/>
      </c>
      <c r="AB118" s="24">
        <f>AB114/AB108</f>
        <v/>
      </c>
      <c r="AC118" s="24">
        <f>AC114/AC108</f>
        <v/>
      </c>
      <c r="AD118" s="24">
        <f>AD114/AD108</f>
        <v/>
      </c>
      <c r="AE118" s="24">
        <f>AE114/AE108</f>
        <v/>
      </c>
    </row>
    <row r="119">
      <c r="A119" s="26" t="inlineStr">
        <is>
          <t>Condensate from U2 to U3 degassers, m3</t>
        </is>
      </c>
      <c r="B119" s="24" t="n">
        <v>4.01</v>
      </c>
      <c r="C119" s="24" t="n">
        <v>4.01</v>
      </c>
      <c r="D119" s="24" t="n">
        <v>4.01</v>
      </c>
      <c r="E119" s="24" t="n">
        <v>4.01</v>
      </c>
      <c r="F119" s="24" t="n">
        <v>4.01</v>
      </c>
      <c r="G119" s="24" t="n">
        <v>4.01</v>
      </c>
      <c r="H119" s="24" t="n">
        <v>4.15</v>
      </c>
      <c r="I119" s="24" t="n">
        <v>4.15</v>
      </c>
      <c r="J119" s="24" t="n">
        <v>4.15</v>
      </c>
      <c r="K119" s="24" t="n">
        <v>4.15</v>
      </c>
      <c r="L119" s="24" t="n">
        <v>4.15</v>
      </c>
      <c r="M119" s="24" t="n">
        <v>4.15</v>
      </c>
      <c r="N119" s="24" t="n">
        <v>4.15</v>
      </c>
      <c r="O119" s="24" t="n">
        <v>4.15</v>
      </c>
      <c r="P119" s="24" t="n">
        <v>4.15</v>
      </c>
      <c r="Q119" s="24" t="n">
        <v>4.15</v>
      </c>
      <c r="R119" s="24" t="n">
        <v>4.15</v>
      </c>
      <c r="S119" s="24" t="n">
        <v>4.15</v>
      </c>
      <c r="T119" s="24" t="n">
        <v>4.15</v>
      </c>
      <c r="U119" s="24" t="n">
        <v>4.15</v>
      </c>
      <c r="V119" s="24" t="n">
        <v>4.15</v>
      </c>
      <c r="W119" s="24" t="n">
        <v>4.15</v>
      </c>
      <c r="X119" s="24" t="n">
        <v>4.15</v>
      </c>
      <c r="Y119" s="24" t="n">
        <v>4.15</v>
      </c>
      <c r="Z119" s="24" t="n">
        <v>4.15</v>
      </c>
      <c r="AA119" s="24" t="n">
        <v>4.15</v>
      </c>
      <c r="AB119" s="24" t="n">
        <v>4.15</v>
      </c>
      <c r="AC119" s="24" t="n">
        <v>4.15</v>
      </c>
      <c r="AD119" s="24" t="n">
        <v>4.15</v>
      </c>
      <c r="AE119" s="24" t="n">
        <v>4.15</v>
      </c>
    </row>
    <row r="120">
      <c r="A120" s="26" t="inlineStr">
        <is>
          <t>Gas from U2 to U3 degassers, m3</t>
        </is>
      </c>
      <c r="B120" s="24" t="n">
        <v>0.33</v>
      </c>
      <c r="C120" s="24" t="n">
        <v>0.33</v>
      </c>
      <c r="D120" s="24" t="n">
        <v>0.33</v>
      </c>
      <c r="E120" s="24" t="n">
        <v>0.33</v>
      </c>
      <c r="F120" s="24" t="n">
        <v>0.33</v>
      </c>
      <c r="G120" s="24" t="n">
        <v>0.33</v>
      </c>
      <c r="H120" s="24" t="n">
        <v>0.34</v>
      </c>
      <c r="I120" s="24" t="n">
        <v>0.34</v>
      </c>
      <c r="J120" s="24" t="n">
        <v>0.34</v>
      </c>
      <c r="K120" s="24" t="n">
        <v>0.34</v>
      </c>
      <c r="L120" s="24" t="n">
        <v>0.34</v>
      </c>
      <c r="M120" s="24" t="n">
        <v>0.34</v>
      </c>
      <c r="N120" s="24" t="n">
        <v>0.34</v>
      </c>
      <c r="O120" s="24" t="n">
        <v>0.34</v>
      </c>
      <c r="P120" s="24" t="n">
        <v>0.34</v>
      </c>
      <c r="Q120" s="24" t="n">
        <v>0.34</v>
      </c>
      <c r="R120" s="24" t="n">
        <v>0.34</v>
      </c>
      <c r="S120" s="24" t="n">
        <v>0.34</v>
      </c>
      <c r="T120" s="24" t="n">
        <v>0.34</v>
      </c>
      <c r="U120" s="24" t="n">
        <v>0.34</v>
      </c>
      <c r="V120" s="24" t="n">
        <v>0.34</v>
      </c>
      <c r="W120" s="24" t="n">
        <v>0.34</v>
      </c>
      <c r="X120" s="24" t="n">
        <v>0.34</v>
      </c>
      <c r="Y120" s="24" t="n">
        <v>0.34</v>
      </c>
      <c r="Z120" s="24" t="n">
        <v>0.34</v>
      </c>
      <c r="AA120" s="24" t="n">
        <v>0.34</v>
      </c>
      <c r="AB120" s="24" t="n">
        <v>0.34</v>
      </c>
      <c r="AC120" s="24" t="n">
        <v>0.34</v>
      </c>
      <c r="AD120" s="24" t="n">
        <v>0.34</v>
      </c>
      <c r="AE120" s="24" t="n">
        <v>0.34</v>
      </c>
    </row>
    <row r="121">
      <c r="A121" s="26" t="inlineStr">
        <is>
          <t>Condensate from U2 to KPC degassers, m3</t>
        </is>
      </c>
      <c r="B121" s="24" t="n">
        <v>6.01</v>
      </c>
      <c r="C121" s="24" t="n">
        <v>6.01</v>
      </c>
      <c r="D121" s="24" t="n">
        <v>6.01</v>
      </c>
      <c r="E121" s="24" t="n">
        <v>6.01</v>
      </c>
      <c r="F121" s="24" t="n">
        <v>6.01</v>
      </c>
      <c r="G121" s="24" t="n">
        <v>6.01</v>
      </c>
      <c r="H121" s="24" t="n">
        <v>6.22</v>
      </c>
      <c r="I121" s="24" t="n">
        <v>6.22</v>
      </c>
      <c r="J121" s="24" t="n">
        <v>6.22</v>
      </c>
      <c r="K121" s="24" t="n">
        <v>6.22</v>
      </c>
      <c r="L121" s="24" t="n">
        <v>6.22</v>
      </c>
      <c r="M121" s="24" t="n">
        <v>6.22</v>
      </c>
      <c r="N121" s="24" t="n">
        <v>6.22</v>
      </c>
      <c r="O121" s="24" t="n">
        <v>6.22</v>
      </c>
      <c r="P121" s="24" t="n">
        <v>6.22</v>
      </c>
      <c r="Q121" s="24" t="n">
        <v>6.22</v>
      </c>
      <c r="R121" s="24" t="n">
        <v>6.22</v>
      </c>
      <c r="S121" s="24" t="n">
        <v>6.22</v>
      </c>
      <c r="T121" s="24" t="n">
        <v>6.22</v>
      </c>
      <c r="U121" s="24" t="n">
        <v>6.22</v>
      </c>
      <c r="V121" s="24" t="n">
        <v>6.22</v>
      </c>
      <c r="W121" s="24" t="n">
        <v>6.22</v>
      </c>
      <c r="X121" s="24" t="n">
        <v>6.22</v>
      </c>
      <c r="Y121" s="24" t="n">
        <v>6.22</v>
      </c>
      <c r="Z121" s="24" t="n">
        <v>6.22</v>
      </c>
      <c r="AA121" s="24" t="n">
        <v>6.22</v>
      </c>
      <c r="AB121" s="24" t="n">
        <v>6.22</v>
      </c>
      <c r="AC121" s="24" t="n">
        <v>6.22</v>
      </c>
      <c r="AD121" s="24" t="n">
        <v>6.22</v>
      </c>
      <c r="AE121" s="24" t="n">
        <v>6.22</v>
      </c>
    </row>
    <row r="122">
      <c r="A122" s="26" t="inlineStr">
        <is>
          <t>Gas from U2 to KPC degassers, m3</t>
        </is>
      </c>
      <c r="B122" s="24" t="n">
        <v>0.5</v>
      </c>
      <c r="C122" s="24" t="n">
        <v>0.5</v>
      </c>
      <c r="D122" s="24" t="n">
        <v>0.5</v>
      </c>
      <c r="E122" s="24" t="n">
        <v>0.5</v>
      </c>
      <c r="F122" s="24" t="n">
        <v>0.5</v>
      </c>
      <c r="G122" s="24" t="n">
        <v>0.5</v>
      </c>
      <c r="H122" s="24" t="n">
        <v>0.52</v>
      </c>
      <c r="I122" s="24" t="n">
        <v>0.52</v>
      </c>
      <c r="J122" s="24" t="n">
        <v>0.52</v>
      </c>
      <c r="K122" s="24" t="n">
        <v>0.52</v>
      </c>
      <c r="L122" s="24" t="n">
        <v>0.52</v>
      </c>
      <c r="M122" s="24" t="n">
        <v>0.52</v>
      </c>
      <c r="N122" s="24" t="n">
        <v>0.52</v>
      </c>
      <c r="O122" s="24" t="n">
        <v>0.52</v>
      </c>
      <c r="P122" s="24" t="n">
        <v>0.52</v>
      </c>
      <c r="Q122" s="24" t="n">
        <v>0.52</v>
      </c>
      <c r="R122" s="24" t="n">
        <v>0.52</v>
      </c>
      <c r="S122" s="24" t="n">
        <v>0.52</v>
      </c>
      <c r="T122" s="24" t="n">
        <v>0.52</v>
      </c>
      <c r="U122" s="24" t="n">
        <v>0.52</v>
      </c>
      <c r="V122" s="24" t="n">
        <v>0.52</v>
      </c>
      <c r="W122" s="24" t="n">
        <v>0.52</v>
      </c>
      <c r="X122" s="24" t="n">
        <v>0.52</v>
      </c>
      <c r="Y122" s="24" t="n">
        <v>0.52</v>
      </c>
      <c r="Z122" s="24" t="n">
        <v>0.52</v>
      </c>
      <c r="AA122" s="24" t="n">
        <v>0.52</v>
      </c>
      <c r="AB122" s="24" t="n">
        <v>0.52</v>
      </c>
      <c r="AC122" s="24" t="n">
        <v>0.52</v>
      </c>
      <c r="AD122" s="24" t="n">
        <v>0.52</v>
      </c>
      <c r="AE122" s="24" t="n">
        <v>0.52</v>
      </c>
    </row>
    <row r="123">
      <c r="A123" s="26" t="inlineStr">
        <is>
          <t>Condensate from U3 to KPC degassers, m3</t>
        </is>
      </c>
      <c r="B123" s="24" t="n">
        <v>13.25</v>
      </c>
      <c r="C123" s="24" t="n">
        <v>13.25</v>
      </c>
      <c r="D123" s="24" t="n">
        <v>13.25</v>
      </c>
      <c r="E123" s="24" t="n">
        <v>13.25</v>
      </c>
      <c r="F123" s="24" t="n">
        <v>13.25</v>
      </c>
      <c r="G123" s="24" t="n">
        <v>13.25</v>
      </c>
      <c r="H123" s="24" t="n">
        <v>13.38</v>
      </c>
      <c r="I123" s="24" t="n">
        <v>13.38</v>
      </c>
      <c r="J123" s="24" t="n">
        <v>13.38</v>
      </c>
      <c r="K123" s="24" t="n">
        <v>13.38</v>
      </c>
      <c r="L123" s="24" t="n">
        <v>13.38</v>
      </c>
      <c r="M123" s="24" t="n">
        <v>13.38</v>
      </c>
      <c r="N123" s="24" t="n">
        <v>13.38</v>
      </c>
      <c r="O123" s="24" t="n">
        <v>13.38</v>
      </c>
      <c r="P123" s="24" t="n">
        <v>13.38</v>
      </c>
      <c r="Q123" s="24" t="n">
        <v>13.38</v>
      </c>
      <c r="R123" s="24" t="n">
        <v>13.38</v>
      </c>
      <c r="S123" s="24" t="n">
        <v>13.38</v>
      </c>
      <c r="T123" s="24" t="n">
        <v>13.38</v>
      </c>
      <c r="U123" s="24" t="n">
        <v>13.38</v>
      </c>
      <c r="V123" s="24" t="n">
        <v>13.38</v>
      </c>
      <c r="W123" s="24" t="n">
        <v>13.38</v>
      </c>
      <c r="X123" s="24" t="n">
        <v>13.38</v>
      </c>
      <c r="Y123" s="24" t="n">
        <v>13.38</v>
      </c>
      <c r="Z123" s="24" t="n">
        <v>13.38</v>
      </c>
      <c r="AA123" s="24" t="n">
        <v>13.38</v>
      </c>
      <c r="AB123" s="24" t="n">
        <v>13.38</v>
      </c>
      <c r="AC123" s="24" t="n">
        <v>13.38</v>
      </c>
      <c r="AD123" s="24" t="n">
        <v>13.38</v>
      </c>
      <c r="AE123" s="24" t="n">
        <v>13.38</v>
      </c>
    </row>
    <row r="124">
      <c r="A124" s="26" t="inlineStr">
        <is>
          <t>Gas from U3 to KPC degassers, m3</t>
        </is>
      </c>
      <c r="B124" s="24" t="n">
        <v>1.03</v>
      </c>
      <c r="C124" s="24" t="n">
        <v>1.03</v>
      </c>
      <c r="D124" s="24" t="n">
        <v>1.03</v>
      </c>
      <c r="E124" s="24" t="n">
        <v>1.03</v>
      </c>
      <c r="F124" s="24" t="n">
        <v>1.03</v>
      </c>
      <c r="G124" s="24" t="n">
        <v>1.03</v>
      </c>
      <c r="H124" s="24" t="n">
        <v>1.04</v>
      </c>
      <c r="I124" s="24" t="n">
        <v>1.04</v>
      </c>
      <c r="J124" s="24" t="n">
        <v>1.04</v>
      </c>
      <c r="K124" s="24" t="n">
        <v>1.04</v>
      </c>
      <c r="L124" s="24" t="n">
        <v>1.04</v>
      </c>
      <c r="M124" s="24" t="n">
        <v>1.04</v>
      </c>
      <c r="N124" s="24" t="n">
        <v>1.04</v>
      </c>
      <c r="O124" s="24" t="n">
        <v>1.04</v>
      </c>
      <c r="P124" s="24" t="n">
        <v>1.04</v>
      </c>
      <c r="Q124" s="24" t="n">
        <v>1.04</v>
      </c>
      <c r="R124" s="24" t="n">
        <v>1.04</v>
      </c>
      <c r="S124" s="24" t="n">
        <v>1.04</v>
      </c>
      <c r="T124" s="24" t="n">
        <v>1.04</v>
      </c>
      <c r="U124" s="24" t="n">
        <v>1.04</v>
      </c>
      <c r="V124" s="24" t="n">
        <v>1.04</v>
      </c>
      <c r="W124" s="24" t="n">
        <v>1.04</v>
      </c>
      <c r="X124" s="24" t="n">
        <v>1.04</v>
      </c>
      <c r="Y124" s="24" t="n">
        <v>1.04</v>
      </c>
      <c r="Z124" s="24" t="n">
        <v>1.04</v>
      </c>
      <c r="AA124" s="24" t="n">
        <v>1.04</v>
      </c>
      <c r="AB124" s="24" t="n">
        <v>1.04</v>
      </c>
      <c r="AC124" s="24" t="n">
        <v>1.04</v>
      </c>
      <c r="AD124" s="24" t="n">
        <v>1.04</v>
      </c>
      <c r="AE124" s="24" t="n">
        <v>1.04</v>
      </c>
    </row>
  </sheetData>
  <mergeCells count="54">
    <mergeCell ref="S22:Z22"/>
    <mergeCell ref="H20:I20"/>
    <mergeCell ref="B23:D23"/>
    <mergeCell ref="AF44:AH44"/>
    <mergeCell ref="S21:Z21"/>
    <mergeCell ref="B2:AE2"/>
    <mergeCell ref="B29:D29"/>
    <mergeCell ref="AF45:AH45"/>
    <mergeCell ref="B101:AE101"/>
    <mergeCell ref="B60:AE60"/>
    <mergeCell ref="B16:AG16"/>
    <mergeCell ref="AH1:AH2"/>
    <mergeCell ref="B1:AE1"/>
    <mergeCell ref="B28:D28"/>
    <mergeCell ref="H21:I21"/>
    <mergeCell ref="B53:AE53"/>
    <mergeCell ref="AF51:AH51"/>
    <mergeCell ref="L24:M24"/>
    <mergeCell ref="AF42:AH42"/>
    <mergeCell ref="AF50:AH50"/>
    <mergeCell ref="AF41:AH41"/>
    <mergeCell ref="B30:D30"/>
    <mergeCell ref="L23:M23"/>
    <mergeCell ref="AF35:AH35"/>
    <mergeCell ref="S23:Z23"/>
    <mergeCell ref="B24:D24"/>
    <mergeCell ref="AF40:AH40"/>
    <mergeCell ref="B20:D20"/>
    <mergeCell ref="AF47:AH47"/>
    <mergeCell ref="AF38:AH38"/>
    <mergeCell ref="H24:J24"/>
    <mergeCell ref="AA20:AB20"/>
    <mergeCell ref="L20:M20"/>
    <mergeCell ref="AF46:AH46"/>
    <mergeCell ref="B32:D32"/>
    <mergeCell ref="B26:D26"/>
    <mergeCell ref="H22:I22"/>
    <mergeCell ref="AF36:AH36"/>
    <mergeCell ref="AF43:AH43"/>
    <mergeCell ref="B25:D25"/>
    <mergeCell ref="AF39:AH39"/>
    <mergeCell ref="H29:J29"/>
    <mergeCell ref="L22:M22"/>
    <mergeCell ref="AF34:AH34"/>
    <mergeCell ref="AF48:AH48"/>
    <mergeCell ref="AF37:AH37"/>
    <mergeCell ref="L21:M21"/>
    <mergeCell ref="B31:D31"/>
    <mergeCell ref="AF49:AH49"/>
    <mergeCell ref="B22:D22"/>
    <mergeCell ref="S20:Z20"/>
    <mergeCell ref="B27:D27"/>
    <mergeCell ref="B21:D21"/>
    <mergeCell ref="A1:A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J124"/>
  <sheetViews>
    <sheetView workbookViewId="0">
      <pane ySplit="15" topLeftCell="A16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35" max="35"/>
  </cols>
  <sheetData>
    <row r="1" ht="32.25" customHeight="1">
      <c r="A1" s="1" t="inlineStr">
        <is>
          <t>KPO 2025 Production Forecast Rev 07A - 19 months</t>
        </is>
      </c>
      <c r="B1" s="2" t="inlineStr">
        <is>
          <t>Estimated Daily Production Forecast for Dec-25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I1" s="4" t="inlineStr">
        <is>
          <t>KPO 2025 Production Forecast Rev 07A - 19 months</t>
        </is>
      </c>
    </row>
    <row r="2" ht="26.25" customHeight="1">
      <c r="B2" s="2" t="inlineStr">
        <is>
          <t>Date in Dec-25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I2" s="3" t="n"/>
    </row>
    <row r="3" ht="28.5" customHeight="1">
      <c r="A3" s="5" t="n"/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6" t="n">
        <v>11</v>
      </c>
      <c r="M3" s="6" t="n">
        <v>12</v>
      </c>
      <c r="N3" s="6" t="n">
        <v>13</v>
      </c>
      <c r="O3" s="6" t="n">
        <v>14</v>
      </c>
      <c r="P3" s="6" t="n">
        <v>15</v>
      </c>
      <c r="Q3" s="6" t="n">
        <v>16</v>
      </c>
      <c r="R3" s="6" t="n">
        <v>17</v>
      </c>
      <c r="S3" s="6" t="n">
        <v>18</v>
      </c>
      <c r="T3" s="6" t="n">
        <v>19</v>
      </c>
      <c r="U3" s="6" t="n">
        <v>20</v>
      </c>
      <c r="V3" s="6" t="n">
        <v>21</v>
      </c>
      <c r="W3" s="6" t="n">
        <v>22</v>
      </c>
      <c r="X3" s="6" t="n">
        <v>23</v>
      </c>
      <c r="Y3" s="6" t="n">
        <v>24</v>
      </c>
      <c r="Z3" s="6" t="n">
        <v>25</v>
      </c>
      <c r="AA3" s="6" t="n">
        <v>26</v>
      </c>
      <c r="AB3" s="6" t="n">
        <v>27</v>
      </c>
      <c r="AC3" s="6" t="n">
        <v>28</v>
      </c>
      <c r="AD3" s="6" t="n">
        <v>29</v>
      </c>
      <c r="AE3" s="6" t="n">
        <v>30</v>
      </c>
      <c r="AF3" s="6" t="n">
        <v>31</v>
      </c>
      <c r="AG3" s="7" t="inlineStr">
        <is>
          <t>TOTAL</t>
        </is>
      </c>
      <c r="AH3" s="7" t="inlineStr">
        <is>
          <t>UNIT</t>
        </is>
      </c>
      <c r="AI3" s="8" t="inlineStr">
        <is>
          <t>PRODUCT</t>
        </is>
      </c>
      <c r="AJ3" s="3" t="n"/>
    </row>
    <row r="4">
      <c r="A4" s="9" t="inlineStr">
        <is>
          <t>Production ex KPC (kt)</t>
        </is>
      </c>
      <c r="B4" s="10">
        <f>(B39+B34+B41)*$E$20-B73-B74-B75-B76</f>
        <v/>
      </c>
      <c r="C4" s="10">
        <f>(C39+C34+C41)*$E$20-C73-C74-C75-C76</f>
        <v/>
      </c>
      <c r="D4" s="10">
        <f>(D39+D34+D41)*$E$20-D73-D74-D75-D76</f>
        <v/>
      </c>
      <c r="E4" s="10">
        <f>(E39+E34+E41)*$E$20-E73-E74-E75-E76</f>
        <v/>
      </c>
      <c r="F4" s="10">
        <f>(F39+F34+F41)*$E$20-F73-F74-F75-F76</f>
        <v/>
      </c>
      <c r="G4" s="10">
        <f>(G39+G34+G41)*$E$20-G73-G74-G75-G76</f>
        <v/>
      </c>
      <c r="H4" s="10">
        <f>(H39+H34+H41)*$E$20-H73-H74-H75-H76</f>
        <v/>
      </c>
      <c r="I4" s="10">
        <f>(I39+I34+I41)*$E$20-I73-I74-I75-I76</f>
        <v/>
      </c>
      <c r="J4" s="10">
        <f>(J39+J34+J41)*$E$20-J73-J74-J75-J76</f>
        <v/>
      </c>
      <c r="K4" s="10">
        <f>(K39+K34+K41)*$E$20-K73-K74-K75-K76</f>
        <v/>
      </c>
      <c r="L4" s="10">
        <f>(L39+L34+L41)*$E$20-L73-L74-L75-L76</f>
        <v/>
      </c>
      <c r="M4" s="10">
        <f>(M39+M34+M41)*$E$20-M73-M74-M75-M76</f>
        <v/>
      </c>
      <c r="N4" s="10">
        <f>(N39+N34+N41)*$E$20-N73-N74-N75-N76</f>
        <v/>
      </c>
      <c r="O4" s="10">
        <f>(O39+O34+O41)*$E$20-O73-O74-O75-O76</f>
        <v/>
      </c>
      <c r="P4" s="10">
        <f>(P39+P34+P41)*$E$20-P73-P74-P75-P76</f>
        <v/>
      </c>
      <c r="Q4" s="10">
        <f>(Q39+Q34+Q41)*$E$20-Q73-Q74-Q75-Q76</f>
        <v/>
      </c>
      <c r="R4" s="10">
        <f>(R39+R34+R41)*$E$20-R73-R74-R75-R76</f>
        <v/>
      </c>
      <c r="S4" s="10">
        <f>(S39+S34+S41)*$E$20-S73-S74-S75-S76</f>
        <v/>
      </c>
      <c r="T4" s="10">
        <f>(T39+T34+T41)*$E$20-T73-T74-T75-T76</f>
        <v/>
      </c>
      <c r="U4" s="10">
        <f>(U39+U34+U41)*$E$20-U73-U74-U75-U76</f>
        <v/>
      </c>
      <c r="V4" s="10">
        <f>(V39+V34+V41)*$E$20-V73-V74-V75-V76</f>
        <v/>
      </c>
      <c r="W4" s="10">
        <f>(W39+W34+W41)*$E$20-W73-W74-W75-W76</f>
        <v/>
      </c>
      <c r="X4" s="10">
        <f>(X39+X34+X41)*$E$20-X73-X74-X75-X76</f>
        <v/>
      </c>
      <c r="Y4" s="10">
        <f>(Y39+Y34+Y41)*$E$20-Y73-Y74-Y75-Y76</f>
        <v/>
      </c>
      <c r="Z4" s="10">
        <f>(Z39+Z34+Z41)*$E$20-Z73-Z74-Z75-Z76</f>
        <v/>
      </c>
      <c r="AA4" s="10">
        <f>(AA39+AA34+AA41)*$E$20-AA73-AA74-AA75-AA76</f>
        <v/>
      </c>
      <c r="AB4" s="10">
        <f>(AB39+AB34+AB41)*$E$20-AB73-AB74-AB75-AB76</f>
        <v/>
      </c>
      <c r="AC4" s="10">
        <f>(AC39+AC34+AC41)*$E$20-AC73-AC74-AC75-AC76</f>
        <v/>
      </c>
      <c r="AD4" s="10">
        <f>(AD39+AD34+AD41)*$E$20-AD73-AD74-AD75-AD76</f>
        <v/>
      </c>
      <c r="AE4" s="10">
        <f>(AE39+AE34+AE41)*$E$20-AE73-AE74-AE75-AE76</f>
        <v/>
      </c>
      <c r="AF4" s="10">
        <f>(AF39+AF34+AF41)*$E$20-AF73-AF74-AF75-AF76</f>
        <v/>
      </c>
      <c r="AG4" s="9">
        <f>SUM(B4:AF4)</f>
        <v/>
      </c>
      <c r="AH4" s="11" t="inlineStr">
        <is>
          <t>kt</t>
        </is>
      </c>
      <c r="AI4" s="12" t="inlineStr">
        <is>
          <t>Production ex KPC (kt)</t>
        </is>
      </c>
      <c r="AJ4" s="3" t="n"/>
    </row>
    <row r="5">
      <c r="A5" s="11" t="inlineStr">
        <is>
          <t>Stable Oil to CPC (kt)</t>
        </is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9">
        <f>SUM(B5:AF5)</f>
        <v/>
      </c>
      <c r="AH5" s="11" t="inlineStr">
        <is>
          <t>kt</t>
        </is>
      </c>
      <c r="AI5" s="8" t="inlineStr">
        <is>
          <t>Stable Oil to CPC (kt)</t>
        </is>
      </c>
      <c r="AJ5" s="3" t="n"/>
    </row>
    <row r="6">
      <c r="A6" s="11" t="inlineStr">
        <is>
          <t>Stable Oil to KTO (Samara), kt</t>
        </is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9">
        <f>SUM(B6:AF6)</f>
        <v/>
      </c>
      <c r="AH6" s="11" t="inlineStr">
        <is>
          <t>kt</t>
        </is>
      </c>
      <c r="AI6" s="8" t="inlineStr">
        <is>
          <t>Stable Oil to KTO (Samara), kt</t>
        </is>
      </c>
      <c r="AJ6" s="3" t="n"/>
    </row>
    <row r="7">
      <c r="A7" s="11" t="inlineStr">
        <is>
          <t>Stable Oil to KTO (Kassymova), kt</t>
        </is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9">
        <f>SUM(B7:AF7)</f>
        <v/>
      </c>
      <c r="AH7" s="11" t="inlineStr">
        <is>
          <t>kt</t>
        </is>
      </c>
      <c r="AI7" s="8" t="inlineStr">
        <is>
          <t>Stable Oil to KTO (Kassymova), kt</t>
        </is>
      </c>
      <c r="AJ7" s="3" t="n"/>
    </row>
    <row r="8">
      <c r="A8" s="11" t="inlineStr">
        <is>
          <t>KPO tanks inventory</t>
        </is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9">
        <f>SUM(B8:AF8)</f>
        <v/>
      </c>
      <c r="AH8" s="11" t="inlineStr">
        <is>
          <t>N/A</t>
        </is>
      </c>
      <c r="AI8" s="8" t="inlineStr">
        <is>
          <t>KPO tanks inventory</t>
        </is>
      </c>
      <c r="AJ8" s="3" t="n"/>
    </row>
    <row r="9">
      <c r="A9" s="11" t="inlineStr">
        <is>
          <t>Unstabilized Condensate to Refinery (kt)</t>
        </is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9">
        <f>SUM(B9:AF9)</f>
        <v/>
      </c>
      <c r="AH9" s="11" t="inlineStr">
        <is>
          <t>kt</t>
        </is>
      </c>
      <c r="AI9" s="8" t="inlineStr">
        <is>
          <t>Unstabilized Condensate to Refinery (kt)</t>
        </is>
      </c>
      <c r="AJ9" s="3" t="n"/>
    </row>
    <row r="10">
      <c r="A10" s="9" t="inlineStr">
        <is>
          <t>Fuel Gas - Total Produced (Mscm)</t>
        </is>
      </c>
      <c r="B10" s="10" t="n">
        <v>3</v>
      </c>
      <c r="C10" s="10" t="n">
        <v>3</v>
      </c>
      <c r="D10" s="10" t="n">
        <v>3</v>
      </c>
      <c r="E10" s="10" t="n">
        <v>3</v>
      </c>
      <c r="F10" s="10" t="n">
        <v>3</v>
      </c>
      <c r="G10" s="10" t="n">
        <v>3</v>
      </c>
      <c r="H10" s="10" t="n">
        <v>3</v>
      </c>
      <c r="I10" s="10" t="n">
        <v>3</v>
      </c>
      <c r="J10" s="10" t="n">
        <v>3</v>
      </c>
      <c r="K10" s="10" t="n">
        <v>3</v>
      </c>
      <c r="L10" s="10" t="n">
        <v>3</v>
      </c>
      <c r="M10" s="10" t="n">
        <v>3</v>
      </c>
      <c r="N10" s="10" t="n">
        <v>3</v>
      </c>
      <c r="O10" s="10" t="n">
        <v>3</v>
      </c>
      <c r="P10" s="10" t="n">
        <v>3</v>
      </c>
      <c r="Q10" s="10" t="n">
        <v>3</v>
      </c>
      <c r="R10" s="10" t="n">
        <v>3</v>
      </c>
      <c r="S10" s="10" t="n">
        <v>3</v>
      </c>
      <c r="T10" s="10" t="n">
        <v>3</v>
      </c>
      <c r="U10" s="10" t="n">
        <v>3</v>
      </c>
      <c r="V10" s="10" t="n">
        <v>3</v>
      </c>
      <c r="W10" s="10" t="n">
        <v>3</v>
      </c>
      <c r="X10" s="10" t="n">
        <v>3</v>
      </c>
      <c r="Y10" s="10" t="n">
        <v>3</v>
      </c>
      <c r="Z10" s="10" t="n">
        <v>3</v>
      </c>
      <c r="AA10" s="10" t="n">
        <v>3</v>
      </c>
      <c r="AB10" s="10" t="n">
        <v>3</v>
      </c>
      <c r="AC10" s="10" t="n">
        <v>3</v>
      </c>
      <c r="AD10" s="10" t="n">
        <v>3</v>
      </c>
      <c r="AE10" s="10" t="n">
        <v>3</v>
      </c>
      <c r="AF10" s="10" t="n">
        <v>2.04</v>
      </c>
      <c r="AG10" s="9">
        <f>SUM(B10:AF10)</f>
        <v/>
      </c>
      <c r="AH10" s="11" t="inlineStr">
        <is>
          <t>Mscm</t>
        </is>
      </c>
      <c r="AI10" s="12" t="inlineStr">
        <is>
          <t>Fuel Gas - Total Produced (Mscm)</t>
        </is>
      </c>
      <c r="AJ10" s="3" t="n"/>
    </row>
    <row r="11">
      <c r="A11" s="11" t="inlineStr">
        <is>
          <t>Fuel Gas - KPO Needs (Mscm)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9">
        <f>SUM(B11:AF11)</f>
        <v/>
      </c>
      <c r="AH11" s="11" t="inlineStr">
        <is>
          <t>Mscm</t>
        </is>
      </c>
      <c r="AI11" s="8" t="inlineStr">
        <is>
          <t>Fuel Gas - KPO Needs (Mscm)</t>
        </is>
      </c>
      <c r="AJ11" s="3" t="n"/>
    </row>
    <row r="12">
      <c r="A12" s="11" t="inlineStr">
        <is>
          <t>Fuel Gas - Outside Needs (Mscm)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9">
        <f>SUM(B12:AF12)</f>
        <v/>
      </c>
      <c r="AH12" s="11" t="inlineStr">
        <is>
          <t>Mscm</t>
        </is>
      </c>
      <c r="AI12" s="8" t="inlineStr">
        <is>
          <t>Fuel Gas - Outside Needs (Mscm)</t>
        </is>
      </c>
      <c r="AJ12" s="3" t="n"/>
    </row>
    <row r="13">
      <c r="A13" s="11" t="inlineStr">
        <is>
          <t>Fuel Gas additional import for KPO needs Mscm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9">
        <f>SUM(B13:AF13)</f>
        <v/>
      </c>
      <c r="AH13" s="11" t="inlineStr">
        <is>
          <t>Mscm</t>
        </is>
      </c>
      <c r="AI13" s="8" t="inlineStr">
        <is>
          <t>Fuel Gas additional import for KPO needs Mscm</t>
        </is>
      </c>
      <c r="AJ13" s="3" t="n"/>
    </row>
    <row r="14">
      <c r="A14" s="9" t="inlineStr">
        <is>
          <t>Raw Gas to OGP (Mscm)</t>
        </is>
      </c>
      <c r="B14" s="10" t="n">
        <v>28.08</v>
      </c>
      <c r="C14" s="10" t="n">
        <v>28.08</v>
      </c>
      <c r="D14" s="10" t="n">
        <v>28.08</v>
      </c>
      <c r="E14" s="10" t="n">
        <v>28.08</v>
      </c>
      <c r="F14" s="10" t="n">
        <v>28.08</v>
      </c>
      <c r="G14" s="10" t="n">
        <v>28.08</v>
      </c>
      <c r="H14" s="10" t="n">
        <v>28.08</v>
      </c>
      <c r="I14" s="10" t="n">
        <v>28.08</v>
      </c>
      <c r="J14" s="10" t="n">
        <v>28.08</v>
      </c>
      <c r="K14" s="10" t="n">
        <v>28.08</v>
      </c>
      <c r="L14" s="10" t="n">
        <v>28.08</v>
      </c>
      <c r="M14" s="10" t="n">
        <v>28.08</v>
      </c>
      <c r="N14" s="10" t="n">
        <v>28.08</v>
      </c>
      <c r="O14" s="10" t="n">
        <v>28.08</v>
      </c>
      <c r="P14" s="10" t="n">
        <v>28.08</v>
      </c>
      <c r="Q14" s="10" t="n">
        <v>28.08</v>
      </c>
      <c r="R14" s="10" t="n">
        <v>28.08</v>
      </c>
      <c r="S14" s="10" t="n">
        <v>28.08</v>
      </c>
      <c r="T14" s="10" t="n">
        <v>28.08</v>
      </c>
      <c r="U14" s="10" t="n">
        <v>28.08</v>
      </c>
      <c r="V14" s="10" t="n">
        <v>28.08</v>
      </c>
      <c r="W14" s="10" t="n">
        <v>28.08</v>
      </c>
      <c r="X14" s="10" t="n">
        <v>28.08</v>
      </c>
      <c r="Y14" s="10" t="n">
        <v>28.08</v>
      </c>
      <c r="Z14" s="10" t="n">
        <v>28.08</v>
      </c>
      <c r="AA14" s="10" t="n">
        <v>28.08</v>
      </c>
      <c r="AB14" s="10" t="n">
        <v>28.08</v>
      </c>
      <c r="AC14" s="10" t="n">
        <v>28.08</v>
      </c>
      <c r="AD14" s="10" t="n">
        <v>28.08</v>
      </c>
      <c r="AE14" s="10" t="n">
        <v>28.08</v>
      </c>
      <c r="AF14" s="10" t="n">
        <v>28.08</v>
      </c>
      <c r="AG14" s="9">
        <f>SUM(B14:AF14)</f>
        <v/>
      </c>
      <c r="AH14" s="11" t="inlineStr">
        <is>
          <t>Mscm</t>
        </is>
      </c>
      <c r="AI14" s="12" t="inlineStr">
        <is>
          <t>Raw Gas to OGP (Mscm)</t>
        </is>
      </c>
      <c r="AJ14" s="3" t="n"/>
    </row>
    <row r="15">
      <c r="A15" s="9" t="inlineStr">
        <is>
          <t>Overall Field Gas Injection (Mscm)</t>
        </is>
      </c>
      <c r="B15" s="10" t="n">
        <v>47.96</v>
      </c>
      <c r="C15" s="10" t="n">
        <v>47.96</v>
      </c>
      <c r="D15" s="10" t="n">
        <v>47.96</v>
      </c>
      <c r="E15" s="10" t="n">
        <v>47.96</v>
      </c>
      <c r="F15" s="10" t="n">
        <v>47.96</v>
      </c>
      <c r="G15" s="10" t="n">
        <v>47.96</v>
      </c>
      <c r="H15" s="10" t="n">
        <v>47.96</v>
      </c>
      <c r="I15" s="10" t="n">
        <v>47.96</v>
      </c>
      <c r="J15" s="10" t="n">
        <v>47.96</v>
      </c>
      <c r="K15" s="10" t="n">
        <v>47.96</v>
      </c>
      <c r="L15" s="10" t="n">
        <v>47.96</v>
      </c>
      <c r="M15" s="10" t="n">
        <v>47.96</v>
      </c>
      <c r="N15" s="10" t="n">
        <v>47.96</v>
      </c>
      <c r="O15" s="10" t="n">
        <v>47.96</v>
      </c>
      <c r="P15" s="10" t="n">
        <v>47.96</v>
      </c>
      <c r="Q15" s="10" t="n">
        <v>47.96</v>
      </c>
      <c r="R15" s="10" t="n">
        <v>47.96</v>
      </c>
      <c r="S15" s="10" t="n">
        <v>47.96</v>
      </c>
      <c r="T15" s="10" t="n">
        <v>47.96</v>
      </c>
      <c r="U15" s="10" t="n">
        <v>47.96</v>
      </c>
      <c r="V15" s="10" t="n">
        <v>47.96</v>
      </c>
      <c r="W15" s="10" t="n">
        <v>47.96</v>
      </c>
      <c r="X15" s="10" t="n">
        <v>47.96</v>
      </c>
      <c r="Y15" s="10" t="n">
        <v>47.96</v>
      </c>
      <c r="Z15" s="10" t="n">
        <v>47.96</v>
      </c>
      <c r="AA15" s="10" t="n">
        <v>47.96</v>
      </c>
      <c r="AB15" s="10" t="n">
        <v>47.96</v>
      </c>
      <c r="AC15" s="10" t="n">
        <v>47.96</v>
      </c>
      <c r="AD15" s="10" t="n">
        <v>47.96</v>
      </c>
      <c r="AE15" s="10" t="n">
        <v>47.42</v>
      </c>
      <c r="AF15" s="10" t="n">
        <v>11.51</v>
      </c>
      <c r="AG15" s="9">
        <f>SUM(B15:AF15)</f>
        <v/>
      </c>
      <c r="AH15" s="11" t="inlineStr">
        <is>
          <t>Mscm</t>
        </is>
      </c>
      <c r="AI15" s="12" t="inlineStr">
        <is>
          <t>Overall Field Gas Injection (Mscm)</t>
        </is>
      </c>
      <c r="AJ15" s="3" t="n"/>
    </row>
    <row r="16">
      <c r="A16" t="inlineStr"/>
      <c r="B16" s="13" t="inlineStr">
        <is>
          <t>Estimated Production per Day</t>
        </is>
      </c>
      <c r="C16" s="14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5" t="n"/>
    </row>
    <row r="17">
      <c r="A17" s="9" t="inlineStr">
        <is>
          <t>Production (KBOE)</t>
        </is>
      </c>
      <c r="B17" s="10">
        <f>B4*7.86+B9*8.33+(B10+B14)*35.31/6</f>
        <v/>
      </c>
      <c r="C17" s="10">
        <f>C4*7.86+C9*8.33+(C10+C14)*35.31/6</f>
        <v/>
      </c>
      <c r="D17" s="10">
        <f>D4*7.86+D9*8.33+(D10+D14)*35.31/6</f>
        <v/>
      </c>
      <c r="E17" s="10">
        <f>E4*7.86+E9*8.33+(E10+E14)*35.31/6</f>
        <v/>
      </c>
      <c r="F17" s="10">
        <f>F4*7.86+F9*8.33+(F10+F14)*35.31/6</f>
        <v/>
      </c>
      <c r="G17" s="10">
        <f>G4*7.86+G9*8.33+(G10+G14)*35.31/6</f>
        <v/>
      </c>
      <c r="H17" s="10">
        <f>H4*7.86+H9*8.33+(H10+H14)*35.31/6</f>
        <v/>
      </c>
      <c r="I17" s="10">
        <f>I4*7.86+I9*8.33+(I10+I14)*35.31/6</f>
        <v/>
      </c>
      <c r="J17" s="10">
        <f>J4*7.86+J9*8.33+(J10+J14)*35.31/6</f>
        <v/>
      </c>
      <c r="K17" s="10">
        <f>K4*7.86+K9*8.33+(K10+K14)*35.31/6</f>
        <v/>
      </c>
      <c r="L17" s="10">
        <f>L4*7.86+L9*8.33+(L10+L14)*35.31/6</f>
        <v/>
      </c>
      <c r="M17" s="10">
        <f>M4*7.86+M9*8.33+(M10+M14)*35.31/6</f>
        <v/>
      </c>
      <c r="N17" s="10">
        <f>N4*7.86+N9*8.33+(N10+N14)*35.31/6</f>
        <v/>
      </c>
      <c r="O17" s="10">
        <f>O4*7.86+O9*8.33+(O10+O14)*35.31/6</f>
        <v/>
      </c>
      <c r="P17" s="10">
        <f>P4*7.86+P9*8.33+(P10+P14)*35.31/6</f>
        <v/>
      </c>
      <c r="Q17" s="10">
        <f>Q4*7.86+Q9*8.33+(Q10+Q14)*35.31/6</f>
        <v/>
      </c>
      <c r="R17" s="10">
        <f>R4*7.86+R9*8.33+(R10+R14)*35.31/6</f>
        <v/>
      </c>
      <c r="S17" s="10">
        <f>S4*7.86+S9*8.33+(S10+S14)*35.31/6</f>
        <v/>
      </c>
      <c r="T17" s="10">
        <f>T4*7.86+T9*8.33+(T10+T14)*35.31/6</f>
        <v/>
      </c>
      <c r="U17" s="10">
        <f>U4*7.86+U9*8.33+(U10+U14)*35.31/6</f>
        <v/>
      </c>
      <c r="V17" s="10">
        <f>V4*7.86+V9*8.33+(V10+V14)*35.31/6</f>
        <v/>
      </c>
      <c r="W17" s="10">
        <f>W4*7.86+W9*8.33+(W10+W14)*35.31/6</f>
        <v/>
      </c>
      <c r="X17" s="10">
        <f>X4*7.86+X9*8.33+(X10+X14)*35.31/6</f>
        <v/>
      </c>
      <c r="Y17" s="10">
        <f>Y4*7.86+Y9*8.33+(Y10+Y14)*35.31/6</f>
        <v/>
      </c>
      <c r="Z17" s="10">
        <f>Z4*7.86+Z9*8.33+(Z10+Z14)*35.31/6</f>
        <v/>
      </c>
      <c r="AA17" s="10">
        <f>AA4*7.86+AA9*8.33+(AA10+AA14)*35.31/6</f>
        <v/>
      </c>
      <c r="AB17" s="10">
        <f>AB4*7.86+AB9*8.33+(AB10+AB14)*35.31/6</f>
        <v/>
      </c>
      <c r="AC17" s="10">
        <f>AC4*7.86+AC9*8.33+(AC10+AC14)*35.31/6</f>
        <v/>
      </c>
      <c r="AD17" s="10">
        <f>AD4*7.86+AD9*8.33+(AD10+AD14)*35.31/6</f>
        <v/>
      </c>
      <c r="AE17" s="10">
        <f>AE4*7.86+AE9*8.33+(AE10+AE14)*35.31/6</f>
        <v/>
      </c>
      <c r="AF17" s="10">
        <f>AF4*7.86+AF9*8.33+(AF10+AF14)*35.31/6</f>
        <v/>
      </c>
      <c r="AG17" s="13">
        <f>SUM(B17:AF17)</f>
        <v/>
      </c>
    </row>
    <row r="18"/>
    <row r="19">
      <c r="B19" s="16" t="inlineStr">
        <is>
          <t>MPP &amp; OE</t>
        </is>
      </c>
      <c r="H19" s="16" t="inlineStr">
        <is>
          <t>Well stock</t>
        </is>
      </c>
      <c r="L19" s="16" t="inlineStr">
        <is>
          <t>Marketing</t>
        </is>
      </c>
      <c r="R19" s="16" t="inlineStr">
        <is>
          <t>Maintenance</t>
        </is>
      </c>
    </row>
    <row r="20">
      <c r="B20" s="17" t="inlineStr">
        <is>
          <t>Operational Efficiency</t>
        </is>
      </c>
      <c r="C20" s="3" t="n"/>
      <c r="D20" s="3" t="n"/>
      <c r="E20" s="17" t="inlineStr">
        <is>
          <t>98.1%</t>
        </is>
      </c>
      <c r="F20" s="17" t="inlineStr"/>
      <c r="H20" s="18" t="inlineStr">
        <is>
          <t>Wells availability</t>
        </is>
      </c>
      <c r="I20" s="3" t="n"/>
      <c r="J20" s="3" t="inlineStr">
        <is>
          <t>99.4%</t>
        </is>
      </c>
      <c r="L20" s="3" t="inlineStr">
        <is>
          <t>Gas export:</t>
        </is>
      </c>
      <c r="M20" s="3" t="n"/>
      <c r="N20" s="3" t="inlineStr">
        <is>
          <t>27.95</t>
        </is>
      </c>
      <c r="O20" s="7" t="inlineStr">
        <is>
          <t>Mscmd</t>
        </is>
      </c>
      <c r="R20" s="19" t="inlineStr">
        <is>
          <t>Unit</t>
        </is>
      </c>
      <c r="S20" s="19" t="inlineStr">
        <is>
          <t>Activity</t>
        </is>
      </c>
      <c r="T20" s="14" t="n"/>
      <c r="U20" s="14" t="n"/>
      <c r="V20" s="14" t="n"/>
      <c r="W20" s="14" t="n"/>
      <c r="X20" s="14" t="n"/>
      <c r="Y20" s="14" t="n"/>
      <c r="Z20" s="15" t="n"/>
      <c r="AA20" s="19" t="inlineStr">
        <is>
          <t>Dates</t>
        </is>
      </c>
      <c r="AB20" s="15" t="n"/>
    </row>
    <row r="21">
      <c r="B21" s="17" t="inlineStr">
        <is>
          <t>KPC oil processing</t>
        </is>
      </c>
      <c r="C21" s="3" t="n"/>
      <c r="D21" s="3" t="n"/>
      <c r="E21" s="17" t="n">
        <v>33.5</v>
      </c>
      <c r="F21" s="17" t="inlineStr">
        <is>
          <t>ktd</t>
        </is>
      </c>
      <c r="H21" s="18" t="inlineStr">
        <is>
          <t>Conversion factors:</t>
        </is>
      </c>
      <c r="I21" s="3" t="n"/>
      <c r="J21" s="3" t="inlineStr"/>
      <c r="L21" s="3" t="inlineStr">
        <is>
          <t>Condensate to MR</t>
        </is>
      </c>
      <c r="M21" s="3" t="n"/>
      <c r="N21" s="3" t="inlineStr">
        <is>
          <t>0</t>
        </is>
      </c>
      <c r="O21" s="7" t="inlineStr">
        <is>
          <t>ktd</t>
        </is>
      </c>
      <c r="R21" s="20" t="inlineStr">
        <is>
          <t>KPC</t>
        </is>
      </c>
      <c r="S21" s="20" t="inlineStr">
        <is>
          <t>Trains stabiliser/Splitter reboilers washing/inspection (12 hrs per train)</t>
        </is>
      </c>
      <c r="T21" s="20" t="n"/>
      <c r="U21" s="20" t="n"/>
      <c r="V21" s="20" t="n"/>
      <c r="W21" s="20" t="n"/>
      <c r="X21" s="20" t="n"/>
      <c r="Y21" s="20" t="n"/>
      <c r="Z21" s="20" t="n"/>
      <c r="AA21" s="17" t="inlineStr">
        <is>
          <t>tentative</t>
        </is>
      </c>
      <c r="AB21" s="17" t="inlineStr">
        <is>
          <t>tentative</t>
        </is>
      </c>
    </row>
    <row r="22">
      <c r="B22" s="17" t="inlineStr">
        <is>
          <t>KPC gas handling(outlet DRIZO)</t>
        </is>
      </c>
      <c r="C22" s="3" t="n"/>
      <c r="D22" s="3" t="n"/>
      <c r="E22" s="17" t="n">
        <v>35</v>
      </c>
      <c r="F22" s="17" t="inlineStr">
        <is>
          <t>Mscmd</t>
        </is>
      </c>
      <c r="H22" s="21" t="inlineStr">
        <is>
          <t>st ton/unst ton</t>
        </is>
      </c>
      <c r="I22" s="3" t="n"/>
      <c r="J22" s="3" t="inlineStr">
        <is>
          <t>0.9</t>
        </is>
      </c>
      <c r="L22" s="3" t="inlineStr">
        <is>
          <t>Oil to Samara</t>
        </is>
      </c>
      <c r="M22" s="3" t="n"/>
      <c r="N22" s="3" t="inlineStr">
        <is>
          <t>100.00</t>
        </is>
      </c>
      <c r="O22" s="7" t="inlineStr">
        <is>
          <t>kt</t>
        </is>
      </c>
      <c r="R22" s="20" t="inlineStr">
        <is>
          <t>Power</t>
        </is>
      </c>
      <c r="S22" s="20" t="inlineStr">
        <is>
          <t>GTG 2 - Major Inspection of turbine / generator</t>
        </is>
      </c>
      <c r="T22" s="20" t="n"/>
      <c r="U22" s="20" t="n"/>
      <c r="V22" s="20" t="n"/>
      <c r="W22" s="20" t="n"/>
      <c r="X22" s="20" t="n"/>
      <c r="Y22" s="20" t="n"/>
      <c r="Z22" s="20" t="n"/>
      <c r="AA22" s="17" t="inlineStr">
        <is>
          <t>01-Nov</t>
        </is>
      </c>
      <c r="AB22" s="17" t="inlineStr">
        <is>
          <t>13-Nov</t>
        </is>
      </c>
    </row>
    <row r="23">
      <c r="B23" s="17" t="inlineStr">
        <is>
          <t>KPC sweet gas production</t>
        </is>
      </c>
      <c r="C23" s="3" t="n"/>
      <c r="D23" s="3" t="n"/>
      <c r="E23" s="17" t="n">
        <v>3.3</v>
      </c>
      <c r="F23" s="17" t="inlineStr">
        <is>
          <t>Mscmd</t>
        </is>
      </c>
      <c r="L23" s="3" t="inlineStr">
        <is>
          <t>Oil to Kassymova</t>
        </is>
      </c>
      <c r="M23" s="3" t="n"/>
      <c r="N23" s="3" t="inlineStr">
        <is>
          <t>0.00</t>
        </is>
      </c>
      <c r="O23" s="7" t="inlineStr">
        <is>
          <t>kt</t>
        </is>
      </c>
      <c r="R23" s="20" t="inlineStr">
        <is>
          <t>Gath</t>
        </is>
      </c>
      <c r="S23" s="20" t="inlineStr">
        <is>
          <t>Injection wells ESD functional test</t>
        </is>
      </c>
      <c r="T23" s="20" t="n"/>
      <c r="U23" s="20" t="n"/>
      <c r="V23" s="20" t="n"/>
      <c r="W23" s="20" t="n"/>
      <c r="X23" s="20" t="n"/>
      <c r="Y23" s="20" t="n"/>
      <c r="Z23" s="20" t="n"/>
      <c r="AA23" s="17" t="inlineStr">
        <is>
          <t>during the month</t>
        </is>
      </c>
      <c r="AB23" s="17" t="inlineStr"/>
    </row>
    <row r="24">
      <c r="B24" s="17" t="inlineStr">
        <is>
          <t>KPC Gas to U3 C5+</t>
        </is>
      </c>
      <c r="C24" s="3" t="n"/>
      <c r="D24" s="3" t="n"/>
      <c r="E24" s="17" t="inlineStr">
        <is>
          <t>0.5%</t>
        </is>
      </c>
      <c r="F24" s="17" t="inlineStr">
        <is>
          <t>mol</t>
        </is>
      </c>
      <c r="H24" s="18" t="inlineStr">
        <is>
          <t>New and WO wells:</t>
        </is>
      </c>
      <c r="I24" s="3" t="n"/>
      <c r="J24" s="3" t="n"/>
      <c r="L24" s="3" t="inlineStr">
        <is>
          <t>Oil to CPC</t>
        </is>
      </c>
      <c r="M24" s="3" t="n"/>
      <c r="N24" s="3" t="inlineStr">
        <is>
          <t>877.8</t>
        </is>
      </c>
      <c r="O24" s="7" t="inlineStr">
        <is>
          <t>kt</t>
        </is>
      </c>
    </row>
    <row r="25">
      <c r="B25" s="17" t="inlineStr">
        <is>
          <t>KPC Gas to U3 H2S</t>
        </is>
      </c>
      <c r="C25" s="3" t="n"/>
      <c r="D25" s="3" t="n"/>
      <c r="E25" s="17" t="inlineStr">
        <is>
          <t>5.8%</t>
        </is>
      </c>
      <c r="F25" s="17" t="inlineStr">
        <is>
          <t>mol</t>
        </is>
      </c>
      <c r="H25" s="22" t="inlineStr">
        <is>
          <t>Well</t>
        </is>
      </c>
      <c r="I25" s="22" t="inlineStr">
        <is>
          <t>Date</t>
        </is>
      </c>
      <c r="J25" s="22" t="inlineStr">
        <is>
          <t>Unit</t>
        </is>
      </c>
    </row>
    <row r="26">
      <c r="B26" s="17" t="inlineStr">
        <is>
          <t>U3 gas handling</t>
        </is>
      </c>
      <c r="C26" s="3" t="n"/>
      <c r="D26" s="3" t="n"/>
      <c r="E26" s="17" t="n">
        <v>21.1</v>
      </c>
      <c r="F26" s="17" t="inlineStr">
        <is>
          <t>Mscmd</t>
        </is>
      </c>
      <c r="H26" s="3" t="n"/>
      <c r="I26" s="3" t="n"/>
      <c r="J26" s="3" t="n"/>
    </row>
    <row r="27">
      <c r="B27" s="17" t="inlineStr">
        <is>
          <t>Gas export</t>
        </is>
      </c>
      <c r="C27" s="3" t="n"/>
      <c r="D27" s="3" t="n"/>
      <c r="E27" s="17" t="n">
        <v>28.9</v>
      </c>
      <c r="F27" s="17" t="inlineStr">
        <is>
          <t>Mscmd</t>
        </is>
      </c>
    </row>
    <row r="28">
      <c r="B28" s="17" t="inlineStr">
        <is>
          <t>U3 Gas to OGP C5+</t>
        </is>
      </c>
      <c r="C28" s="3" t="n"/>
      <c r="D28" s="3" t="n"/>
      <c r="E28" s="17" t="inlineStr">
        <is>
          <t>0.5%</t>
        </is>
      </c>
      <c r="F28" s="17" t="inlineStr">
        <is>
          <t>mol</t>
        </is>
      </c>
    </row>
    <row r="29">
      <c r="B29" s="17" t="inlineStr">
        <is>
          <t>U3 Gas to OGP H2S</t>
        </is>
      </c>
      <c r="C29" s="3" t="n"/>
      <c r="D29" s="3" t="n"/>
      <c r="E29" s="17" t="inlineStr">
        <is>
          <t>3.7%</t>
        </is>
      </c>
      <c r="F29" s="17" t="inlineStr">
        <is>
          <t>mol</t>
        </is>
      </c>
      <c r="H29" s="18" t="inlineStr">
        <is>
          <t>Wells closed for HU wells:</t>
        </is>
      </c>
      <c r="I29" s="3" t="n"/>
      <c r="J29" s="3" t="n"/>
    </row>
    <row r="30">
      <c r="B30" s="17" t="inlineStr">
        <is>
          <t>U2 inj. Compr. availability</t>
        </is>
      </c>
      <c r="C30" s="3" t="n"/>
      <c r="D30" s="3" t="n"/>
      <c r="E30" s="17" t="inlineStr">
        <is>
          <t>96%</t>
        </is>
      </c>
      <c r="F30" s="17" t="inlineStr"/>
      <c r="H30" s="7" t="inlineStr">
        <is>
          <t>Well</t>
        </is>
      </c>
      <c r="I30" s="7" t="inlineStr">
        <is>
          <t>Date</t>
        </is>
      </c>
      <c r="J30" s="7" t="inlineStr"/>
    </row>
    <row r="31">
      <c r="B31" s="17" t="inlineStr">
        <is>
          <t>U2 gas dehydration</t>
        </is>
      </c>
      <c r="C31" s="3" t="n"/>
      <c r="D31" s="3" t="n"/>
      <c r="E31" s="17" t="n">
        <v>20.2</v>
      </c>
      <c r="F31" s="17" t="inlineStr">
        <is>
          <t>Mscmd</t>
        </is>
      </c>
    </row>
    <row r="32">
      <c r="B32" s="17" t="inlineStr">
        <is>
          <t>Gas Injection</t>
        </is>
      </c>
      <c r="C32" s="3" t="n"/>
      <c r="D32" s="3" t="n"/>
      <c r="E32" s="17" t="n">
        <v>51</v>
      </c>
      <c r="F32" s="17" t="inlineStr">
        <is>
          <t>Mscmd</t>
        </is>
      </c>
    </row>
    <row r="33"/>
    <row r="34">
      <c r="A34" s="23" t="inlineStr">
        <is>
          <t>Unit 2 liquid production, ktd stable</t>
        </is>
      </c>
      <c r="B34" s="24">
        <f>B62*$J$20</f>
        <v/>
      </c>
      <c r="C34" s="24">
        <f>C62*$J$20</f>
        <v/>
      </c>
      <c r="D34" s="24">
        <f>D62*$J$20</f>
        <v/>
      </c>
      <c r="E34" s="24">
        <f>E62*$J$20</f>
        <v/>
      </c>
      <c r="F34" s="24">
        <f>F62*$J$20</f>
        <v/>
      </c>
      <c r="G34" s="24">
        <f>G62*$J$20</f>
        <v/>
      </c>
      <c r="H34" s="24">
        <f>H62*$J$20</f>
        <v/>
      </c>
      <c r="I34" s="24">
        <f>I62*$J$20</f>
        <v/>
      </c>
      <c r="J34" s="24">
        <f>J62*$J$20</f>
        <v/>
      </c>
      <c r="K34" s="24">
        <f>K62*$J$20</f>
        <v/>
      </c>
      <c r="L34" s="24">
        <f>L62*$J$20</f>
        <v/>
      </c>
      <c r="M34" s="24">
        <f>M62*$J$20</f>
        <v/>
      </c>
      <c r="N34" s="24">
        <f>N62*$J$20</f>
        <v/>
      </c>
      <c r="O34" s="24">
        <f>O62*$J$20</f>
        <v/>
      </c>
      <c r="P34" s="24">
        <f>P62*$J$20</f>
        <v/>
      </c>
      <c r="Q34" s="24">
        <f>Q62*$J$20</f>
        <v/>
      </c>
      <c r="R34" s="24">
        <f>R62*$J$20</f>
        <v/>
      </c>
      <c r="S34" s="24">
        <f>S62*$J$20</f>
        <v/>
      </c>
      <c r="T34" s="24">
        <f>T62*$J$20</f>
        <v/>
      </c>
      <c r="U34" s="24">
        <f>U62*$J$20</f>
        <v/>
      </c>
      <c r="V34" s="24">
        <f>V62*$J$20</f>
        <v/>
      </c>
      <c r="W34" s="24">
        <f>W62*$J$20</f>
        <v/>
      </c>
      <c r="X34" s="24">
        <f>X62*$J$20</f>
        <v/>
      </c>
      <c r="Y34" s="24">
        <f>Y62*$J$20</f>
        <v/>
      </c>
      <c r="Z34" s="24">
        <f>Z62*$J$20</f>
        <v/>
      </c>
      <c r="AA34" s="24">
        <f>AA62*$J$20</f>
        <v/>
      </c>
      <c r="AB34" s="24">
        <f>AB62*$J$20</f>
        <v/>
      </c>
      <c r="AC34" s="24">
        <f>AC62*$J$20</f>
        <v/>
      </c>
      <c r="AD34" s="24">
        <f>AD62*$J$20</f>
        <v/>
      </c>
      <c r="AE34" s="24">
        <f>AE62*$J$20</f>
        <v/>
      </c>
      <c r="AF34" s="24">
        <f>AF62*$J$20</f>
        <v/>
      </c>
      <c r="AG34" s="23" t="inlineStr">
        <is>
          <t>Unit 2 liquid production, ktd stable</t>
        </is>
      </c>
      <c r="AH34" s="25" t="n"/>
      <c r="AI34" s="25" t="n"/>
    </row>
    <row r="35">
      <c r="A35" s="26" t="inlineStr">
        <is>
          <t>Unit 2 gas dehydration, Mscmd</t>
        </is>
      </c>
      <c r="B35" s="24">
        <f>B34*B65/$J$20-B37-B38</f>
        <v/>
      </c>
      <c r="C35" s="24">
        <f>C34*C65/$J$20-C37-C38</f>
        <v/>
      </c>
      <c r="D35" s="24">
        <f>D34*D65/$J$20-D37-D38</f>
        <v/>
      </c>
      <c r="E35" s="24">
        <f>E34*E65/$J$20-E37-E38</f>
        <v/>
      </c>
      <c r="F35" s="24">
        <f>F34*F65/$J$20-F37-F38</f>
        <v/>
      </c>
      <c r="G35" s="24">
        <f>G34*G65/$J$20-G37-G38</f>
        <v/>
      </c>
      <c r="H35" s="24">
        <f>H34*H65/$J$20-H37-H38</f>
        <v/>
      </c>
      <c r="I35" s="24">
        <f>I34*I65/$J$20-I37-I38</f>
        <v/>
      </c>
      <c r="J35" s="24">
        <f>J34*J65/$J$20-J37-J38</f>
        <v/>
      </c>
      <c r="K35" s="24">
        <f>K34*K65/$J$20-K37-K38</f>
        <v/>
      </c>
      <c r="L35" s="24">
        <f>L34*L65/$J$20-L37-L38</f>
        <v/>
      </c>
      <c r="M35" s="24">
        <f>M34*M65/$J$20-M37-M38</f>
        <v/>
      </c>
      <c r="N35" s="24">
        <f>N34*N65/$J$20-N37-N38</f>
        <v/>
      </c>
      <c r="O35" s="24">
        <f>O34*O65/$J$20-O37-O38</f>
        <v/>
      </c>
      <c r="P35" s="24">
        <f>P34*P65/$J$20-P37-P38</f>
        <v/>
      </c>
      <c r="Q35" s="24">
        <f>Q34*Q65/$J$20-Q37-Q38</f>
        <v/>
      </c>
      <c r="R35" s="24">
        <f>R34*R65/$J$20-R37-R38</f>
        <v/>
      </c>
      <c r="S35" s="24">
        <f>S34*S65/$J$20-S37-S38</f>
        <v/>
      </c>
      <c r="T35" s="24">
        <f>T34*T65/$J$20-T37-T38</f>
        <v/>
      </c>
      <c r="U35" s="24">
        <f>U34*U65/$J$20-U37-U38</f>
        <v/>
      </c>
      <c r="V35" s="24">
        <f>V34*V65/$J$20-V37-V38</f>
        <v/>
      </c>
      <c r="W35" s="24">
        <f>W34*W65/$J$20-W37-W38</f>
        <v/>
      </c>
      <c r="X35" s="24">
        <f>X34*X65/$J$20-X37-X38</f>
        <v/>
      </c>
      <c r="Y35" s="24">
        <f>Y34*Y65/$J$20-Y37-Y38</f>
        <v/>
      </c>
      <c r="Z35" s="24">
        <f>Z34*Z65/$J$20-Z37-Z38</f>
        <v/>
      </c>
      <c r="AA35" s="24">
        <f>AA34*AA65/$J$20-AA37-AA38</f>
        <v/>
      </c>
      <c r="AB35" s="24">
        <f>AB34*AB65/$J$20-AB37-AB38</f>
        <v/>
      </c>
      <c r="AC35" s="24">
        <f>AC34*AC65/$J$20-AC37-AC38</f>
        <v/>
      </c>
      <c r="AD35" s="24">
        <f>AD34*AD65/$J$20-AD37-AD38</f>
        <v/>
      </c>
      <c r="AE35" s="24">
        <f>AE34*AE65/$J$20-AE37-AE38</f>
        <v/>
      </c>
      <c r="AF35" s="24">
        <f>AF34*AF65/$J$20-AF37-AF38</f>
        <v/>
      </c>
      <c r="AG35" s="26" t="inlineStr">
        <is>
          <t>Unit 2 gas dehydration, Mscmd</t>
        </is>
      </c>
      <c r="AH35" s="25" t="n"/>
      <c r="AI35" s="25" t="n"/>
    </row>
    <row r="36">
      <c r="A36" s="26" t="inlineStr">
        <is>
          <t>Condensate from U2 to U3 degassers, ktd unstable</t>
        </is>
      </c>
      <c r="B36" s="24">
        <f>B119*B99*B100/$J$22</f>
        <v/>
      </c>
      <c r="C36" s="24">
        <f>C119*C99*C100/$J$22</f>
        <v/>
      </c>
      <c r="D36" s="24">
        <f>D119*D99*D100/$J$22</f>
        <v/>
      </c>
      <c r="E36" s="24">
        <f>E119*E99*E100/$J$22</f>
        <v/>
      </c>
      <c r="F36" s="24">
        <f>F119*F99*F100/$J$22</f>
        <v/>
      </c>
      <c r="G36" s="24">
        <f>G119*G99*G100/$J$22</f>
        <v/>
      </c>
      <c r="H36" s="24">
        <f>H119*H99*H100/$J$22</f>
        <v/>
      </c>
      <c r="I36" s="24">
        <f>I119*I99*I100/$J$22</f>
        <v/>
      </c>
      <c r="J36" s="24">
        <f>J119*J99*J100/$J$22</f>
        <v/>
      </c>
      <c r="K36" s="24">
        <f>K119*K99*K100/$J$22</f>
        <v/>
      </c>
      <c r="L36" s="24">
        <f>L119*L99*L100/$J$22</f>
        <v/>
      </c>
      <c r="M36" s="24">
        <f>M119*M99*M100/$J$22</f>
        <v/>
      </c>
      <c r="N36" s="24">
        <f>N119*N99*N100/$J$22</f>
        <v/>
      </c>
      <c r="O36" s="24">
        <f>O119*O99*O100/$J$22</f>
        <v/>
      </c>
      <c r="P36" s="24">
        <f>P119*P99*P100/$J$22</f>
        <v/>
      </c>
      <c r="Q36" s="24">
        <f>Q119*Q99*Q100/$J$22</f>
        <v/>
      </c>
      <c r="R36" s="24">
        <f>R119*R99*R100/$J$22</f>
        <v/>
      </c>
      <c r="S36" s="24">
        <f>S119*S99*S100/$J$22</f>
        <v/>
      </c>
      <c r="T36" s="24">
        <f>T119*T99*T100/$J$22</f>
        <v/>
      </c>
      <c r="U36" s="24">
        <f>U119*U99*U100/$J$22</f>
        <v/>
      </c>
      <c r="V36" s="24">
        <f>V119*V99*V100/$J$22</f>
        <v/>
      </c>
      <c r="W36" s="24">
        <f>W119*W99*W100/$J$22</f>
        <v/>
      </c>
      <c r="X36" s="24">
        <f>X119*X99*X100/$J$22</f>
        <v/>
      </c>
      <c r="Y36" s="24">
        <f>Y119*Y99*Y100/$J$22</f>
        <v/>
      </c>
      <c r="Z36" s="24">
        <f>Z119*Z99*Z100/$J$22</f>
        <v/>
      </c>
      <c r="AA36" s="24">
        <f>AA119*AA99*AA100/$J$22</f>
        <v/>
      </c>
      <c r="AB36" s="24">
        <f>AB119*AB99*AB100/$J$22</f>
        <v/>
      </c>
      <c r="AC36" s="24">
        <f>AC119*AC99*AC100/$J$22</f>
        <v/>
      </c>
      <c r="AD36" s="24">
        <f>AD119*AD99*AD100/$J$22</f>
        <v/>
      </c>
      <c r="AE36" s="24">
        <f>AE119*AE99*AE100/$J$22</f>
        <v/>
      </c>
      <c r="AF36" s="24">
        <f>AF119*AF99*AF100/$J$22</f>
        <v/>
      </c>
      <c r="AG36" s="26" t="inlineStr">
        <is>
          <t>Condensate from U2 to U3 degassers, ktd unstable</t>
        </is>
      </c>
      <c r="AH36" s="25" t="n"/>
      <c r="AI36" s="25" t="n"/>
    </row>
    <row r="37">
      <c r="A37" s="26" t="inlineStr">
        <is>
          <t>Gas in KPC from U2 condensate, Mscmd</t>
        </is>
      </c>
      <c r="B37" s="24">
        <f>(B34/$J$20-B36*$J$22)*B68</f>
        <v/>
      </c>
      <c r="C37" s="24">
        <f>(C34/$J$20-C36*$J$22)*C68</f>
        <v/>
      </c>
      <c r="D37" s="24">
        <f>(D34/$J$20-D36*$J$22)*D68</f>
        <v/>
      </c>
      <c r="E37" s="24">
        <f>(E34/$J$20-E36*$J$22)*E68</f>
        <v/>
      </c>
      <c r="F37" s="24">
        <f>(F34/$J$20-F36*$J$22)*F68</f>
        <v/>
      </c>
      <c r="G37" s="24">
        <f>(G34/$J$20-G36*$J$22)*G68</f>
        <v/>
      </c>
      <c r="H37" s="24">
        <f>(H34/$J$20-H36*$J$22)*H68</f>
        <v/>
      </c>
      <c r="I37" s="24">
        <f>(I34/$J$20-I36*$J$22)*I68</f>
        <v/>
      </c>
      <c r="J37" s="24">
        <f>(J34/$J$20-J36*$J$22)*J68</f>
        <v/>
      </c>
      <c r="K37" s="24">
        <f>(K34/$J$20-K36*$J$22)*K68</f>
        <v/>
      </c>
      <c r="L37" s="24">
        <f>(L34/$J$20-L36*$J$22)*L68</f>
        <v/>
      </c>
      <c r="M37" s="24">
        <f>(M34/$J$20-M36*$J$22)*M68</f>
        <v/>
      </c>
      <c r="N37" s="24">
        <f>(N34/$J$20-N36*$J$22)*N68</f>
        <v/>
      </c>
      <c r="O37" s="24">
        <f>(O34/$J$20-O36*$J$22)*O68</f>
        <v/>
      </c>
      <c r="P37" s="24">
        <f>(P34/$J$20-P36*$J$22)*P68</f>
        <v/>
      </c>
      <c r="Q37" s="24">
        <f>(Q34/$J$20-Q36*$J$22)*Q68</f>
        <v/>
      </c>
      <c r="R37" s="24">
        <f>(R34/$J$20-R36*$J$22)*R68</f>
        <v/>
      </c>
      <c r="S37" s="24">
        <f>(S34/$J$20-S36*$J$22)*S68</f>
        <v/>
      </c>
      <c r="T37" s="24">
        <f>(T34/$J$20-T36*$J$22)*T68</f>
        <v/>
      </c>
      <c r="U37" s="24">
        <f>(U34/$J$20-U36*$J$22)*U68</f>
        <v/>
      </c>
      <c r="V37" s="24">
        <f>(V34/$J$20-V36*$J$22)*V68</f>
        <v/>
      </c>
      <c r="W37" s="24">
        <f>(W34/$J$20-W36*$J$22)*W68</f>
        <v/>
      </c>
      <c r="X37" s="24">
        <f>(X34/$J$20-X36*$J$22)*X68</f>
        <v/>
      </c>
      <c r="Y37" s="24">
        <f>(Y34/$J$20-Y36*$J$22)*Y68</f>
        <v/>
      </c>
      <c r="Z37" s="24">
        <f>(Z34/$J$20-Z36*$J$22)*Z68</f>
        <v/>
      </c>
      <c r="AA37" s="24">
        <f>(AA34/$J$20-AA36*$J$22)*AA68</f>
        <v/>
      </c>
      <c r="AB37" s="24">
        <f>(AB34/$J$20-AB36*$J$22)*AB68</f>
        <v/>
      </c>
      <c r="AC37" s="24">
        <f>(AC34/$J$20-AC36*$J$22)*AC68</f>
        <v/>
      </c>
      <c r="AD37" s="24">
        <f>(AD34/$J$20-AD36*$J$22)*AD68</f>
        <v/>
      </c>
      <c r="AE37" s="24">
        <f>(AE34/$J$20-AE36*$J$22)*AE68</f>
        <v/>
      </c>
      <c r="AF37" s="24">
        <f>(AF34/$J$20-AF36*$J$22)*AF68</f>
        <v/>
      </c>
      <c r="AG37" s="26" t="inlineStr">
        <is>
          <t>Gas in KPC from U2 condensate, Mscmd</t>
        </is>
      </c>
      <c r="AH37" s="25" t="n"/>
      <c r="AI37" s="25" t="n"/>
    </row>
    <row r="38">
      <c r="A38" s="26" t="inlineStr">
        <is>
          <t>Gas in U3 from U2 condensate, Mscmd</t>
        </is>
      </c>
      <c r="B38" s="24">
        <f>B36*$J$22*B67</f>
        <v/>
      </c>
      <c r="C38" s="24">
        <f>C36*$J$22*C67</f>
        <v/>
      </c>
      <c r="D38" s="24">
        <f>D36*$J$22*D67</f>
        <v/>
      </c>
      <c r="E38" s="24">
        <f>E36*$J$22*E67</f>
        <v/>
      </c>
      <c r="F38" s="24">
        <f>F36*$J$22*F67</f>
        <v/>
      </c>
      <c r="G38" s="24">
        <f>G36*$J$22*G67</f>
        <v/>
      </c>
      <c r="H38" s="24">
        <f>H36*$J$22*H67</f>
        <v/>
      </c>
      <c r="I38" s="24">
        <f>I36*$J$22*I67</f>
        <v/>
      </c>
      <c r="J38" s="24">
        <f>J36*$J$22*J67</f>
        <v/>
      </c>
      <c r="K38" s="24">
        <f>K36*$J$22*K67</f>
        <v/>
      </c>
      <c r="L38" s="24">
        <f>L36*$J$22*L67</f>
        <v/>
      </c>
      <c r="M38" s="24">
        <f>M36*$J$22*M67</f>
        <v/>
      </c>
      <c r="N38" s="24">
        <f>N36*$J$22*N67</f>
        <v/>
      </c>
      <c r="O38" s="24">
        <f>O36*$J$22*O67</f>
        <v/>
      </c>
      <c r="P38" s="24">
        <f>P36*$J$22*P67</f>
        <v/>
      </c>
      <c r="Q38" s="24">
        <f>Q36*$J$22*Q67</f>
        <v/>
      </c>
      <c r="R38" s="24">
        <f>R36*$J$22*R67</f>
        <v/>
      </c>
      <c r="S38" s="24">
        <f>S36*$J$22*S67</f>
        <v/>
      </c>
      <c r="T38" s="24">
        <f>T36*$J$22*T67</f>
        <v/>
      </c>
      <c r="U38" s="24">
        <f>U36*$J$22*U67</f>
        <v/>
      </c>
      <c r="V38" s="24">
        <f>V36*$J$22*V67</f>
        <v/>
      </c>
      <c r="W38" s="24">
        <f>W36*$J$22*W67</f>
        <v/>
      </c>
      <c r="X38" s="24">
        <f>X36*$J$22*X67</f>
        <v/>
      </c>
      <c r="Y38" s="24">
        <f>Y36*$J$22*Y67</f>
        <v/>
      </c>
      <c r="Z38" s="24">
        <f>Z36*$J$22*Z67</f>
        <v/>
      </c>
      <c r="AA38" s="24">
        <f>AA36*$J$22*AA67</f>
        <v/>
      </c>
      <c r="AB38" s="24">
        <f>AB36*$J$22*AB67</f>
        <v/>
      </c>
      <c r="AC38" s="24">
        <f>AC36*$J$22*AC67</f>
        <v/>
      </c>
      <c r="AD38" s="24">
        <f>AD36*$J$22*AD67</f>
        <v/>
      </c>
      <c r="AE38" s="24">
        <f>AE36*$J$22*AE67</f>
        <v/>
      </c>
      <c r="AF38" s="24">
        <f>AF36*$J$22*AF67</f>
        <v/>
      </c>
      <c r="AG38" s="26" t="inlineStr">
        <is>
          <t>Gas in U3 from U2 condensate, Mscmd</t>
        </is>
      </c>
      <c r="AH38" s="25" t="n"/>
      <c r="AI38" s="25" t="n"/>
    </row>
    <row r="39">
      <c r="A39" s="23" t="inlineStr">
        <is>
          <t>KPC liquid production, ktd stable</t>
        </is>
      </c>
      <c r="B39" s="24">
        <f>B61*$J$20</f>
        <v/>
      </c>
      <c r="C39" s="24">
        <f>C61*$J$20</f>
        <v/>
      </c>
      <c r="D39" s="24">
        <f>D61*$J$20</f>
        <v/>
      </c>
      <c r="E39" s="24">
        <f>E61*$J$20</f>
        <v/>
      </c>
      <c r="F39" s="24">
        <f>F61*$J$20</f>
        <v/>
      </c>
      <c r="G39" s="24">
        <f>G61*$J$20</f>
        <v/>
      </c>
      <c r="H39" s="24">
        <f>H61*$J$20</f>
        <v/>
      </c>
      <c r="I39" s="24">
        <f>I61*$J$20</f>
        <v/>
      </c>
      <c r="J39" s="24">
        <f>J61*$J$20</f>
        <v/>
      </c>
      <c r="K39" s="24">
        <f>K61*$J$20</f>
        <v/>
      </c>
      <c r="L39" s="24">
        <f>L61*$J$20</f>
        <v/>
      </c>
      <c r="M39" s="24">
        <f>M61*$J$20</f>
        <v/>
      </c>
      <c r="N39" s="24">
        <f>N61*$J$20</f>
        <v/>
      </c>
      <c r="O39" s="24">
        <f>O61*$J$20</f>
        <v/>
      </c>
      <c r="P39" s="24">
        <f>P61*$J$20</f>
        <v/>
      </c>
      <c r="Q39" s="24">
        <f>Q61*$J$20</f>
        <v/>
      </c>
      <c r="R39" s="24">
        <f>R61*$J$20</f>
        <v/>
      </c>
      <c r="S39" s="24">
        <f>S61*$J$20</f>
        <v/>
      </c>
      <c r="T39" s="24">
        <f>T61*$J$20</f>
        <v/>
      </c>
      <c r="U39" s="24">
        <f>U61*$J$20</f>
        <v/>
      </c>
      <c r="V39" s="24">
        <f>V61*$J$20</f>
        <v/>
      </c>
      <c r="W39" s="24">
        <f>W61*$J$20</f>
        <v/>
      </c>
      <c r="X39" s="24">
        <f>X61*$J$20</f>
        <v/>
      </c>
      <c r="Y39" s="24">
        <f>Y61*$J$20</f>
        <v/>
      </c>
      <c r="Z39" s="24">
        <f>Z61*$J$20</f>
        <v/>
      </c>
      <c r="AA39" s="24">
        <f>AA61*$J$20</f>
        <v/>
      </c>
      <c r="AB39" s="24">
        <f>AB61*$J$20</f>
        <v/>
      </c>
      <c r="AC39" s="24">
        <f>AC61*$J$20</f>
        <v/>
      </c>
      <c r="AD39" s="24">
        <f>AD61*$J$20</f>
        <v/>
      </c>
      <c r="AE39" s="24">
        <f>AE61*$J$20</f>
        <v/>
      </c>
      <c r="AF39" s="24">
        <f>AF61*$J$20</f>
        <v/>
      </c>
      <c r="AG39" s="23" t="inlineStr">
        <is>
          <t>KPC liquid production, ktd stable</t>
        </is>
      </c>
      <c r="AH39" s="25" t="n"/>
      <c r="AI39" s="25" t="n"/>
    </row>
    <row r="40">
      <c r="A40" s="26" t="inlineStr">
        <is>
          <t>KPC gas production (MP gas from own wells), Mscmd</t>
        </is>
      </c>
      <c r="B40" s="24">
        <f>B39*B64/$J$20-B49</f>
        <v/>
      </c>
      <c r="C40" s="24">
        <f>C39*C64/$J$20-C49</f>
        <v/>
      </c>
      <c r="D40" s="24">
        <f>D39*D64/$J$20-D49</f>
        <v/>
      </c>
      <c r="E40" s="24">
        <f>E39*E64/$J$20-E49</f>
        <v/>
      </c>
      <c r="F40" s="24">
        <f>F39*F64/$J$20-F49</f>
        <v/>
      </c>
      <c r="G40" s="24">
        <f>G39*G64/$J$20-G49</f>
        <v/>
      </c>
      <c r="H40" s="24">
        <f>H39*H64/$J$20-H49</f>
        <v/>
      </c>
      <c r="I40" s="24">
        <f>I39*I64/$J$20-I49</f>
        <v/>
      </c>
      <c r="J40" s="24">
        <f>J39*J64/$J$20-J49</f>
        <v/>
      </c>
      <c r="K40" s="24">
        <f>K39*K64/$J$20-K49</f>
        <v/>
      </c>
      <c r="L40" s="24">
        <f>L39*L64/$J$20-L49</f>
        <v/>
      </c>
      <c r="M40" s="24">
        <f>M39*M64/$J$20-M49</f>
        <v/>
      </c>
      <c r="N40" s="24">
        <f>N39*N64/$J$20-N49</f>
        <v/>
      </c>
      <c r="O40" s="24">
        <f>O39*O64/$J$20-O49</f>
        <v/>
      </c>
      <c r="P40" s="24">
        <f>P39*P64/$J$20-P49</f>
        <v/>
      </c>
      <c r="Q40" s="24">
        <f>Q39*Q64/$J$20-Q49</f>
        <v/>
      </c>
      <c r="R40" s="24">
        <f>R39*R64/$J$20-R49</f>
        <v/>
      </c>
      <c r="S40" s="24">
        <f>S39*S64/$J$20-S49</f>
        <v/>
      </c>
      <c r="T40" s="24">
        <f>T39*T64/$J$20-T49</f>
        <v/>
      </c>
      <c r="U40" s="24">
        <f>U39*U64/$J$20-U49</f>
        <v/>
      </c>
      <c r="V40" s="24">
        <f>V39*V64/$J$20-V49</f>
        <v/>
      </c>
      <c r="W40" s="24">
        <f>W39*W64/$J$20-W49</f>
        <v/>
      </c>
      <c r="X40" s="24">
        <f>X39*X64/$J$20-X49</f>
        <v/>
      </c>
      <c r="Y40" s="24">
        <f>Y39*Y64/$J$20-Y49</f>
        <v/>
      </c>
      <c r="Z40" s="24">
        <f>Z39*Z64/$J$20-Z49</f>
        <v/>
      </c>
      <c r="AA40" s="24">
        <f>AA39*AA64/$J$20-AA49</f>
        <v/>
      </c>
      <c r="AB40" s="24">
        <f>AB39*AB64/$J$20-AB49</f>
        <v/>
      </c>
      <c r="AC40" s="24">
        <f>AC39*AC64/$J$20-AC49</f>
        <v/>
      </c>
      <c r="AD40" s="24">
        <f>AD39*AD64/$J$20-AD49</f>
        <v/>
      </c>
      <c r="AE40" s="24">
        <f>AE39*AE64/$J$20-AE49</f>
        <v/>
      </c>
      <c r="AF40" s="24">
        <f>AF39*AF64/$J$20-AF49</f>
        <v/>
      </c>
      <c r="AG40" s="26" t="inlineStr">
        <is>
          <t>KPC gas production (MP gas from own wells), Mscmd</t>
        </is>
      </c>
      <c r="AH40" s="25" t="n"/>
      <c r="AI40" s="25" t="n"/>
    </row>
    <row r="41">
      <c r="A41" s="23" t="inlineStr">
        <is>
          <t>Unit 3 liquid production, ktd stable</t>
        </is>
      </c>
      <c r="B41" s="24">
        <f>B63*$J$20</f>
        <v/>
      </c>
      <c r="C41" s="24">
        <f>C63*$J$20</f>
        <v/>
      </c>
      <c r="D41" s="24">
        <f>D63*$J$20</f>
        <v/>
      </c>
      <c r="E41" s="24">
        <f>E63*$J$20</f>
        <v/>
      </c>
      <c r="F41" s="24">
        <f>F63*$J$20</f>
        <v/>
      </c>
      <c r="G41" s="24">
        <f>G63*$J$20</f>
        <v/>
      </c>
      <c r="H41" s="24">
        <f>H63*$J$20</f>
        <v/>
      </c>
      <c r="I41" s="24">
        <f>I63*$J$20</f>
        <v/>
      </c>
      <c r="J41" s="24">
        <f>J63*$J$20</f>
        <v/>
      </c>
      <c r="K41" s="24">
        <f>K63*$J$20</f>
        <v/>
      </c>
      <c r="L41" s="24">
        <f>L63*$J$20</f>
        <v/>
      </c>
      <c r="M41" s="24">
        <f>M63*$J$20</f>
        <v/>
      </c>
      <c r="N41" s="24">
        <f>N63*$J$20</f>
        <v/>
      </c>
      <c r="O41" s="24">
        <f>O63*$J$20</f>
        <v/>
      </c>
      <c r="P41" s="24">
        <f>P63*$J$20</f>
        <v/>
      </c>
      <c r="Q41" s="24">
        <f>Q63*$J$20</f>
        <v/>
      </c>
      <c r="R41" s="24">
        <f>R63*$J$20</f>
        <v/>
      </c>
      <c r="S41" s="24">
        <f>S63*$J$20</f>
        <v/>
      </c>
      <c r="T41" s="24">
        <f>T63*$J$20</f>
        <v/>
      </c>
      <c r="U41" s="24">
        <f>U63*$J$20</f>
        <v/>
      </c>
      <c r="V41" s="24">
        <f>V63*$J$20</f>
        <v/>
      </c>
      <c r="W41" s="24">
        <f>W63*$J$20</f>
        <v/>
      </c>
      <c r="X41" s="24">
        <f>X63*$J$20</f>
        <v/>
      </c>
      <c r="Y41" s="24">
        <f>Y63*$J$20</f>
        <v/>
      </c>
      <c r="Z41" s="24">
        <f>Z63*$J$20</f>
        <v/>
      </c>
      <c r="AA41" s="24">
        <f>AA63*$J$20</f>
        <v/>
      </c>
      <c r="AB41" s="24">
        <f>AB63*$J$20</f>
        <v/>
      </c>
      <c r="AC41" s="24">
        <f>AC63*$J$20</f>
        <v/>
      </c>
      <c r="AD41" s="24">
        <f>AD63*$J$20</f>
        <v/>
      </c>
      <c r="AE41" s="24">
        <f>AE63*$J$20</f>
        <v/>
      </c>
      <c r="AF41" s="24">
        <f>AF63*$J$20</f>
        <v/>
      </c>
      <c r="AG41" s="23" t="inlineStr">
        <is>
          <t>Unit 3 liquid production, ktd stable</t>
        </is>
      </c>
      <c r="AH41" s="25" t="n"/>
      <c r="AI41" s="25" t="n"/>
    </row>
    <row r="42">
      <c r="A42" s="26" t="inlineStr">
        <is>
          <t>U3 gas production (gas from own wells), Mscmd</t>
        </is>
      </c>
      <c r="B42" s="24">
        <f>B41*B66/$J$20</f>
        <v/>
      </c>
      <c r="C42" s="24">
        <f>C41*C66/$J$20</f>
        <v/>
      </c>
      <c r="D42" s="24">
        <f>D41*D66/$J$20</f>
        <v/>
      </c>
      <c r="E42" s="24">
        <f>E41*E66/$J$20</f>
        <v/>
      </c>
      <c r="F42" s="24">
        <f>F41*F66/$J$20</f>
        <v/>
      </c>
      <c r="G42" s="24">
        <f>G41*G66/$J$20</f>
        <v/>
      </c>
      <c r="H42" s="24">
        <f>H41*H66/$J$20</f>
        <v/>
      </c>
      <c r="I42" s="24">
        <f>I41*I66/$J$20</f>
        <v/>
      </c>
      <c r="J42" s="24">
        <f>J41*J66/$J$20</f>
        <v/>
      </c>
      <c r="K42" s="24">
        <f>K41*K66/$J$20</f>
        <v/>
      </c>
      <c r="L42" s="24">
        <f>L41*L66/$J$20</f>
        <v/>
      </c>
      <c r="M42" s="24">
        <f>M41*M66/$J$20</f>
        <v/>
      </c>
      <c r="N42" s="24">
        <f>N41*N66/$J$20</f>
        <v/>
      </c>
      <c r="O42" s="24">
        <f>O41*O66/$J$20</f>
        <v/>
      </c>
      <c r="P42" s="24">
        <f>P41*P66/$J$20</f>
        <v/>
      </c>
      <c r="Q42" s="24">
        <f>Q41*Q66/$J$20</f>
        <v/>
      </c>
      <c r="R42" s="24">
        <f>R41*R66/$J$20</f>
        <v/>
      </c>
      <c r="S42" s="24">
        <f>S41*S66/$J$20</f>
        <v/>
      </c>
      <c r="T42" s="24">
        <f>T41*T66/$J$20</f>
        <v/>
      </c>
      <c r="U42" s="24">
        <f>U41*U66/$J$20</f>
        <v/>
      </c>
      <c r="V42" s="24">
        <f>V41*V66/$J$20</f>
        <v/>
      </c>
      <c r="W42" s="24">
        <f>W41*W66/$J$20</f>
        <v/>
      </c>
      <c r="X42" s="24">
        <f>X41*X66/$J$20</f>
        <v/>
      </c>
      <c r="Y42" s="24">
        <f>Y41*Y66/$J$20</f>
        <v/>
      </c>
      <c r="Z42" s="24">
        <f>Z41*Z66/$J$20</f>
        <v/>
      </c>
      <c r="AA42" s="24">
        <f>AA41*AA66/$J$20</f>
        <v/>
      </c>
      <c r="AB42" s="24">
        <f>AB41*AB66/$J$20</f>
        <v/>
      </c>
      <c r="AC42" s="24">
        <f>AC41*AC66/$J$20</f>
        <v/>
      </c>
      <c r="AD42" s="24">
        <f>AD41*AD66/$J$20</f>
        <v/>
      </c>
      <c r="AE42" s="24">
        <f>AE41*AE66/$J$20</f>
        <v/>
      </c>
      <c r="AF42" s="24">
        <f>AF41*AF66/$J$20</f>
        <v/>
      </c>
      <c r="AG42" s="26" t="inlineStr">
        <is>
          <t>U3 gas production (gas from own wells), Mscmd</t>
        </is>
      </c>
      <c r="AH42" s="25" t="n"/>
      <c r="AI42" s="25" t="n"/>
    </row>
    <row r="43">
      <c r="A43" s="26" t="inlineStr">
        <is>
          <t>Total condensate ex U3 to KPC ktd unstable</t>
        </is>
      </c>
      <c r="B43" s="24">
        <f>(B36+B41/($J$20*$J$22))-B9</f>
        <v/>
      </c>
      <c r="C43" s="24">
        <f>(C36+C41/($J$20*$J$22))-C9</f>
        <v/>
      </c>
      <c r="D43" s="24">
        <f>(D36+D41/($J$20*$J$22))-D9</f>
        <v/>
      </c>
      <c r="E43" s="24">
        <f>(E36+E41/($J$20*$J$22))-E9</f>
        <v/>
      </c>
      <c r="F43" s="24">
        <f>(F36+F41/($J$20*$J$22))-F9</f>
        <v/>
      </c>
      <c r="G43" s="24">
        <f>(G36+G41/($J$20*$J$22))-G9</f>
        <v/>
      </c>
      <c r="H43" s="24">
        <f>(H36+H41/($J$20*$J$22))-H9</f>
        <v/>
      </c>
      <c r="I43" s="24">
        <f>(I36+I41/($J$20*$J$22))-I9</f>
        <v/>
      </c>
      <c r="J43" s="24">
        <f>(J36+J41/($J$20*$J$22))-J9</f>
        <v/>
      </c>
      <c r="K43" s="24">
        <f>(K36+K41/($J$20*$J$22))-K9</f>
        <v/>
      </c>
      <c r="L43" s="24">
        <f>(L36+L41/($J$20*$J$22))-L9</f>
        <v/>
      </c>
      <c r="M43" s="24">
        <f>(M36+M41/($J$20*$J$22))-M9</f>
        <v/>
      </c>
      <c r="N43" s="24">
        <f>(N36+N41/($J$20*$J$22))-N9</f>
        <v/>
      </c>
      <c r="O43" s="24">
        <f>(O36+O41/($J$20*$J$22))-O9</f>
        <v/>
      </c>
      <c r="P43" s="24">
        <f>(P36+P41/($J$20*$J$22))-P9</f>
        <v/>
      </c>
      <c r="Q43" s="24">
        <f>(Q36+Q41/($J$20*$J$22))-Q9</f>
        <v/>
      </c>
      <c r="R43" s="24">
        <f>(R36+R41/($J$20*$J$22))-R9</f>
        <v/>
      </c>
      <c r="S43" s="24">
        <f>(S36+S41/($J$20*$J$22))-S9</f>
        <v/>
      </c>
      <c r="T43" s="24">
        <f>(T36+T41/($J$20*$J$22))-T9</f>
        <v/>
      </c>
      <c r="U43" s="24">
        <f>(U36+U41/($J$20*$J$22))-U9</f>
        <v/>
      </c>
      <c r="V43" s="24">
        <f>(V36+V41/($J$20*$J$22))-V9</f>
        <v/>
      </c>
      <c r="W43" s="24">
        <f>(W36+W41/($J$20*$J$22))-W9</f>
        <v/>
      </c>
      <c r="X43" s="24">
        <f>(X36+X41/($J$20*$J$22))-X9</f>
        <v/>
      </c>
      <c r="Y43" s="24">
        <f>(Y36+Y41/($J$20*$J$22))-Y9</f>
        <v/>
      </c>
      <c r="Z43" s="24">
        <f>(Z36+Z41/($J$20*$J$22))-Z9</f>
        <v/>
      </c>
      <c r="AA43" s="24">
        <f>(AA36+AA41/($J$20*$J$22))-AA9</f>
        <v/>
      </c>
      <c r="AB43" s="24">
        <f>(AB36+AB41/($J$20*$J$22))-AB9</f>
        <v/>
      </c>
      <c r="AC43" s="24">
        <f>(AC36+AC41/($J$20*$J$22))-AC9</f>
        <v/>
      </c>
      <c r="AD43" s="24">
        <f>(AD36+AD41/($J$20*$J$22))-AD9</f>
        <v/>
      </c>
      <c r="AE43" s="24">
        <f>(AE36+AE41/($J$20*$J$22))-AE9</f>
        <v/>
      </c>
      <c r="AF43" s="24">
        <f>(AF36+AF41/($J$20*$J$22))-AF9</f>
        <v/>
      </c>
      <c r="AG43" s="26" t="inlineStr">
        <is>
          <t>Total condensate ex U3 to KPC ktd unstable</t>
        </is>
      </c>
      <c r="AH43" s="25" t="n"/>
      <c r="AI43" s="25" t="n"/>
    </row>
    <row r="44">
      <c r="A44" s="26" t="inlineStr">
        <is>
          <t>Gas Generated in KPC from Cond. ex U3, Mscmd</t>
        </is>
      </c>
      <c r="B44" s="24">
        <f>B43*B69*$J$22</f>
        <v/>
      </c>
      <c r="C44" s="24">
        <f>C43*C69*$J$22</f>
        <v/>
      </c>
      <c r="D44" s="24">
        <f>D43*D69*$J$22</f>
        <v/>
      </c>
      <c r="E44" s="24">
        <f>E43*E69*$J$22</f>
        <v/>
      </c>
      <c r="F44" s="24">
        <f>F43*F69*$J$22</f>
        <v/>
      </c>
      <c r="G44" s="24">
        <f>G43*G69*$J$22</f>
        <v/>
      </c>
      <c r="H44" s="24">
        <f>H43*H69*$J$22</f>
        <v/>
      </c>
      <c r="I44" s="24">
        <f>I43*I69*$J$22</f>
        <v/>
      </c>
      <c r="J44" s="24">
        <f>J43*J69*$J$22</f>
        <v/>
      </c>
      <c r="K44" s="24">
        <f>K43*K69*$J$22</f>
        <v/>
      </c>
      <c r="L44" s="24">
        <f>L43*L69*$J$22</f>
        <v/>
      </c>
      <c r="M44" s="24">
        <f>M43*M69*$J$22</f>
        <v/>
      </c>
      <c r="N44" s="24">
        <f>N43*N69*$J$22</f>
        <v/>
      </c>
      <c r="O44" s="24">
        <f>O43*O69*$J$22</f>
        <v/>
      </c>
      <c r="P44" s="24">
        <f>P43*P69*$J$22</f>
        <v/>
      </c>
      <c r="Q44" s="24">
        <f>Q43*Q69*$J$22</f>
        <v/>
      </c>
      <c r="R44" s="24">
        <f>R43*R69*$J$22</f>
        <v/>
      </c>
      <c r="S44" s="24">
        <f>S43*S69*$J$22</f>
        <v/>
      </c>
      <c r="T44" s="24">
        <f>T43*T69*$J$22</f>
        <v/>
      </c>
      <c r="U44" s="24">
        <f>U43*U69*$J$22</f>
        <v/>
      </c>
      <c r="V44" s="24">
        <f>V43*V69*$J$22</f>
        <v/>
      </c>
      <c r="W44" s="24">
        <f>W43*W69*$J$22</f>
        <v/>
      </c>
      <c r="X44" s="24">
        <f>X43*X69*$J$22</f>
        <v/>
      </c>
      <c r="Y44" s="24">
        <f>Y43*Y69*$J$22</f>
        <v/>
      </c>
      <c r="Z44" s="24">
        <f>Z43*Z69*$J$22</f>
        <v/>
      </c>
      <c r="AA44" s="24">
        <f>AA43*AA69*$J$22</f>
        <v/>
      </c>
      <c r="AB44" s="24">
        <f>AB43*AB69*$J$22</f>
        <v/>
      </c>
      <c r="AC44" s="24">
        <f>AC43*AC69*$J$22</f>
        <v/>
      </c>
      <c r="AD44" s="24">
        <f>AD43*AD69*$J$22</f>
        <v/>
      </c>
      <c r="AE44" s="24">
        <f>AE43*AE69*$J$22</f>
        <v/>
      </c>
      <c r="AF44" s="24">
        <f>AF43*AF69*$J$22</f>
        <v/>
      </c>
      <c r="AG44" s="26" t="inlineStr">
        <is>
          <t>Gas Generated in KPC from Cond. ex U3, Mscmd</t>
        </is>
      </c>
      <c r="AH44" s="25" t="n"/>
      <c r="AI44" s="25" t="n"/>
    </row>
    <row r="45">
      <c r="A45" s="26" t="inlineStr">
        <is>
          <t>Total Raw Gas Produced Mscmd</t>
        </is>
      </c>
      <c r="B45" s="24">
        <f>B35+B37+B38+B40+B42+B49</f>
        <v/>
      </c>
      <c r="C45" s="24">
        <f>C35+C37+C38+C40+C42+C49</f>
        <v/>
      </c>
      <c r="D45" s="24">
        <f>D35+D37+D38+D40+D42+D49</f>
        <v/>
      </c>
      <c r="E45" s="24">
        <f>E35+E37+E38+E40+E42+E49</f>
        <v/>
      </c>
      <c r="F45" s="24">
        <f>F35+F37+F38+F40+F42+F49</f>
        <v/>
      </c>
      <c r="G45" s="24">
        <f>G35+G37+G38+G40+G42+G49</f>
        <v/>
      </c>
      <c r="H45" s="24">
        <f>H35+H37+H38+H40+H42+H49</f>
        <v/>
      </c>
      <c r="I45" s="24">
        <f>I35+I37+I38+I40+I42+I49</f>
        <v/>
      </c>
      <c r="J45" s="24">
        <f>J35+J37+J38+J40+J42+J49</f>
        <v/>
      </c>
      <c r="K45" s="24">
        <f>K35+K37+K38+K40+K42+K49</f>
        <v/>
      </c>
      <c r="L45" s="24">
        <f>L35+L37+L38+L40+L42+L49</f>
        <v/>
      </c>
      <c r="M45" s="24">
        <f>M35+M37+M38+M40+M42+M49</f>
        <v/>
      </c>
      <c r="N45" s="24">
        <f>N35+N37+N38+N40+N42+N49</f>
        <v/>
      </c>
      <c r="O45" s="24">
        <f>O35+O37+O38+O40+O42+O49</f>
        <v/>
      </c>
      <c r="P45" s="24">
        <f>P35+P37+P38+P40+P42+P49</f>
        <v/>
      </c>
      <c r="Q45" s="24">
        <f>Q35+Q37+Q38+Q40+Q42+Q49</f>
        <v/>
      </c>
      <c r="R45" s="24">
        <f>R35+R37+R38+R40+R42+R49</f>
        <v/>
      </c>
      <c r="S45" s="24">
        <f>S35+S37+S38+S40+S42+S49</f>
        <v/>
      </c>
      <c r="T45" s="24">
        <f>T35+T37+T38+T40+T42+T49</f>
        <v/>
      </c>
      <c r="U45" s="24">
        <f>U35+U37+U38+U40+U42+U49</f>
        <v/>
      </c>
      <c r="V45" s="24">
        <f>V35+V37+V38+V40+V42+V49</f>
        <v/>
      </c>
      <c r="W45" s="24">
        <f>W35+W37+W38+W40+W42+W49</f>
        <v/>
      </c>
      <c r="X45" s="24">
        <f>X35+X37+X38+X40+X42+X49</f>
        <v/>
      </c>
      <c r="Y45" s="24">
        <f>Y35+Y37+Y38+Y40+Y42+Y49</f>
        <v/>
      </c>
      <c r="Z45" s="24">
        <f>Z35+Z37+Z38+Z40+Z42+Z49</f>
        <v/>
      </c>
      <c r="AA45" s="24">
        <f>AA35+AA37+AA38+AA40+AA42+AA49</f>
        <v/>
      </c>
      <c r="AB45" s="24">
        <f>AB35+AB37+AB38+AB40+AB42+AB49</f>
        <v/>
      </c>
      <c r="AC45" s="24">
        <f>AC35+AC37+AC38+AC40+AC42+AC49</f>
        <v/>
      </c>
      <c r="AD45" s="24">
        <f>AD35+AD37+AD38+AD40+AD42+AD49</f>
        <v/>
      </c>
      <c r="AE45" s="24">
        <f>AE35+AE37+AE38+AE40+AE42+AE49</f>
        <v/>
      </c>
      <c r="AF45" s="24">
        <f>AF35+AF37+AF38+AF40+AF42+AF49</f>
        <v/>
      </c>
      <c r="AG45" s="26" t="inlineStr">
        <is>
          <t>Total Raw Gas Produced Mscmd</t>
        </is>
      </c>
      <c r="AH45" s="25" t="n"/>
      <c r="AI45" s="25" t="n"/>
    </row>
    <row r="46">
      <c r="A46" s="26" t="inlineStr">
        <is>
          <t>Injection required=40% of Total Gas, Mscmd</t>
        </is>
      </c>
      <c r="B46" s="24">
        <f>B45*0.4</f>
        <v/>
      </c>
      <c r="C46" s="24">
        <f>C45*0.4</f>
        <v/>
      </c>
      <c r="D46" s="24">
        <f>D45*0.4</f>
        <v/>
      </c>
      <c r="E46" s="24">
        <f>E45*0.4</f>
        <v/>
      </c>
      <c r="F46" s="24">
        <f>F45*0.4</f>
        <v/>
      </c>
      <c r="G46" s="24">
        <f>G45*0.4</f>
        <v/>
      </c>
      <c r="H46" s="24">
        <f>H45*0.4</f>
        <v/>
      </c>
      <c r="I46" s="24">
        <f>I45*0.4</f>
        <v/>
      </c>
      <c r="J46" s="24">
        <f>J45*0.4</f>
        <v/>
      </c>
      <c r="K46" s="24">
        <f>K45*0.4</f>
        <v/>
      </c>
      <c r="L46" s="24">
        <f>L45*0.4</f>
        <v/>
      </c>
      <c r="M46" s="24">
        <f>M45*0.4</f>
        <v/>
      </c>
      <c r="N46" s="24">
        <f>N45*0.4</f>
        <v/>
      </c>
      <c r="O46" s="24">
        <f>O45*0.4</f>
        <v/>
      </c>
      <c r="P46" s="24">
        <f>P45*0.4</f>
        <v/>
      </c>
      <c r="Q46" s="24">
        <f>Q45*0.4</f>
        <v/>
      </c>
      <c r="R46" s="24">
        <f>R45*0.4</f>
        <v/>
      </c>
      <c r="S46" s="24">
        <f>S45*0.4</f>
        <v/>
      </c>
      <c r="T46" s="24">
        <f>T45*0.4</f>
        <v/>
      </c>
      <c r="U46" s="24">
        <f>U45*0.4</f>
        <v/>
      </c>
      <c r="V46" s="24">
        <f>V45*0.4</f>
        <v/>
      </c>
      <c r="W46" s="24">
        <f>W45*0.4</f>
        <v/>
      </c>
      <c r="X46" s="24">
        <f>X45*0.4</f>
        <v/>
      </c>
      <c r="Y46" s="24">
        <f>Y45*0.4</f>
        <v/>
      </c>
      <c r="Z46" s="24">
        <f>Z45*0.4</f>
        <v/>
      </c>
      <c r="AA46" s="24">
        <f>AA45*0.4</f>
        <v/>
      </c>
      <c r="AB46" s="24">
        <f>AB45*0.4</f>
        <v/>
      </c>
      <c r="AC46" s="24">
        <f>AC45*0.4</f>
        <v/>
      </c>
      <c r="AD46" s="24">
        <f>AD45*0.4</f>
        <v/>
      </c>
      <c r="AE46" s="24">
        <f>AE45*0.4</f>
        <v/>
      </c>
      <c r="AF46" s="24">
        <f>AF45*0.4</f>
        <v/>
      </c>
      <c r="AG46" s="26" t="inlineStr">
        <is>
          <t>Injection required=40% of Total Gas, Mscmd</t>
        </is>
      </c>
      <c r="AH46" s="25" t="n"/>
      <c r="AI46" s="25" t="n"/>
    </row>
    <row r="47">
      <c r="A47" s="26" t="inlineStr">
        <is>
          <t>Gas from KPC to injection, Mscmd</t>
        </is>
      </c>
      <c r="B47" s="24" t="n">
        <v>16.29</v>
      </c>
      <c r="C47" s="24" t="n">
        <v>16.29</v>
      </c>
      <c r="D47" s="24" t="n">
        <v>16.29</v>
      </c>
      <c r="E47" s="24" t="n">
        <v>16.29</v>
      </c>
      <c r="F47" s="24" t="n">
        <v>16.29</v>
      </c>
      <c r="G47" s="24" t="n">
        <v>16.29</v>
      </c>
      <c r="H47" s="24" t="n">
        <v>16.29</v>
      </c>
      <c r="I47" s="24" t="n">
        <v>16.29</v>
      </c>
      <c r="J47" s="24" t="n">
        <v>16.29</v>
      </c>
      <c r="K47" s="24" t="n">
        <v>16.29</v>
      </c>
      <c r="L47" s="24" t="n">
        <v>16.29</v>
      </c>
      <c r="M47" s="24" t="n">
        <v>16.29</v>
      </c>
      <c r="N47" s="24" t="n">
        <v>16.29</v>
      </c>
      <c r="O47" s="24" t="n">
        <v>16.29</v>
      </c>
      <c r="P47" s="24" t="n">
        <v>16.29</v>
      </c>
      <c r="Q47" s="24" t="n">
        <v>16.29</v>
      </c>
      <c r="R47" s="24" t="n">
        <v>16.29</v>
      </c>
      <c r="S47" s="24" t="n">
        <v>16.29</v>
      </c>
      <c r="T47" s="24" t="n">
        <v>16.29</v>
      </c>
      <c r="U47" s="24" t="n">
        <v>16.29</v>
      </c>
      <c r="V47" s="24" t="n">
        <v>16.29</v>
      </c>
      <c r="W47" s="24" t="n">
        <v>16.29</v>
      </c>
      <c r="X47" s="24" t="n">
        <v>16.29</v>
      </c>
      <c r="Y47" s="24" t="n">
        <v>16.29</v>
      </c>
      <c r="Z47" s="24" t="n">
        <v>16.29</v>
      </c>
      <c r="AA47" s="24" t="n">
        <v>16.29</v>
      </c>
      <c r="AB47" s="24" t="n">
        <v>16.29</v>
      </c>
      <c r="AC47" s="24" t="n">
        <v>16.29</v>
      </c>
      <c r="AD47" s="24" t="n">
        <v>16.29</v>
      </c>
      <c r="AE47" s="24" t="n">
        <v>15.75</v>
      </c>
      <c r="AF47" s="24" t="n">
        <v>0</v>
      </c>
      <c r="AG47" s="26" t="inlineStr">
        <is>
          <t>Gas from KPC to injection, Mscmd</t>
        </is>
      </c>
      <c r="AH47" s="25" t="n"/>
      <c r="AI47" s="25" t="n"/>
    </row>
    <row r="48">
      <c r="A48" s="26" t="inlineStr">
        <is>
          <t>Gas from KPC to export, Mscmd</t>
        </is>
      </c>
      <c r="B48" s="24" t="n">
        <v>7.2</v>
      </c>
      <c r="C48" s="24" t="n">
        <v>7.2</v>
      </c>
      <c r="D48" s="24" t="n">
        <v>7.2</v>
      </c>
      <c r="E48" s="24" t="n">
        <v>7.2</v>
      </c>
      <c r="F48" s="24" t="n">
        <v>7.2</v>
      </c>
      <c r="G48" s="24" t="n">
        <v>7.2</v>
      </c>
      <c r="H48" s="24" t="n">
        <v>7.2</v>
      </c>
      <c r="I48" s="24" t="n">
        <v>7.2</v>
      </c>
      <c r="J48" s="24" t="n">
        <v>7.2</v>
      </c>
      <c r="K48" s="24" t="n">
        <v>7.2</v>
      </c>
      <c r="L48" s="24" t="n">
        <v>7.2</v>
      </c>
      <c r="M48" s="24" t="n">
        <v>7.2</v>
      </c>
      <c r="N48" s="24" t="n">
        <v>7.2</v>
      </c>
      <c r="O48" s="24" t="n">
        <v>7.2</v>
      </c>
      <c r="P48" s="24" t="n">
        <v>7.2</v>
      </c>
      <c r="Q48" s="24" t="n">
        <v>7.2</v>
      </c>
      <c r="R48" s="24" t="n">
        <v>7.2</v>
      </c>
      <c r="S48" s="24" t="n">
        <v>7.2</v>
      </c>
      <c r="T48" s="24" t="n">
        <v>7.2</v>
      </c>
      <c r="U48" s="24" t="n">
        <v>7.2</v>
      </c>
      <c r="V48" s="24" t="n">
        <v>7.2</v>
      </c>
      <c r="W48" s="24" t="n">
        <v>7.2</v>
      </c>
      <c r="X48" s="24" t="n">
        <v>7.2</v>
      </c>
      <c r="Y48" s="24" t="n">
        <v>7.2</v>
      </c>
      <c r="Z48" s="24" t="n">
        <v>7.2</v>
      </c>
      <c r="AA48" s="24" t="n">
        <v>7.2</v>
      </c>
      <c r="AB48" s="24" t="n">
        <v>7.2</v>
      </c>
      <c r="AC48" s="24" t="n">
        <v>7.2</v>
      </c>
      <c r="AD48" s="24" t="n">
        <v>7.2</v>
      </c>
      <c r="AE48" s="24" t="n">
        <v>7.45</v>
      </c>
      <c r="AF48" s="24" t="n">
        <v>23.26</v>
      </c>
      <c r="AG48" s="26" t="inlineStr">
        <is>
          <t>Gas from KPC to export, Mscmd</t>
        </is>
      </c>
      <c r="AH48" s="25" t="n"/>
      <c r="AI48" s="25" t="n"/>
    </row>
    <row r="49">
      <c r="A49" s="26" t="inlineStr">
        <is>
          <t>Gas from KPC to 5IC, Mscmd</t>
        </is>
      </c>
      <c r="B49" s="24" t="n">
        <v>11.51</v>
      </c>
      <c r="C49" s="24" t="n">
        <v>11.51</v>
      </c>
      <c r="D49" s="24" t="n">
        <v>11.51</v>
      </c>
      <c r="E49" s="24" t="n">
        <v>11.51</v>
      </c>
      <c r="F49" s="24" t="n">
        <v>11.51</v>
      </c>
      <c r="G49" s="24" t="n">
        <v>11.51</v>
      </c>
      <c r="H49" s="24" t="n">
        <v>11.51</v>
      </c>
      <c r="I49" s="24" t="n">
        <v>11.51</v>
      </c>
      <c r="J49" s="24" t="n">
        <v>11.51</v>
      </c>
      <c r="K49" s="24" t="n">
        <v>11.51</v>
      </c>
      <c r="L49" s="24" t="n">
        <v>11.51</v>
      </c>
      <c r="M49" s="24" t="n">
        <v>11.51</v>
      </c>
      <c r="N49" s="24" t="n">
        <v>11.51</v>
      </c>
      <c r="O49" s="24" t="n">
        <v>11.51</v>
      </c>
      <c r="P49" s="24" t="n">
        <v>11.51</v>
      </c>
      <c r="Q49" s="24" t="n">
        <v>11.51</v>
      </c>
      <c r="R49" s="24" t="n">
        <v>11.51</v>
      </c>
      <c r="S49" s="24" t="n">
        <v>11.51</v>
      </c>
      <c r="T49" s="24" t="n">
        <v>11.51</v>
      </c>
      <c r="U49" s="24" t="n">
        <v>11.51</v>
      </c>
      <c r="V49" s="24" t="n">
        <v>11.51</v>
      </c>
      <c r="W49" s="24" t="n">
        <v>11.51</v>
      </c>
      <c r="X49" s="24" t="n">
        <v>11.51</v>
      </c>
      <c r="Y49" s="24" t="n">
        <v>11.51</v>
      </c>
      <c r="Z49" s="24" t="n">
        <v>11.51</v>
      </c>
      <c r="AA49" s="24" t="n">
        <v>11.51</v>
      </c>
      <c r="AB49" s="24" t="n">
        <v>11.51</v>
      </c>
      <c r="AC49" s="24" t="n">
        <v>11.51</v>
      </c>
      <c r="AD49" s="24" t="n">
        <v>11.51</v>
      </c>
      <c r="AE49" s="24" t="n">
        <v>11.51</v>
      </c>
      <c r="AF49" s="24" t="n">
        <v>11.51</v>
      </c>
      <c r="AG49" s="26" t="inlineStr">
        <is>
          <t>Gas from KPC to 5IC, Mscmd</t>
        </is>
      </c>
      <c r="AH49" s="25" t="n"/>
      <c r="AI49" s="25" t="n"/>
    </row>
    <row r="50">
      <c r="A50" s="26" t="inlineStr">
        <is>
          <t>Total gas from KPC (outlet DRIZO), Mscmd</t>
        </is>
      </c>
      <c r="B50" s="24">
        <f>B47+B48+B49</f>
        <v/>
      </c>
      <c r="C50" s="24">
        <f>C47+C48+C49</f>
        <v/>
      </c>
      <c r="D50" s="24">
        <f>D47+D48+D49</f>
        <v/>
      </c>
      <c r="E50" s="24">
        <f>E47+E48+E49</f>
        <v/>
      </c>
      <c r="F50" s="24">
        <f>F47+F48+F49</f>
        <v/>
      </c>
      <c r="G50" s="24">
        <f>G47+G48+G49</f>
        <v/>
      </c>
      <c r="H50" s="24">
        <f>H47+H48+H49</f>
        <v/>
      </c>
      <c r="I50" s="24">
        <f>I47+I48+I49</f>
        <v/>
      </c>
      <c r="J50" s="24">
        <f>J47+J48+J49</f>
        <v/>
      </c>
      <c r="K50" s="24">
        <f>K47+K48+K49</f>
        <v/>
      </c>
      <c r="L50" s="24">
        <f>L47+L48+L49</f>
        <v/>
      </c>
      <c r="M50" s="24">
        <f>M47+M48+M49</f>
        <v/>
      </c>
      <c r="N50" s="24">
        <f>N47+N48+N49</f>
        <v/>
      </c>
      <c r="O50" s="24">
        <f>O47+O48+O49</f>
        <v/>
      </c>
      <c r="P50" s="24">
        <f>P47+P48+P49</f>
        <v/>
      </c>
      <c r="Q50" s="24">
        <f>Q47+Q48+Q49</f>
        <v/>
      </c>
      <c r="R50" s="24">
        <f>R47+R48+R49</f>
        <v/>
      </c>
      <c r="S50" s="24">
        <f>S47+S48+S49</f>
        <v/>
      </c>
      <c r="T50" s="24">
        <f>T47+T48+T49</f>
        <v/>
      </c>
      <c r="U50" s="24">
        <f>U47+U48+U49</f>
        <v/>
      </c>
      <c r="V50" s="24">
        <f>V47+V48+V49</f>
        <v/>
      </c>
      <c r="W50" s="24">
        <f>W47+W48+W49</f>
        <v/>
      </c>
      <c r="X50" s="24">
        <f>X47+X48+X49</f>
        <v/>
      </c>
      <c r="Y50" s="24">
        <f>Y47+Y48+Y49</f>
        <v/>
      </c>
      <c r="Z50" s="24">
        <f>Z47+Z48+Z49</f>
        <v/>
      </c>
      <c r="AA50" s="24">
        <f>AA47+AA48+AA49</f>
        <v/>
      </c>
      <c r="AB50" s="24">
        <f>AB47+AB48+AB49</f>
        <v/>
      </c>
      <c r="AC50" s="24">
        <f>AC47+AC48+AC49</f>
        <v/>
      </c>
      <c r="AD50" s="24">
        <f>AD47+AD48+AD49</f>
        <v/>
      </c>
      <c r="AE50" s="24">
        <f>AE47+AE48+AE49</f>
        <v/>
      </c>
      <c r="AF50" s="24">
        <f>AF47+AF48+AF49</f>
        <v/>
      </c>
      <c r="AG50" s="26" t="inlineStr">
        <is>
          <t>Total gas from KPC (outlet DRIZO), Mscmd</t>
        </is>
      </c>
      <c r="AH50" s="25" t="n"/>
      <c r="AI50" s="25" t="n"/>
    </row>
    <row r="51">
      <c r="A51" s="26" t="inlineStr">
        <is>
          <t>H2S in total gas to export, % vol</t>
        </is>
      </c>
      <c r="B51" s="24">
        <f>(B48*$E$25+(B14-B48)*$E$29)/B14*100</f>
        <v/>
      </c>
      <c r="C51" s="24">
        <f>(C48*$E$25+(C14-C48)*$E$29)/C14*100</f>
        <v/>
      </c>
      <c r="D51" s="24">
        <f>(D48*$E$25+(D14-D48)*$E$29)/D14*100</f>
        <v/>
      </c>
      <c r="E51" s="24">
        <f>(E48*$E$25+(E14-E48)*$E$29)/E14*100</f>
        <v/>
      </c>
      <c r="F51" s="24">
        <f>(F48*$E$25+(F14-F48)*$E$29)/F14*100</f>
        <v/>
      </c>
      <c r="G51" s="24">
        <f>(G48*$E$25+(G14-G48)*$E$29)/G14*100</f>
        <v/>
      </c>
      <c r="H51" s="24">
        <f>(H48*$E$25+(H14-H48)*$E$29)/H14*100</f>
        <v/>
      </c>
      <c r="I51" s="24">
        <f>(I48*$E$25+(I14-I48)*$E$29)/I14*100</f>
        <v/>
      </c>
      <c r="J51" s="24">
        <f>(J48*$E$25+(J14-J48)*$E$29)/J14*100</f>
        <v/>
      </c>
      <c r="K51" s="24">
        <f>(K48*$E$25+(K14-K48)*$E$29)/K14*100</f>
        <v/>
      </c>
      <c r="L51" s="24">
        <f>(L48*$E$25+(L14-L48)*$E$29)/L14*100</f>
        <v/>
      </c>
      <c r="M51" s="24">
        <f>(M48*$E$25+(M14-M48)*$E$29)/M14*100</f>
        <v/>
      </c>
      <c r="N51" s="24">
        <f>(N48*$E$25+(N14-N48)*$E$29)/N14*100</f>
        <v/>
      </c>
      <c r="O51" s="24">
        <f>(O48*$E$25+(O14-O48)*$E$29)/O14*100</f>
        <v/>
      </c>
      <c r="P51" s="24">
        <f>(P48*$E$25+(P14-P48)*$E$29)/P14*100</f>
        <v/>
      </c>
      <c r="Q51" s="24">
        <f>(Q48*$E$25+(Q14-Q48)*$E$29)/Q14*100</f>
        <v/>
      </c>
      <c r="R51" s="24">
        <f>(R48*$E$25+(R14-R48)*$E$29)/R14*100</f>
        <v/>
      </c>
      <c r="S51" s="24">
        <f>(S48*$E$25+(S14-S48)*$E$29)/S14*100</f>
        <v/>
      </c>
      <c r="T51" s="24">
        <f>(T48*$E$25+(T14-T48)*$E$29)/T14*100</f>
        <v/>
      </c>
      <c r="U51" s="24">
        <f>(U48*$E$25+(U14-U48)*$E$29)/U14*100</f>
        <v/>
      </c>
      <c r="V51" s="24">
        <f>(V48*$E$25+(V14-V48)*$E$29)/V14*100</f>
        <v/>
      </c>
      <c r="W51" s="24">
        <f>(W48*$E$25+(W14-W48)*$E$29)/W14*100</f>
        <v/>
      </c>
      <c r="X51" s="24">
        <f>(X48*$E$25+(X14-X48)*$E$29)/X14*100</f>
        <v/>
      </c>
      <c r="Y51" s="24">
        <f>(Y48*$E$25+(Y14-Y48)*$E$29)/Y14*100</f>
        <v/>
      </c>
      <c r="Z51" s="24">
        <f>(Z48*$E$25+(Z14-Z48)*$E$29)/Z14*100</f>
        <v/>
      </c>
      <c r="AA51" s="24">
        <f>(AA48*$E$25+(AA14-AA48)*$E$29)/AA14*100</f>
        <v/>
      </c>
      <c r="AB51" s="24">
        <f>(AB48*$E$25+(AB14-AB48)*$E$29)/AB14*100</f>
        <v/>
      </c>
      <c r="AC51" s="24">
        <f>(AC48*$E$25+(AC14-AC48)*$E$29)/AC14*100</f>
        <v/>
      </c>
      <c r="AD51" s="24">
        <f>(AD48*$E$25+(AD14-AD48)*$E$29)/AD14*100</f>
        <v/>
      </c>
      <c r="AE51" s="24">
        <f>(AE48*$E$25+(AE14-AE48)*$E$29)/AE14*100</f>
        <v/>
      </c>
      <c r="AF51" s="24">
        <f>(AF48*$E$25+(AF14-AF48)*$E$29)/AF14*100</f>
        <v/>
      </c>
      <c r="AG51" s="26" t="inlineStr">
        <is>
          <t>H2S in total gas to export, % vol</t>
        </is>
      </c>
      <c r="AH51" s="25" t="n"/>
      <c r="AI51" s="25" t="n"/>
    </row>
    <row r="52"/>
    <row r="53">
      <c r="B53" s="27" t="inlineStr">
        <is>
          <t>PRODUCTS OUTPUT</t>
        </is>
      </c>
    </row>
    <row r="54">
      <c r="A54" s="26" t="inlineStr">
        <is>
          <t>Date</t>
        </is>
      </c>
      <c r="B54" s="28" t="n">
        <v>1</v>
      </c>
      <c r="C54" s="28" t="n">
        <v>2</v>
      </c>
      <c r="D54" s="28" t="n">
        <v>3</v>
      </c>
      <c r="E54" s="28" t="n">
        <v>4</v>
      </c>
      <c r="F54" s="28" t="n">
        <v>5</v>
      </c>
      <c r="G54" s="28" t="n">
        <v>6</v>
      </c>
      <c r="H54" s="28" t="n">
        <v>7</v>
      </c>
      <c r="I54" s="28" t="n">
        <v>8</v>
      </c>
      <c r="J54" s="28" t="n">
        <v>9</v>
      </c>
      <c r="K54" s="28" t="n">
        <v>10</v>
      </c>
      <c r="L54" s="28" t="n">
        <v>11</v>
      </c>
      <c r="M54" s="28" t="n">
        <v>12</v>
      </c>
      <c r="N54" s="28" t="n">
        <v>13</v>
      </c>
      <c r="O54" s="28" t="n">
        <v>14</v>
      </c>
      <c r="P54" s="28" t="n">
        <v>15</v>
      </c>
      <c r="Q54" s="28" t="n">
        <v>16</v>
      </c>
      <c r="R54" s="28" t="n">
        <v>17</v>
      </c>
      <c r="S54" s="28" t="n">
        <v>18</v>
      </c>
      <c r="T54" s="28" t="n">
        <v>19</v>
      </c>
      <c r="U54" s="28" t="n">
        <v>20</v>
      </c>
      <c r="V54" s="28" t="n">
        <v>21</v>
      </c>
      <c r="W54" s="28" t="n">
        <v>22</v>
      </c>
      <c r="X54" s="28" t="n">
        <v>23</v>
      </c>
      <c r="Y54" s="28" t="n">
        <v>24</v>
      </c>
      <c r="Z54" s="28" t="n">
        <v>25</v>
      </c>
      <c r="AA54" s="28" t="n">
        <v>26</v>
      </c>
      <c r="AB54" s="28" t="n">
        <v>27</v>
      </c>
      <c r="AC54" s="28" t="n">
        <v>28</v>
      </c>
      <c r="AD54" s="28" t="n">
        <v>29</v>
      </c>
      <c r="AE54" s="28" t="n">
        <v>30</v>
      </c>
      <c r="AF54" s="28" t="n">
        <v>31</v>
      </c>
      <c r="AG54" s="28" t="inlineStr">
        <is>
          <t>SUMS</t>
        </is>
      </c>
    </row>
    <row r="55">
      <c r="A55" s="26" t="inlineStr">
        <is>
          <t>Total Equivalent Stable Liquid, ktd</t>
        </is>
      </c>
      <c r="B55" s="24">
        <f>(B4+$J$22*(B9))</f>
        <v/>
      </c>
      <c r="C55" s="24">
        <f>(C4+$J$22*(C9))</f>
        <v/>
      </c>
      <c r="D55" s="24">
        <f>(D4+$J$22*(D9))</f>
        <v/>
      </c>
      <c r="E55" s="24">
        <f>(E4+$J$22*(E9))</f>
        <v/>
      </c>
      <c r="F55" s="24">
        <f>(F4+$J$22*(F9))</f>
        <v/>
      </c>
      <c r="G55" s="24">
        <f>(G4+$J$22*(G9))</f>
        <v/>
      </c>
      <c r="H55" s="24">
        <f>(H4+$J$22*(H9))</f>
        <v/>
      </c>
      <c r="I55" s="24">
        <f>(I4+$J$22*(I9))</f>
        <v/>
      </c>
      <c r="J55" s="24">
        <f>(J4+$J$22*(J9))</f>
        <v/>
      </c>
      <c r="K55" s="24">
        <f>(K4+$J$22*(K9))</f>
        <v/>
      </c>
      <c r="L55" s="24">
        <f>(L4+$J$22*(L9))</f>
        <v/>
      </c>
      <c r="M55" s="24">
        <f>(M4+$J$22*(M9))</f>
        <v/>
      </c>
      <c r="N55" s="24">
        <f>(N4+$J$22*(N9))</f>
        <v/>
      </c>
      <c r="O55" s="24">
        <f>(O4+$J$22*(O9))</f>
        <v/>
      </c>
      <c r="P55" s="24">
        <f>(P4+$J$22*(P9))</f>
        <v/>
      </c>
      <c r="Q55" s="24">
        <f>(Q4+$J$22*(Q9))</f>
        <v/>
      </c>
      <c r="R55" s="24">
        <f>(R4+$J$22*(R9))</f>
        <v/>
      </c>
      <c r="S55" s="24">
        <f>(S4+$J$22*(S9))</f>
        <v/>
      </c>
      <c r="T55" s="24">
        <f>(T4+$J$22*(T9))</f>
        <v/>
      </c>
      <c r="U55" s="24">
        <f>(U4+$J$22*(U9))</f>
        <v/>
      </c>
      <c r="V55" s="24">
        <f>(V4+$J$22*(V9))</f>
        <v/>
      </c>
      <c r="W55" s="24">
        <f>(W4+$J$22*(W9))</f>
        <v/>
      </c>
      <c r="X55" s="24">
        <f>(X4+$J$22*(X9))</f>
        <v/>
      </c>
      <c r="Y55" s="24">
        <f>(Y4+$J$22*(Y9))</f>
        <v/>
      </c>
      <c r="Z55" s="24">
        <f>(Z4+$J$22*(Z9))</f>
        <v/>
      </c>
      <c r="AA55" s="24">
        <f>(AA4+$J$22*(AA9))</f>
        <v/>
      </c>
      <c r="AB55" s="24">
        <f>(AB4+$J$22*(AB9))</f>
        <v/>
      </c>
      <c r="AC55" s="24">
        <f>(AC4+$J$22*(AC9))</f>
        <v/>
      </c>
      <c r="AD55" s="24">
        <f>(AD4+$J$22*(AD9))</f>
        <v/>
      </c>
      <c r="AE55" s="24">
        <f>(AE4+$J$22*(AE9))</f>
        <v/>
      </c>
      <c r="AF55" s="24">
        <f>(AF4+$J$22*(AF9))</f>
        <v/>
      </c>
      <c r="AG55" s="25">
        <f>SUM(B55:AF55)</f>
        <v/>
      </c>
    </row>
    <row r="56">
      <c r="A56" s="26" t="inlineStr">
        <is>
          <t>Total Gas, Mscmd</t>
        </is>
      </c>
      <c r="B56" s="24">
        <f>B15+B14+B10</f>
        <v/>
      </c>
      <c r="C56" s="24">
        <f>C15+C14+C10</f>
        <v/>
      </c>
      <c r="D56" s="24">
        <f>D15+D14+D10</f>
        <v/>
      </c>
      <c r="E56" s="24">
        <f>E15+E14+E10</f>
        <v/>
      </c>
      <c r="F56" s="24">
        <f>F15+F14+F10</f>
        <v/>
      </c>
      <c r="G56" s="24">
        <f>G15+G14+G10</f>
        <v/>
      </c>
      <c r="H56" s="24">
        <f>H15+H14+H10</f>
        <v/>
      </c>
      <c r="I56" s="24">
        <f>I15+I14+I10</f>
        <v/>
      </c>
      <c r="J56" s="24">
        <f>J15+J14+J10</f>
        <v/>
      </c>
      <c r="K56" s="24">
        <f>K15+K14+K10</f>
        <v/>
      </c>
      <c r="L56" s="24">
        <f>L15+L14+L10</f>
        <v/>
      </c>
      <c r="M56" s="24">
        <f>M15+M14+M10</f>
        <v/>
      </c>
      <c r="N56" s="24">
        <f>N15+N14+N10</f>
        <v/>
      </c>
      <c r="O56" s="24">
        <f>O15+O14+O10</f>
        <v/>
      </c>
      <c r="P56" s="24">
        <f>P15+P14+P10</f>
        <v/>
      </c>
      <c r="Q56" s="24">
        <f>Q15+Q14+Q10</f>
        <v/>
      </c>
      <c r="R56" s="24">
        <f>R15+R14+R10</f>
        <v/>
      </c>
      <c r="S56" s="24">
        <f>S15+S14+S10</f>
        <v/>
      </c>
      <c r="T56" s="24">
        <f>T15+T14+T10</f>
        <v/>
      </c>
      <c r="U56" s="24">
        <f>U15+U14+U10</f>
        <v/>
      </c>
      <c r="V56" s="24">
        <f>V15+V14+V10</f>
        <v/>
      </c>
      <c r="W56" s="24">
        <f>W15+W14+W10</f>
        <v/>
      </c>
      <c r="X56" s="24">
        <f>X15+X14+X10</f>
        <v/>
      </c>
      <c r="Y56" s="24">
        <f>Y15+Y14+Y10</f>
        <v/>
      </c>
      <c r="Z56" s="24">
        <f>Z15+Z14+Z10</f>
        <v/>
      </c>
      <c r="AA56" s="24">
        <f>AA15+AA14+AA10</f>
        <v/>
      </c>
      <c r="AB56" s="24">
        <f>AB15+AB14+AB10</f>
        <v/>
      </c>
      <c r="AC56" s="24">
        <f>AC15+AC14+AC10</f>
        <v/>
      </c>
      <c r="AD56" s="24">
        <f>AD15+AD14+AD10</f>
        <v/>
      </c>
      <c r="AE56" s="24">
        <f>AE15+AE14+AE10</f>
        <v/>
      </c>
      <c r="AF56" s="24">
        <f>AF15+AF14+AF10</f>
        <v/>
      </c>
      <c r="AG56" s="25">
        <f>SUM(B56:AF56)</f>
        <v/>
      </c>
    </row>
    <row r="57">
      <c r="A57" s="26" t="inlineStr">
        <is>
          <t>Field GOR</t>
        </is>
      </c>
      <c r="B57" s="24">
        <f>B56/B55</f>
        <v/>
      </c>
      <c r="C57" s="24">
        <f>C56/C55</f>
        <v/>
      </c>
      <c r="D57" s="24">
        <f>D56/D55</f>
        <v/>
      </c>
      <c r="E57" s="24">
        <f>E56/E55</f>
        <v/>
      </c>
      <c r="F57" s="24">
        <f>F56/F55</f>
        <v/>
      </c>
      <c r="G57" s="24">
        <f>G56/G55</f>
        <v/>
      </c>
      <c r="H57" s="24">
        <f>H56/H55</f>
        <v/>
      </c>
      <c r="I57" s="24">
        <f>I56/I55</f>
        <v/>
      </c>
      <c r="J57" s="24">
        <f>J56/J55</f>
        <v/>
      </c>
      <c r="K57" s="24">
        <f>K56/K55</f>
        <v/>
      </c>
      <c r="L57" s="24">
        <f>L56/L55</f>
        <v/>
      </c>
      <c r="M57" s="24">
        <f>M56/M55</f>
        <v/>
      </c>
      <c r="N57" s="24">
        <f>N56/N55</f>
        <v/>
      </c>
      <c r="O57" s="24">
        <f>O56/O55</f>
        <v/>
      </c>
      <c r="P57" s="24">
        <f>P56/P55</f>
        <v/>
      </c>
      <c r="Q57" s="24">
        <f>Q56/Q55</f>
        <v/>
      </c>
      <c r="R57" s="24">
        <f>R56/R55</f>
        <v/>
      </c>
      <c r="S57" s="24">
        <f>S56/S55</f>
        <v/>
      </c>
      <c r="T57" s="24">
        <f>T56/T55</f>
        <v/>
      </c>
      <c r="U57" s="24">
        <f>U56/U55</f>
        <v/>
      </c>
      <c r="V57" s="24">
        <f>V56/V55</f>
        <v/>
      </c>
      <c r="W57" s="24">
        <f>W56/W55</f>
        <v/>
      </c>
      <c r="X57" s="24">
        <f>X56/X55</f>
        <v/>
      </c>
      <c r="Y57" s="24">
        <f>Y56/Y55</f>
        <v/>
      </c>
      <c r="Z57" s="24">
        <f>Z56/Z55</f>
        <v/>
      </c>
      <c r="AA57" s="24">
        <f>AA56/AA55</f>
        <v/>
      </c>
      <c r="AB57" s="24">
        <f>AB56/AB55</f>
        <v/>
      </c>
      <c r="AC57" s="24">
        <f>AC56/AC55</f>
        <v/>
      </c>
      <c r="AD57" s="24">
        <f>AD56/AD55</f>
        <v/>
      </c>
      <c r="AE57" s="24">
        <f>AE56/AE55</f>
        <v/>
      </c>
      <c r="AF57" s="24">
        <f>AF56/AF55</f>
        <v/>
      </c>
      <c r="AG57" s="25">
        <f>(AF56/AF55)</f>
        <v/>
      </c>
    </row>
    <row r="58"/>
    <row r="59"/>
    <row r="60">
      <c r="B60" s="27" t="inlineStr">
        <is>
          <t>WELL STOCK</t>
        </is>
      </c>
    </row>
    <row r="61">
      <c r="A61" s="26" t="inlineStr">
        <is>
          <t>KPC WS, kt stable</t>
        </is>
      </c>
      <c r="B61" s="24">
        <f>B106</f>
        <v/>
      </c>
      <c r="C61" s="24">
        <f>C106</f>
        <v/>
      </c>
      <c r="D61" s="24">
        <f>D106</f>
        <v/>
      </c>
      <c r="E61" s="24">
        <f>E106</f>
        <v/>
      </c>
      <c r="F61" s="24">
        <f>F106</f>
        <v/>
      </c>
      <c r="G61" s="24">
        <f>G106</f>
        <v/>
      </c>
      <c r="H61" s="24">
        <f>H106</f>
        <v/>
      </c>
      <c r="I61" s="24">
        <f>I106</f>
        <v/>
      </c>
      <c r="J61" s="24">
        <f>J106</f>
        <v/>
      </c>
      <c r="K61" s="24">
        <f>K106</f>
        <v/>
      </c>
      <c r="L61" s="24">
        <f>L106</f>
        <v/>
      </c>
      <c r="M61" s="24">
        <f>M106</f>
        <v/>
      </c>
      <c r="N61" s="24">
        <f>N106</f>
        <v/>
      </c>
      <c r="O61" s="24">
        <f>O106</f>
        <v/>
      </c>
      <c r="P61" s="24">
        <f>P106</f>
        <v/>
      </c>
      <c r="Q61" s="24">
        <f>Q106</f>
        <v/>
      </c>
      <c r="R61" s="24">
        <f>R106</f>
        <v/>
      </c>
      <c r="S61" s="24">
        <f>S106</f>
        <v/>
      </c>
      <c r="T61" s="24">
        <f>T106</f>
        <v/>
      </c>
      <c r="U61" s="24">
        <f>U106</f>
        <v/>
      </c>
      <c r="V61" s="24">
        <f>V106</f>
        <v/>
      </c>
      <c r="W61" s="24">
        <f>W106</f>
        <v/>
      </c>
      <c r="X61" s="24">
        <f>X106</f>
        <v/>
      </c>
      <c r="Y61" s="24">
        <f>Y106</f>
        <v/>
      </c>
      <c r="Z61" s="24">
        <f>Z106</f>
        <v/>
      </c>
      <c r="AA61" s="24">
        <f>AA106</f>
        <v/>
      </c>
      <c r="AB61" s="24">
        <f>AB106</f>
        <v/>
      </c>
      <c r="AC61" s="24">
        <f>AC106</f>
        <v/>
      </c>
      <c r="AD61" s="24">
        <f>AD106</f>
        <v/>
      </c>
      <c r="AE61" s="24">
        <f>AE106</f>
        <v/>
      </c>
      <c r="AF61" s="24">
        <f>AF106</f>
        <v/>
      </c>
    </row>
    <row r="62">
      <c r="A62" s="26" t="inlineStr">
        <is>
          <t>Unit 2 WS, kt stable</t>
        </is>
      </c>
      <c r="B62" s="24">
        <f>B107</f>
        <v/>
      </c>
      <c r="C62" s="24">
        <f>C107</f>
        <v/>
      </c>
      <c r="D62" s="24">
        <f>D107</f>
        <v/>
      </c>
      <c r="E62" s="24">
        <f>E107</f>
        <v/>
      </c>
      <c r="F62" s="24">
        <f>F107</f>
        <v/>
      </c>
      <c r="G62" s="24">
        <f>G107</f>
        <v/>
      </c>
      <c r="H62" s="24">
        <f>H107</f>
        <v/>
      </c>
      <c r="I62" s="24">
        <f>I107</f>
        <v/>
      </c>
      <c r="J62" s="24">
        <f>J107</f>
        <v/>
      </c>
      <c r="K62" s="24">
        <f>K107</f>
        <v/>
      </c>
      <c r="L62" s="24">
        <f>L107</f>
        <v/>
      </c>
      <c r="M62" s="24">
        <f>M107</f>
        <v/>
      </c>
      <c r="N62" s="24">
        <f>N107</f>
        <v/>
      </c>
      <c r="O62" s="24">
        <f>O107</f>
        <v/>
      </c>
      <c r="P62" s="24">
        <f>P107</f>
        <v/>
      </c>
      <c r="Q62" s="24">
        <f>Q107</f>
        <v/>
      </c>
      <c r="R62" s="24">
        <f>R107</f>
        <v/>
      </c>
      <c r="S62" s="24">
        <f>S107</f>
        <v/>
      </c>
      <c r="T62" s="24">
        <f>T107</f>
        <v/>
      </c>
      <c r="U62" s="24">
        <f>U107</f>
        <v/>
      </c>
      <c r="V62" s="24">
        <f>V107</f>
        <v/>
      </c>
      <c r="W62" s="24">
        <f>W107</f>
        <v/>
      </c>
      <c r="X62" s="24">
        <f>X107</f>
        <v/>
      </c>
      <c r="Y62" s="24">
        <f>Y107</f>
        <v/>
      </c>
      <c r="Z62" s="24">
        <f>Z107</f>
        <v/>
      </c>
      <c r="AA62" s="24">
        <f>AA107</f>
        <v/>
      </c>
      <c r="AB62" s="24">
        <f>AB107</f>
        <v/>
      </c>
      <c r="AC62" s="24">
        <f>AC107</f>
        <v/>
      </c>
      <c r="AD62" s="24">
        <f>AD107</f>
        <v/>
      </c>
      <c r="AE62" s="24">
        <f>AE107</f>
        <v/>
      </c>
      <c r="AF62" s="24">
        <f>AF107</f>
        <v/>
      </c>
    </row>
    <row r="63">
      <c r="A63" s="26" t="inlineStr">
        <is>
          <t>Unit 3 WS, kt stable</t>
        </is>
      </c>
      <c r="B63" s="24">
        <f>B108</f>
        <v/>
      </c>
      <c r="C63" s="24">
        <f>C108</f>
        <v/>
      </c>
      <c r="D63" s="24">
        <f>D108</f>
        <v/>
      </c>
      <c r="E63" s="24">
        <f>E108</f>
        <v/>
      </c>
      <c r="F63" s="24">
        <f>F108</f>
        <v/>
      </c>
      <c r="G63" s="24">
        <f>G108</f>
        <v/>
      </c>
      <c r="H63" s="24">
        <f>H108</f>
        <v/>
      </c>
      <c r="I63" s="24">
        <f>I108</f>
        <v/>
      </c>
      <c r="J63" s="24">
        <f>J108</f>
        <v/>
      </c>
      <c r="K63" s="24">
        <f>K108</f>
        <v/>
      </c>
      <c r="L63" s="24">
        <f>L108</f>
        <v/>
      </c>
      <c r="M63" s="24">
        <f>M108</f>
        <v/>
      </c>
      <c r="N63" s="24">
        <f>N108</f>
        <v/>
      </c>
      <c r="O63" s="24">
        <f>O108</f>
        <v/>
      </c>
      <c r="P63" s="24">
        <f>P108</f>
        <v/>
      </c>
      <c r="Q63" s="24">
        <f>Q108</f>
        <v/>
      </c>
      <c r="R63" s="24">
        <f>R108</f>
        <v/>
      </c>
      <c r="S63" s="24">
        <f>S108</f>
        <v/>
      </c>
      <c r="T63" s="24">
        <f>T108</f>
        <v/>
      </c>
      <c r="U63" s="24">
        <f>U108</f>
        <v/>
      </c>
      <c r="V63" s="24">
        <f>V108</f>
        <v/>
      </c>
      <c r="W63" s="24">
        <f>W108</f>
        <v/>
      </c>
      <c r="X63" s="24">
        <f>X108</f>
        <v/>
      </c>
      <c r="Y63" s="24">
        <f>Y108</f>
        <v/>
      </c>
      <c r="Z63" s="24">
        <f>Z108</f>
        <v/>
      </c>
      <c r="AA63" s="24">
        <f>AA108</f>
        <v/>
      </c>
      <c r="AB63" s="24">
        <f>AB108</f>
        <v/>
      </c>
      <c r="AC63" s="24">
        <f>AC108</f>
        <v/>
      </c>
      <c r="AD63" s="24">
        <f>AD108</f>
        <v/>
      </c>
      <c r="AE63" s="24">
        <f>AE108</f>
        <v/>
      </c>
      <c r="AF63" s="24">
        <f>AF108</f>
        <v/>
      </c>
    </row>
    <row r="64">
      <c r="A64" s="26" t="inlineStr">
        <is>
          <t>KPC WS GOR Mscm/kt stable</t>
        </is>
      </c>
      <c r="B64" s="24">
        <f>B116</f>
        <v/>
      </c>
      <c r="C64" s="24">
        <f>C116</f>
        <v/>
      </c>
      <c r="D64" s="24">
        <f>D116</f>
        <v/>
      </c>
      <c r="E64" s="24">
        <f>E116</f>
        <v/>
      </c>
      <c r="F64" s="24">
        <f>F116</f>
        <v/>
      </c>
      <c r="G64" s="24">
        <f>G116</f>
        <v/>
      </c>
      <c r="H64" s="24">
        <f>H116</f>
        <v/>
      </c>
      <c r="I64" s="24">
        <f>I116</f>
        <v/>
      </c>
      <c r="J64" s="24">
        <f>J116</f>
        <v/>
      </c>
      <c r="K64" s="24">
        <f>K116</f>
        <v/>
      </c>
      <c r="L64" s="24">
        <f>L116</f>
        <v/>
      </c>
      <c r="M64" s="24">
        <f>M116</f>
        <v/>
      </c>
      <c r="N64" s="24">
        <f>N116</f>
        <v/>
      </c>
      <c r="O64" s="24">
        <f>O116</f>
        <v/>
      </c>
      <c r="P64" s="24">
        <f>P116</f>
        <v/>
      </c>
      <c r="Q64" s="24">
        <f>Q116</f>
        <v/>
      </c>
      <c r="R64" s="24">
        <f>R116</f>
        <v/>
      </c>
      <c r="S64" s="24">
        <f>S116</f>
        <v/>
      </c>
      <c r="T64" s="24">
        <f>T116</f>
        <v/>
      </c>
      <c r="U64" s="24">
        <f>U116</f>
        <v/>
      </c>
      <c r="V64" s="24">
        <f>V116</f>
        <v/>
      </c>
      <c r="W64" s="24">
        <f>W116</f>
        <v/>
      </c>
      <c r="X64" s="24">
        <f>X116</f>
        <v/>
      </c>
      <c r="Y64" s="24">
        <f>Y116</f>
        <v/>
      </c>
      <c r="Z64" s="24">
        <f>Z116</f>
        <v/>
      </c>
      <c r="AA64" s="24">
        <f>AA116</f>
        <v/>
      </c>
      <c r="AB64" s="24">
        <f>AB116</f>
        <v/>
      </c>
      <c r="AC64" s="24">
        <f>AC116</f>
        <v/>
      </c>
      <c r="AD64" s="24">
        <f>AD116</f>
        <v/>
      </c>
      <c r="AE64" s="24">
        <f>AE116</f>
        <v/>
      </c>
      <c r="AF64" s="24">
        <f>AF116</f>
        <v/>
      </c>
    </row>
    <row r="65">
      <c r="A65" s="26" t="inlineStr">
        <is>
          <t>Unit 2 WS GOR Mscm/kt stable</t>
        </is>
      </c>
      <c r="B65" s="24">
        <f>B117</f>
        <v/>
      </c>
      <c r="C65" s="24">
        <f>C117</f>
        <v/>
      </c>
      <c r="D65" s="24">
        <f>D117</f>
        <v/>
      </c>
      <c r="E65" s="24">
        <f>E117</f>
        <v/>
      </c>
      <c r="F65" s="24">
        <f>F117</f>
        <v/>
      </c>
      <c r="G65" s="24">
        <f>G117</f>
        <v/>
      </c>
      <c r="H65" s="24">
        <f>H117</f>
        <v/>
      </c>
      <c r="I65" s="24">
        <f>I117</f>
        <v/>
      </c>
      <c r="J65" s="24">
        <f>J117</f>
        <v/>
      </c>
      <c r="K65" s="24">
        <f>K117</f>
        <v/>
      </c>
      <c r="L65" s="24">
        <f>L117</f>
        <v/>
      </c>
      <c r="M65" s="24">
        <f>M117</f>
        <v/>
      </c>
      <c r="N65" s="24">
        <f>N117</f>
        <v/>
      </c>
      <c r="O65" s="24">
        <f>O117</f>
        <v/>
      </c>
      <c r="P65" s="24">
        <f>P117</f>
        <v/>
      </c>
      <c r="Q65" s="24">
        <f>Q117</f>
        <v/>
      </c>
      <c r="R65" s="24">
        <f>R117</f>
        <v/>
      </c>
      <c r="S65" s="24">
        <f>S117</f>
        <v/>
      </c>
      <c r="T65" s="24">
        <f>T117</f>
        <v/>
      </c>
      <c r="U65" s="24">
        <f>U117</f>
        <v/>
      </c>
      <c r="V65" s="24">
        <f>V117</f>
        <v/>
      </c>
      <c r="W65" s="24">
        <f>W117</f>
        <v/>
      </c>
      <c r="X65" s="24">
        <f>X117</f>
        <v/>
      </c>
      <c r="Y65" s="24">
        <f>Y117</f>
        <v/>
      </c>
      <c r="Z65" s="24">
        <f>Z117</f>
        <v/>
      </c>
      <c r="AA65" s="24">
        <f>AA117</f>
        <v/>
      </c>
      <c r="AB65" s="24">
        <f>AB117</f>
        <v/>
      </c>
      <c r="AC65" s="24">
        <f>AC117</f>
        <v/>
      </c>
      <c r="AD65" s="24">
        <f>AD117</f>
        <v/>
      </c>
      <c r="AE65" s="24">
        <f>AE117</f>
        <v/>
      </c>
      <c r="AF65" s="24">
        <f>AF117</f>
        <v/>
      </c>
    </row>
    <row r="66">
      <c r="A66" s="26" t="inlineStr">
        <is>
          <t>Unit 3 WS GOR Mscm/kt stable</t>
        </is>
      </c>
      <c r="B66" s="24">
        <f>B118</f>
        <v/>
      </c>
      <c r="C66" s="24">
        <f>C118</f>
        <v/>
      </c>
      <c r="D66" s="24">
        <f>D118</f>
        <v/>
      </c>
      <c r="E66" s="24">
        <f>E118</f>
        <v/>
      </c>
      <c r="F66" s="24">
        <f>F118</f>
        <v/>
      </c>
      <c r="G66" s="24">
        <f>G118</f>
        <v/>
      </c>
      <c r="H66" s="24">
        <f>H118</f>
        <v/>
      </c>
      <c r="I66" s="24">
        <f>I118</f>
        <v/>
      </c>
      <c r="J66" s="24">
        <f>J118</f>
        <v/>
      </c>
      <c r="K66" s="24">
        <f>K118</f>
        <v/>
      </c>
      <c r="L66" s="24">
        <f>L118</f>
        <v/>
      </c>
      <c r="M66" s="24">
        <f>M118</f>
        <v/>
      </c>
      <c r="N66" s="24">
        <f>N118</f>
        <v/>
      </c>
      <c r="O66" s="24">
        <f>O118</f>
        <v/>
      </c>
      <c r="P66" s="24">
        <f>P118</f>
        <v/>
      </c>
      <c r="Q66" s="24">
        <f>Q118</f>
        <v/>
      </c>
      <c r="R66" s="24">
        <f>R118</f>
        <v/>
      </c>
      <c r="S66" s="24">
        <f>S118</f>
        <v/>
      </c>
      <c r="T66" s="24">
        <f>T118</f>
        <v/>
      </c>
      <c r="U66" s="24">
        <f>U118</f>
        <v/>
      </c>
      <c r="V66" s="24">
        <f>V118</f>
        <v/>
      </c>
      <c r="W66" s="24">
        <f>W118</f>
        <v/>
      </c>
      <c r="X66" s="24">
        <f>X118</f>
        <v/>
      </c>
      <c r="Y66" s="24">
        <f>Y118</f>
        <v/>
      </c>
      <c r="Z66" s="24">
        <f>Z118</f>
        <v/>
      </c>
      <c r="AA66" s="24">
        <f>AA118</f>
        <v/>
      </c>
      <c r="AB66" s="24">
        <f>AB118</f>
        <v/>
      </c>
      <c r="AC66" s="24">
        <f>AC118</f>
        <v/>
      </c>
      <c r="AD66" s="24">
        <f>AD118</f>
        <v/>
      </c>
      <c r="AE66" s="24">
        <f>AE118</f>
        <v/>
      </c>
      <c r="AF66" s="24">
        <f>AF118</f>
        <v/>
      </c>
    </row>
    <row r="67">
      <c r="A67" s="26" t="inlineStr">
        <is>
          <t>GOR U2 cond. in U3 Mscm/kt unstable</t>
        </is>
      </c>
      <c r="B67" s="24">
        <f>B120/(B119*B100*B99)</f>
        <v/>
      </c>
      <c r="C67" s="24">
        <f>C120/(C119*C100*C99)</f>
        <v/>
      </c>
      <c r="D67" s="24">
        <f>D120/(D119*D100*D99)</f>
        <v/>
      </c>
      <c r="E67" s="24">
        <f>E120/(E119*E100*E99)</f>
        <v/>
      </c>
      <c r="F67" s="24">
        <f>F120/(F119*F100*F99)</f>
        <v/>
      </c>
      <c r="G67" s="24">
        <f>G120/(G119*G100*G99)</f>
        <v/>
      </c>
      <c r="H67" s="24">
        <f>H120/(H119*H100*H99)</f>
        <v/>
      </c>
      <c r="I67" s="24">
        <f>I120/(I119*I100*I99)</f>
        <v/>
      </c>
      <c r="J67" s="24">
        <f>J120/(J119*J100*J99)</f>
        <v/>
      </c>
      <c r="K67" s="24">
        <f>K120/(K119*K100*K99)</f>
        <v/>
      </c>
      <c r="L67" s="24">
        <f>L120/(L119*L100*L99)</f>
        <v/>
      </c>
      <c r="M67" s="24">
        <f>M120/(M119*M100*M99)</f>
        <v/>
      </c>
      <c r="N67" s="24">
        <f>N120/(N119*N100*N99)</f>
        <v/>
      </c>
      <c r="O67" s="24">
        <f>O120/(O119*O100*O99)</f>
        <v/>
      </c>
      <c r="P67" s="24">
        <f>P120/(P119*P100*P99)</f>
        <v/>
      </c>
      <c r="Q67" s="24">
        <f>Q120/(Q119*Q100*Q99)</f>
        <v/>
      </c>
      <c r="R67" s="24">
        <f>R120/(R119*R100*R99)</f>
        <v/>
      </c>
      <c r="S67" s="24">
        <f>S120/(S119*S100*S99)</f>
        <v/>
      </c>
      <c r="T67" s="24">
        <f>T120/(T119*T100*T99)</f>
        <v/>
      </c>
      <c r="U67" s="24">
        <f>U120/(U119*U100*U99)</f>
        <v/>
      </c>
      <c r="V67" s="24">
        <f>V120/(V119*V100*V99)</f>
        <v/>
      </c>
      <c r="W67" s="24">
        <f>W120/(W119*W100*W99)</f>
        <v/>
      </c>
      <c r="X67" s="24">
        <f>X120/(X119*X100*X99)</f>
        <v/>
      </c>
      <c r="Y67" s="24">
        <f>Y120/(Y119*Y100*Y99)</f>
        <v/>
      </c>
      <c r="Z67" s="24">
        <f>Z120/(Z119*Z100*Z99)</f>
        <v/>
      </c>
      <c r="AA67" s="24">
        <f>AA120/(AA119*AA100*AA99)</f>
        <v/>
      </c>
      <c r="AB67" s="24">
        <f>AB120/(AB119*AB100*AB99)</f>
        <v/>
      </c>
      <c r="AC67" s="24">
        <f>AC120/(AC119*AC100*AC99)</f>
        <v/>
      </c>
      <c r="AD67" s="24">
        <f>AD120/(AD119*AD100*AD99)</f>
        <v/>
      </c>
      <c r="AE67" s="24">
        <f>AE120/(AE119*AE100*AE99)</f>
        <v/>
      </c>
      <c r="AF67" s="24">
        <f>AF120/(AF119*AF100*AF99)</f>
        <v/>
      </c>
    </row>
    <row r="68">
      <c r="A68" s="26" t="inlineStr">
        <is>
          <t>GOR U2 cond. in KPC Mscm/kt unstable</t>
        </is>
      </c>
      <c r="B68" s="24">
        <f>B122/(B121*B100*B99)</f>
        <v/>
      </c>
      <c r="C68" s="24">
        <f>C122/(C121*C100*C99)</f>
        <v/>
      </c>
      <c r="D68" s="24">
        <f>D122/(D121*D100*D99)</f>
        <v/>
      </c>
      <c r="E68" s="24">
        <f>E122/(E121*E100*E99)</f>
        <v/>
      </c>
      <c r="F68" s="24">
        <f>F122/(F121*F100*F99)</f>
        <v/>
      </c>
      <c r="G68" s="24">
        <f>G122/(G121*G100*G99)</f>
        <v/>
      </c>
      <c r="H68" s="24">
        <f>H122/(H121*H100*H99)</f>
        <v/>
      </c>
      <c r="I68" s="24">
        <f>I122/(I121*I100*I99)</f>
        <v/>
      </c>
      <c r="J68" s="24">
        <f>J122/(J121*J100*J99)</f>
        <v/>
      </c>
      <c r="K68" s="24">
        <f>K122/(K121*K100*K99)</f>
        <v/>
      </c>
      <c r="L68" s="24">
        <f>L122/(L121*L100*L99)</f>
        <v/>
      </c>
      <c r="M68" s="24">
        <f>M122/(M121*M100*M99)</f>
        <v/>
      </c>
      <c r="N68" s="24">
        <f>N122/(N121*N100*N99)</f>
        <v/>
      </c>
      <c r="O68" s="24">
        <f>O122/(O121*O100*O99)</f>
        <v/>
      </c>
      <c r="P68" s="24">
        <f>P122/(P121*P100*P99)</f>
        <v/>
      </c>
      <c r="Q68" s="24">
        <f>Q122/(Q121*Q100*Q99)</f>
        <v/>
      </c>
      <c r="R68" s="24">
        <f>R122/(R121*R100*R99)</f>
        <v/>
      </c>
      <c r="S68" s="24">
        <f>S122/(S121*S100*S99)</f>
        <v/>
      </c>
      <c r="T68" s="24">
        <f>T122/(T121*T100*T99)</f>
        <v/>
      </c>
      <c r="U68" s="24">
        <f>U122/(U121*U100*U99)</f>
        <v/>
      </c>
      <c r="V68" s="24">
        <f>V122/(V121*V100*V99)</f>
        <v/>
      </c>
      <c r="W68" s="24">
        <f>W122/(W121*W100*W99)</f>
        <v/>
      </c>
      <c r="X68" s="24">
        <f>X122/(X121*X100*X99)</f>
        <v/>
      </c>
      <c r="Y68" s="24">
        <f>Y122/(Y121*Y100*Y99)</f>
        <v/>
      </c>
      <c r="Z68" s="24">
        <f>Z122/(Z121*Z100*Z99)</f>
        <v/>
      </c>
      <c r="AA68" s="24">
        <f>AA122/(AA121*AA100*AA99)</f>
        <v/>
      </c>
      <c r="AB68" s="24">
        <f>AB122/(AB121*AB100*AB99)</f>
        <v/>
      </c>
      <c r="AC68" s="24">
        <f>AC122/(AC121*AC100*AC99)</f>
        <v/>
      </c>
      <c r="AD68" s="24">
        <f>AD122/(AD121*AD100*AD99)</f>
        <v/>
      </c>
      <c r="AE68" s="24">
        <f>AE122/(AE121*AE100*AE99)</f>
        <v/>
      </c>
      <c r="AF68" s="24">
        <f>AF122/(AF121*AF100*AF99)</f>
        <v/>
      </c>
    </row>
    <row r="69">
      <c r="A69" s="26" t="inlineStr">
        <is>
          <t>GOR U3 cond. in KPC Mscm/kt unstable</t>
        </is>
      </c>
      <c r="B69" s="24">
        <f>B124/(B123*B100*B99)</f>
        <v/>
      </c>
      <c r="C69" s="24">
        <f>C124/(C123*C100*C99)</f>
        <v/>
      </c>
      <c r="D69" s="24">
        <f>D124/(D123*D100*D99)</f>
        <v/>
      </c>
      <c r="E69" s="24">
        <f>E124/(E123*E100*E99)</f>
        <v/>
      </c>
      <c r="F69" s="24">
        <f>F124/(F123*F100*F99)</f>
        <v/>
      </c>
      <c r="G69" s="24">
        <f>G124/(G123*G100*G99)</f>
        <v/>
      </c>
      <c r="H69" s="24">
        <f>H124/(H123*H100*H99)</f>
        <v/>
      </c>
      <c r="I69" s="24">
        <f>I124/(I123*I100*I99)</f>
        <v/>
      </c>
      <c r="J69" s="24">
        <f>J124/(J123*J100*J99)</f>
        <v/>
      </c>
      <c r="K69" s="24">
        <f>K124/(K123*K100*K99)</f>
        <v/>
      </c>
      <c r="L69" s="24">
        <f>L124/(L123*L100*L99)</f>
        <v/>
      </c>
      <c r="M69" s="24">
        <f>M124/(M123*M100*M99)</f>
        <v/>
      </c>
      <c r="N69" s="24">
        <f>N124/(N123*N100*N99)</f>
        <v/>
      </c>
      <c r="O69" s="24">
        <f>O124/(O123*O100*O99)</f>
        <v/>
      </c>
      <c r="P69" s="24">
        <f>P124/(P123*P100*P99)</f>
        <v/>
      </c>
      <c r="Q69" s="24">
        <f>Q124/(Q123*Q100*Q99)</f>
        <v/>
      </c>
      <c r="R69" s="24">
        <f>R124/(R123*R100*R99)</f>
        <v/>
      </c>
      <c r="S69" s="24">
        <f>S124/(S123*S100*S99)</f>
        <v/>
      </c>
      <c r="T69" s="24">
        <f>T124/(T123*T100*T99)</f>
        <v/>
      </c>
      <c r="U69" s="24">
        <f>U124/(U123*U100*U99)</f>
        <v/>
      </c>
      <c r="V69" s="24">
        <f>V124/(V123*V100*V99)</f>
        <v/>
      </c>
      <c r="W69" s="24">
        <f>W124/(W123*W100*W99)</f>
        <v/>
      </c>
      <c r="X69" s="24">
        <f>X124/(X123*X100*X99)</f>
        <v/>
      </c>
      <c r="Y69" s="24">
        <f>Y124/(Y123*Y100*Y99)</f>
        <v/>
      </c>
      <c r="Z69" s="24">
        <f>Z124/(Z123*Z100*Z99)</f>
        <v/>
      </c>
      <c r="AA69" s="24">
        <f>AA124/(AA123*AA100*AA99)</f>
        <v/>
      </c>
      <c r="AB69" s="24">
        <f>AB124/(AB123*AB100*AB99)</f>
        <v/>
      </c>
      <c r="AC69" s="24">
        <f>AC124/(AC123*AC100*AC99)</f>
        <v/>
      </c>
      <c r="AD69" s="24">
        <f>AD124/(AD123*AD100*AD99)</f>
        <v/>
      </c>
      <c r="AE69" s="24">
        <f>AE124/(AE123*AE100*AE99)</f>
        <v/>
      </c>
      <c r="AF69" s="24">
        <f>AF124/(AF123*AF100*AF99)</f>
        <v/>
      </c>
    </row>
    <row r="70"/>
    <row r="71"/>
    <row r="72"/>
    <row r="73">
      <c r="A73" s="26" t="inlineStr">
        <is>
          <t>WELLS TESTING (VIA TS)</t>
        </is>
      </c>
      <c r="B73" s="24">
        <f>0.10</f>
        <v/>
      </c>
      <c r="C73" s="24">
        <f>0.10</f>
        <v/>
      </c>
      <c r="D73" s="24">
        <f>0.10</f>
        <v/>
      </c>
      <c r="E73" s="24">
        <f>0.10</f>
        <v/>
      </c>
      <c r="F73" s="24">
        <f>0.10</f>
        <v/>
      </c>
      <c r="G73" s="24">
        <f>0.10</f>
        <v/>
      </c>
      <c r="H73" s="24">
        <f>0.10</f>
        <v/>
      </c>
      <c r="I73" s="24">
        <f>0.10</f>
        <v/>
      </c>
      <c r="J73" s="24">
        <f>0.10</f>
        <v/>
      </c>
      <c r="K73" s="24">
        <f>0.10</f>
        <v/>
      </c>
      <c r="L73" s="24">
        <f>0.10</f>
        <v/>
      </c>
      <c r="M73" s="24">
        <f>0.10</f>
        <v/>
      </c>
      <c r="N73" s="24">
        <f>0.10</f>
        <v/>
      </c>
      <c r="O73" s="24">
        <f>0.10</f>
        <v/>
      </c>
      <c r="P73" s="24">
        <f>0.10</f>
        <v/>
      </c>
      <c r="Q73" s="24">
        <f>0.10</f>
        <v/>
      </c>
      <c r="R73" s="24">
        <f>0.10</f>
        <v/>
      </c>
      <c r="S73" s="24">
        <f>0.10</f>
        <v/>
      </c>
      <c r="T73" s="24">
        <f>0.10</f>
        <v/>
      </c>
      <c r="U73" s="24">
        <f>0.10</f>
        <v/>
      </c>
      <c r="V73" s="24">
        <f>0.10</f>
        <v/>
      </c>
      <c r="W73" s="24">
        <f>0.10</f>
        <v/>
      </c>
      <c r="X73" s="24">
        <f>0.10</f>
        <v/>
      </c>
      <c r="Y73" s="24">
        <f>0.10</f>
        <v/>
      </c>
      <c r="Z73" s="24">
        <f>0.10</f>
        <v/>
      </c>
      <c r="AA73" s="24">
        <f>0.10</f>
        <v/>
      </c>
      <c r="AB73" s="24">
        <f>0.10</f>
        <v/>
      </c>
      <c r="AC73" s="24">
        <f>0.10</f>
        <v/>
      </c>
      <c r="AD73" s="24">
        <f>0.10</f>
        <v/>
      </c>
      <c r="AE73" s="24">
        <f>0.10</f>
        <v/>
      </c>
      <c r="AF73" s="24">
        <f>0.10</f>
        <v/>
      </c>
    </row>
    <row r="74">
      <c r="A74" s="26" t="inlineStr">
        <is>
          <t>WELLS TESTING AND GREASING (X-MAS TREE)</t>
        </is>
      </c>
      <c r="B74" s="24">
        <f>0.04</f>
        <v/>
      </c>
      <c r="C74" s="24">
        <f>0.04</f>
        <v/>
      </c>
      <c r="D74" s="24">
        <f>0.04</f>
        <v/>
      </c>
      <c r="E74" s="24">
        <f>0.04</f>
        <v/>
      </c>
      <c r="F74" s="24">
        <f>0.04</f>
        <v/>
      </c>
      <c r="G74" s="24">
        <f>0.04</f>
        <v/>
      </c>
      <c r="H74" s="24">
        <f>0.04</f>
        <v/>
      </c>
      <c r="I74" s="24">
        <f>0.04</f>
        <v/>
      </c>
      <c r="J74" s="24">
        <f>0.04</f>
        <v/>
      </c>
      <c r="K74" s="24">
        <f>0.04</f>
        <v/>
      </c>
      <c r="L74" s="24">
        <f>0.04</f>
        <v/>
      </c>
      <c r="M74" s="24">
        <f>0.04</f>
        <v/>
      </c>
      <c r="N74" s="24">
        <f>0.04</f>
        <v/>
      </c>
      <c r="O74" s="24">
        <f>0.04</f>
        <v/>
      </c>
      <c r="P74" s="24">
        <f>0.04</f>
        <v/>
      </c>
      <c r="Q74" s="24">
        <f>0.04</f>
        <v/>
      </c>
      <c r="R74" s="24">
        <f>0.04</f>
        <v/>
      </c>
      <c r="S74" s="24">
        <f>0.04</f>
        <v/>
      </c>
      <c r="T74" s="24">
        <f>0.04</f>
        <v/>
      </c>
      <c r="U74" s="24">
        <f>0.04</f>
        <v/>
      </c>
      <c r="V74" s="24">
        <f>0.04</f>
        <v/>
      </c>
      <c r="W74" s="24">
        <f>0.04</f>
        <v/>
      </c>
      <c r="X74" s="24">
        <f>0.04</f>
        <v/>
      </c>
      <c r="Y74" s="24">
        <f>0.04</f>
        <v/>
      </c>
      <c r="Z74" s="24">
        <f>0.04</f>
        <v/>
      </c>
      <c r="AA74" s="24">
        <f>0.04</f>
        <v/>
      </c>
      <c r="AB74" s="24">
        <f>0.04</f>
        <v/>
      </c>
      <c r="AC74" s="24">
        <f>0.04</f>
        <v/>
      </c>
      <c r="AD74" s="24">
        <f>0.04</f>
        <v/>
      </c>
      <c r="AE74" s="24">
        <f>0.04</f>
        <v/>
      </c>
      <c r="AF74" s="24">
        <f>0.04</f>
        <v/>
      </c>
    </row>
    <row r="75">
      <c r="A75" s="26" t="inlineStr">
        <is>
          <t>TELEMETRY INSTALLATION (LOSSES)</t>
        </is>
      </c>
      <c r="B75" s="25" t="n"/>
      <c r="C75" s="25" t="n"/>
      <c r="D75" s="25" t="n"/>
      <c r="E75" s="25" t="n"/>
      <c r="F75" s="25" t="n"/>
      <c r="G75" s="25" t="n"/>
      <c r="H75" s="25" t="n"/>
      <c r="I75" s="25" t="n"/>
      <c r="J75" s="25" t="n"/>
      <c r="K75" s="25" t="n"/>
      <c r="L75" s="25" t="n"/>
      <c r="M75" s="25" t="n"/>
      <c r="N75" s="25" t="n"/>
      <c r="O75" s="25" t="n"/>
      <c r="P75" s="25" t="n"/>
      <c r="Q75" s="25" t="n"/>
      <c r="R75" s="25" t="n"/>
      <c r="S75" s="25" t="n"/>
      <c r="T75" s="25" t="n"/>
      <c r="U75" s="25" t="n"/>
      <c r="V75" s="25" t="n"/>
      <c r="W75" s="25" t="n"/>
      <c r="X75" s="25" t="n"/>
      <c r="Y75" s="25" t="n"/>
      <c r="Z75" s="25" t="n"/>
      <c r="AA75" s="25" t="n"/>
      <c r="AB75" s="25" t="n"/>
      <c r="AC75" s="25" t="n"/>
      <c r="AD75" s="25" t="n"/>
      <c r="AE75" s="25" t="n"/>
      <c r="AF75" s="25" t="n"/>
    </row>
    <row r="76">
      <c r="A76" s="26" t="inlineStr">
        <is>
          <t>TELEMETRY INSTALLATION (WELLS)</t>
        </is>
      </c>
      <c r="B76" s="25" t="n"/>
      <c r="C76" s="25" t="n"/>
      <c r="D76" s="25" t="n"/>
      <c r="E76" s="25" t="n"/>
      <c r="F76" s="25" t="n"/>
      <c r="G76" s="25" t="n"/>
      <c r="H76" s="25" t="n"/>
      <c r="I76" s="25" t="n"/>
      <c r="J76" s="25" t="n"/>
      <c r="K76" s="25" t="n"/>
      <c r="L76" s="25" t="n"/>
      <c r="M76" s="25" t="n"/>
      <c r="N76" s="25" t="n"/>
      <c r="O76" s="25" t="n"/>
      <c r="P76" s="25" t="n"/>
      <c r="Q76" s="25" t="n"/>
      <c r="R76" s="25" t="n"/>
      <c r="S76" s="25" t="n"/>
      <c r="T76" s="25" t="n"/>
      <c r="U76" s="25" t="n"/>
      <c r="V76" s="25" t="n"/>
      <c r="W76" s="25" t="n"/>
      <c r="X76" s="25" t="n"/>
      <c r="Y76" s="25" t="n"/>
      <c r="Z76" s="25" t="n"/>
      <c r="AA76" s="25" t="n"/>
      <c r="AB76" s="25" t="n"/>
      <c r="AC76" s="25" t="n"/>
      <c r="AD76" s="25" t="n"/>
      <c r="AE76" s="25" t="n"/>
      <c r="AF76" s="25" t="n"/>
    </row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>
      <c r="A99" s="29" t="inlineStr">
        <is>
          <t>Correction factor</t>
        </is>
      </c>
      <c r="B99" s="30">
        <f>1.03</f>
        <v/>
      </c>
      <c r="C99" s="30">
        <f>1.03</f>
        <v/>
      </c>
      <c r="D99" s="30">
        <f>1.03</f>
        <v/>
      </c>
      <c r="E99" s="30">
        <f>1.03</f>
        <v/>
      </c>
      <c r="F99" s="30">
        <f>1.03</f>
        <v/>
      </c>
      <c r="G99" s="30">
        <f>1.03</f>
        <v/>
      </c>
      <c r="H99" s="30">
        <f>1.03</f>
        <v/>
      </c>
      <c r="I99" s="30">
        <f>1.03</f>
        <v/>
      </c>
      <c r="J99" s="30">
        <f>1.03</f>
        <v/>
      </c>
      <c r="K99" s="30">
        <f>1.03</f>
        <v/>
      </c>
      <c r="L99" s="30">
        <f>1.03</f>
        <v/>
      </c>
      <c r="M99" s="30">
        <f>1.03</f>
        <v/>
      </c>
      <c r="N99" s="30">
        <f>1.03</f>
        <v/>
      </c>
      <c r="O99" s="30">
        <f>1.03</f>
        <v/>
      </c>
      <c r="P99" s="30">
        <f>1.03</f>
        <v/>
      </c>
      <c r="Q99" s="30">
        <f>1.03</f>
        <v/>
      </c>
      <c r="R99" s="30">
        <f>1.03</f>
        <v/>
      </c>
      <c r="S99" s="30">
        <f>1.03</f>
        <v/>
      </c>
      <c r="T99" s="30">
        <f>1.03</f>
        <v/>
      </c>
      <c r="U99" s="30">
        <f>1.03</f>
        <v/>
      </c>
      <c r="V99" s="30">
        <f>1.03</f>
        <v/>
      </c>
      <c r="W99" s="30">
        <f>1.03</f>
        <v/>
      </c>
      <c r="X99" s="30">
        <f>1.03</f>
        <v/>
      </c>
      <c r="Y99" s="30">
        <f>1.03</f>
        <v/>
      </c>
      <c r="Z99" s="30">
        <f>1.03</f>
        <v/>
      </c>
      <c r="AA99" s="30">
        <f>1.03</f>
        <v/>
      </c>
      <c r="AB99" s="30">
        <f>1.03</f>
        <v/>
      </c>
      <c r="AC99" s="30">
        <f>1.03</f>
        <v/>
      </c>
      <c r="AD99" s="30">
        <f>1.03</f>
        <v/>
      </c>
      <c r="AE99" s="30">
        <f>1.03</f>
        <v/>
      </c>
      <c r="AF99" s="30">
        <f>1.03</f>
        <v/>
      </c>
    </row>
    <row r="100">
      <c r="A100" s="29" t="inlineStr">
        <is>
          <t>Density</t>
        </is>
      </c>
      <c r="B100" s="30">
        <f>0.778</f>
        <v/>
      </c>
      <c r="C100" s="30">
        <f>0.778</f>
        <v/>
      </c>
      <c r="D100" s="30">
        <f>0.778</f>
        <v/>
      </c>
      <c r="E100" s="30">
        <f>0.778</f>
        <v/>
      </c>
      <c r="F100" s="30">
        <f>0.778</f>
        <v/>
      </c>
      <c r="G100" s="30">
        <f>0.778</f>
        <v/>
      </c>
      <c r="H100" s="30">
        <f>0.778</f>
        <v/>
      </c>
      <c r="I100" s="30">
        <f>0.778</f>
        <v/>
      </c>
      <c r="J100" s="30">
        <f>0.778</f>
        <v/>
      </c>
      <c r="K100" s="30">
        <f>0.778</f>
        <v/>
      </c>
      <c r="L100" s="30">
        <f>0.778</f>
        <v/>
      </c>
      <c r="M100" s="30">
        <f>0.778</f>
        <v/>
      </c>
      <c r="N100" s="30">
        <f>0.778</f>
        <v/>
      </c>
      <c r="O100" s="30">
        <f>0.778</f>
        <v/>
      </c>
      <c r="P100" s="30">
        <f>0.778</f>
        <v/>
      </c>
      <c r="Q100" s="30">
        <f>0.778</f>
        <v/>
      </c>
      <c r="R100" s="30">
        <f>0.778</f>
        <v/>
      </c>
      <c r="S100" s="30">
        <f>0.778</f>
        <v/>
      </c>
      <c r="T100" s="30">
        <f>0.778</f>
        <v/>
      </c>
      <c r="U100" s="30">
        <f>0.778</f>
        <v/>
      </c>
      <c r="V100" s="30">
        <f>0.778</f>
        <v/>
      </c>
      <c r="W100" s="30">
        <f>0.778</f>
        <v/>
      </c>
      <c r="X100" s="30">
        <f>0.778</f>
        <v/>
      </c>
      <c r="Y100" s="30">
        <f>0.778</f>
        <v/>
      </c>
      <c r="Z100" s="30">
        <f>0.778</f>
        <v/>
      </c>
      <c r="AA100" s="30">
        <f>0.778</f>
        <v/>
      </c>
      <c r="AB100" s="30">
        <f>0.778</f>
        <v/>
      </c>
      <c r="AC100" s="30">
        <f>0.778</f>
        <v/>
      </c>
      <c r="AD100" s="30">
        <f>0.778</f>
        <v/>
      </c>
      <c r="AE100" s="30">
        <f>0.778</f>
        <v/>
      </c>
      <c r="AF100" s="30">
        <f>0.778</f>
        <v/>
      </c>
    </row>
    <row r="101">
      <c r="B101" s="27" t="inlineStr">
        <is>
          <t>INM Model Data</t>
        </is>
      </c>
    </row>
    <row r="102">
      <c r="A102" s="26" t="inlineStr">
        <is>
          <t>INM KPC WS MP, m3 stable</t>
        </is>
      </c>
      <c r="B102" s="24" t="n">
        <v>19.13</v>
      </c>
      <c r="C102" s="24" t="n">
        <v>19.13</v>
      </c>
      <c r="D102" s="24" t="n">
        <v>19.13</v>
      </c>
      <c r="E102" s="24" t="n">
        <v>19.13</v>
      </c>
      <c r="F102" s="24" t="n">
        <v>19.13</v>
      </c>
      <c r="G102" s="24" t="n">
        <v>19.42</v>
      </c>
      <c r="H102" s="24" t="n">
        <v>19.42</v>
      </c>
      <c r="I102" s="24" t="n">
        <v>19.42</v>
      </c>
      <c r="J102" s="24" t="n">
        <v>19.42</v>
      </c>
      <c r="K102" s="24" t="n">
        <v>19.42</v>
      </c>
      <c r="L102" s="24" t="n">
        <v>19.42</v>
      </c>
      <c r="M102" s="24" t="n">
        <v>19.42</v>
      </c>
      <c r="N102" s="24" t="n">
        <v>19.42</v>
      </c>
      <c r="O102" s="24" t="n">
        <v>19.42</v>
      </c>
      <c r="P102" s="24" t="n">
        <v>19.42</v>
      </c>
      <c r="Q102" s="24" t="n">
        <v>19.42</v>
      </c>
      <c r="R102" s="24" t="n">
        <v>19.42</v>
      </c>
      <c r="S102" s="24" t="n">
        <v>19.42</v>
      </c>
      <c r="T102" s="24" t="n">
        <v>19.42</v>
      </c>
      <c r="U102" s="24" t="n">
        <v>19.42</v>
      </c>
      <c r="V102" s="24" t="n">
        <v>19.42</v>
      </c>
      <c r="W102" s="24" t="n">
        <v>19.42</v>
      </c>
      <c r="X102" s="24" t="n">
        <v>19.42</v>
      </c>
      <c r="Y102" s="24" t="n">
        <v>19.42</v>
      </c>
      <c r="Z102" s="24" t="n">
        <v>19.42</v>
      </c>
      <c r="AA102" s="24" t="n">
        <v>19.42</v>
      </c>
      <c r="AB102" s="24" t="n">
        <v>19.42</v>
      </c>
      <c r="AC102" s="24" t="n">
        <v>19.42</v>
      </c>
      <c r="AD102" s="24" t="n">
        <v>19.42</v>
      </c>
      <c r="AE102" s="24" t="n">
        <v>19.22</v>
      </c>
      <c r="AF102" s="24" t="n">
        <v>19.5</v>
      </c>
    </row>
    <row r="103">
      <c r="A103" s="26" t="inlineStr">
        <is>
          <t>INM KPC WS LP, m3 stable</t>
        </is>
      </c>
      <c r="B103" s="24" t="n">
        <v>2.74</v>
      </c>
      <c r="C103" s="24" t="n">
        <v>2.74</v>
      </c>
      <c r="D103" s="24" t="n">
        <v>2.74</v>
      </c>
      <c r="E103" s="24" t="n">
        <v>2.74</v>
      </c>
      <c r="F103" s="24" t="n">
        <v>2.74</v>
      </c>
      <c r="G103" s="24" t="n">
        <v>2.74</v>
      </c>
      <c r="H103" s="24" t="n">
        <v>2.74</v>
      </c>
      <c r="I103" s="24" t="n">
        <v>2.74</v>
      </c>
      <c r="J103" s="24" t="n">
        <v>2.74</v>
      </c>
      <c r="K103" s="24" t="n">
        <v>2.74</v>
      </c>
      <c r="L103" s="24" t="n">
        <v>2.74</v>
      </c>
      <c r="M103" s="24" t="n">
        <v>2.74</v>
      </c>
      <c r="N103" s="24" t="n">
        <v>2.74</v>
      </c>
      <c r="O103" s="24" t="n">
        <v>2.74</v>
      </c>
      <c r="P103" s="24" t="n">
        <v>2.74</v>
      </c>
      <c r="Q103" s="24" t="n">
        <v>2.74</v>
      </c>
      <c r="R103" s="24" t="n">
        <v>2.74</v>
      </c>
      <c r="S103" s="24" t="n">
        <v>2.74</v>
      </c>
      <c r="T103" s="24" t="n">
        <v>2.74</v>
      </c>
      <c r="U103" s="24" t="n">
        <v>2.74</v>
      </c>
      <c r="V103" s="24" t="n">
        <v>2.74</v>
      </c>
      <c r="W103" s="24" t="n">
        <v>2.74</v>
      </c>
      <c r="X103" s="24" t="n">
        <v>2.74</v>
      </c>
      <c r="Y103" s="24" t="n">
        <v>2.74</v>
      </c>
      <c r="Z103" s="24" t="n">
        <v>2.74</v>
      </c>
      <c r="AA103" s="24" t="n">
        <v>2.74</v>
      </c>
      <c r="AB103" s="24" t="n">
        <v>2.74</v>
      </c>
      <c r="AC103" s="24" t="n">
        <v>2.74</v>
      </c>
      <c r="AD103" s="24" t="n">
        <v>2.74</v>
      </c>
      <c r="AE103" s="24" t="n">
        <v>2.72</v>
      </c>
      <c r="AF103" s="24" t="n">
        <v>2.72</v>
      </c>
    </row>
    <row r="104">
      <c r="A104" s="26" t="inlineStr">
        <is>
          <t>INM Unit 2 WS, m3 stable</t>
        </is>
      </c>
      <c r="B104" s="24" t="n">
        <v>10.38</v>
      </c>
      <c r="C104" s="24" t="n">
        <v>10.38</v>
      </c>
      <c r="D104" s="24" t="n">
        <v>10.38</v>
      </c>
      <c r="E104" s="24" t="n">
        <v>10.38</v>
      </c>
      <c r="F104" s="24" t="n">
        <v>10.38</v>
      </c>
      <c r="G104" s="24" t="n">
        <v>10.38</v>
      </c>
      <c r="H104" s="24" t="n">
        <v>10.38</v>
      </c>
      <c r="I104" s="24" t="n">
        <v>10.38</v>
      </c>
      <c r="J104" s="24" t="n">
        <v>10.38</v>
      </c>
      <c r="K104" s="24" t="n">
        <v>10.38</v>
      </c>
      <c r="L104" s="24" t="n">
        <v>10.38</v>
      </c>
      <c r="M104" s="24" t="n">
        <v>10.38</v>
      </c>
      <c r="N104" s="24" t="n">
        <v>10.38</v>
      </c>
      <c r="O104" s="24" t="n">
        <v>10.38</v>
      </c>
      <c r="P104" s="24" t="n">
        <v>10.38</v>
      </c>
      <c r="Q104" s="24" t="n">
        <v>10.38</v>
      </c>
      <c r="R104" s="24" t="n">
        <v>10.38</v>
      </c>
      <c r="S104" s="24" t="n">
        <v>10.38</v>
      </c>
      <c r="T104" s="24" t="n">
        <v>10.38</v>
      </c>
      <c r="U104" s="24" t="n">
        <v>10.38</v>
      </c>
      <c r="V104" s="24" t="n">
        <v>10.38</v>
      </c>
      <c r="W104" s="24" t="n">
        <v>10.38</v>
      </c>
      <c r="X104" s="24" t="n">
        <v>10.38</v>
      </c>
      <c r="Y104" s="24" t="n">
        <v>10.38</v>
      </c>
      <c r="Z104" s="24" t="n">
        <v>10.38</v>
      </c>
      <c r="AA104" s="24" t="n">
        <v>10.38</v>
      </c>
      <c r="AB104" s="24" t="n">
        <v>10.38</v>
      </c>
      <c r="AC104" s="24" t="n">
        <v>10.38</v>
      </c>
      <c r="AD104" s="24" t="n">
        <v>10.38</v>
      </c>
      <c r="AE104" s="24" t="n">
        <v>10.79</v>
      </c>
      <c r="AF104" s="24" t="n">
        <v>0</v>
      </c>
    </row>
    <row r="105">
      <c r="A105" s="26" t="inlineStr">
        <is>
          <t>INM Unit 3 WS, m3 stable</t>
        </is>
      </c>
      <c r="B105" s="24" t="n">
        <v>9.199999999999999</v>
      </c>
      <c r="C105" s="24" t="n">
        <v>9.199999999999999</v>
      </c>
      <c r="D105" s="24" t="n">
        <v>9.199999999999999</v>
      </c>
      <c r="E105" s="24" t="n">
        <v>9.199999999999999</v>
      </c>
      <c r="F105" s="24" t="n">
        <v>9.199999999999999</v>
      </c>
      <c r="G105" s="24" t="n">
        <v>9.19</v>
      </c>
      <c r="H105" s="24" t="n">
        <v>9.19</v>
      </c>
      <c r="I105" s="24" t="n">
        <v>9.19</v>
      </c>
      <c r="J105" s="24" t="n">
        <v>9.19</v>
      </c>
      <c r="K105" s="24" t="n">
        <v>9.19</v>
      </c>
      <c r="L105" s="24" t="n">
        <v>9.19</v>
      </c>
      <c r="M105" s="24" t="n">
        <v>9.19</v>
      </c>
      <c r="N105" s="24" t="n">
        <v>9.19</v>
      </c>
      <c r="O105" s="24" t="n">
        <v>9.19</v>
      </c>
      <c r="P105" s="24" t="n">
        <v>9.19</v>
      </c>
      <c r="Q105" s="24" t="n">
        <v>9.19</v>
      </c>
      <c r="R105" s="24" t="n">
        <v>9.19</v>
      </c>
      <c r="S105" s="24" t="n">
        <v>9.19</v>
      </c>
      <c r="T105" s="24" t="n">
        <v>9.19</v>
      </c>
      <c r="U105" s="24" t="n">
        <v>9.19</v>
      </c>
      <c r="V105" s="24" t="n">
        <v>9.19</v>
      </c>
      <c r="W105" s="24" t="n">
        <v>9.19</v>
      </c>
      <c r="X105" s="24" t="n">
        <v>9.19</v>
      </c>
      <c r="Y105" s="24" t="n">
        <v>9.19</v>
      </c>
      <c r="Z105" s="24" t="n">
        <v>9.19</v>
      </c>
      <c r="AA105" s="24" t="n">
        <v>9.19</v>
      </c>
      <c r="AB105" s="24" t="n">
        <v>9.19</v>
      </c>
      <c r="AC105" s="24" t="n">
        <v>9.19</v>
      </c>
      <c r="AD105" s="24" t="n">
        <v>9.19</v>
      </c>
      <c r="AE105" s="24" t="n">
        <v>9.07</v>
      </c>
      <c r="AF105" s="24" t="n">
        <v>2.44</v>
      </c>
    </row>
    <row r="106">
      <c r="A106" s="26" t="inlineStr">
        <is>
          <t>INM KPC WS, kt stable</t>
        </is>
      </c>
      <c r="B106" s="24">
        <f>(B102+B103)*B100*B99</f>
        <v/>
      </c>
      <c r="C106" s="24">
        <f>(C102+C103)*C100*C99</f>
        <v/>
      </c>
      <c r="D106" s="24">
        <f>(D102+D103)*D100*D99</f>
        <v/>
      </c>
      <c r="E106" s="24">
        <f>(E102+E103)*E100*E99</f>
        <v/>
      </c>
      <c r="F106" s="24">
        <f>(F102+F103)*F100*F99</f>
        <v/>
      </c>
      <c r="G106" s="24">
        <f>(G102+G103)*G100*G99</f>
        <v/>
      </c>
      <c r="H106" s="24">
        <f>(H102+H103)*H100*H99</f>
        <v/>
      </c>
      <c r="I106" s="24">
        <f>(I102+I103)*I100*I99</f>
        <v/>
      </c>
      <c r="J106" s="24">
        <f>(J102+J103)*J100*J99</f>
        <v/>
      </c>
      <c r="K106" s="24">
        <f>(K102+K103)*K100*K99</f>
        <v/>
      </c>
      <c r="L106" s="24">
        <f>(L102+L103)*L100*L99</f>
        <v/>
      </c>
      <c r="M106" s="24">
        <f>(M102+M103)*M100*M99</f>
        <v/>
      </c>
      <c r="N106" s="24">
        <f>(N102+N103)*N100*N99</f>
        <v/>
      </c>
      <c r="O106" s="24">
        <f>(O102+O103)*O100*O99</f>
        <v/>
      </c>
      <c r="P106" s="24">
        <f>(P102+P103)*P100*P99</f>
        <v/>
      </c>
      <c r="Q106" s="24">
        <f>(Q102+Q103)*Q100*Q99</f>
        <v/>
      </c>
      <c r="R106" s="24">
        <f>(R102+R103)*R100*R99</f>
        <v/>
      </c>
      <c r="S106" s="24">
        <f>(S102+S103)*S100*S99</f>
        <v/>
      </c>
      <c r="T106" s="24">
        <f>(T102+T103)*T100*T99</f>
        <v/>
      </c>
      <c r="U106" s="24">
        <f>(U102+U103)*U100*U99</f>
        <v/>
      </c>
      <c r="V106" s="24">
        <f>(V102+V103)*V100*V99</f>
        <v/>
      </c>
      <c r="W106" s="24">
        <f>(W102+W103)*W100*W99</f>
        <v/>
      </c>
      <c r="X106" s="24">
        <f>(X102+X103)*X100*X99</f>
        <v/>
      </c>
      <c r="Y106" s="24">
        <f>(Y102+Y103)*Y100*Y99</f>
        <v/>
      </c>
      <c r="Z106" s="24">
        <f>(Z102+Z103)*Z100*Z99</f>
        <v/>
      </c>
      <c r="AA106" s="24">
        <f>(AA102+AA103)*AA100*AA99</f>
        <v/>
      </c>
      <c r="AB106" s="24">
        <f>(AB102+AB103)*AB100*AB99</f>
        <v/>
      </c>
      <c r="AC106" s="24">
        <f>(AC102+AC103)*AC100*AC99</f>
        <v/>
      </c>
      <c r="AD106" s="24">
        <f>(AD102+AD103)*AD100*AD99</f>
        <v/>
      </c>
      <c r="AE106" s="24">
        <f>(AE102+AE103)*AE100*AE99</f>
        <v/>
      </c>
      <c r="AF106" s="24">
        <f>(AF102+AF103)*AF100*AF99</f>
        <v/>
      </c>
    </row>
    <row r="107">
      <c r="A107" s="26" t="inlineStr">
        <is>
          <t>INM Unit 2 WS, kt stable</t>
        </is>
      </c>
      <c r="B107" s="24">
        <f>B104*B100*B99</f>
        <v/>
      </c>
      <c r="C107" s="24">
        <f>C104*C100*C99</f>
        <v/>
      </c>
      <c r="D107" s="24">
        <f>D104*D100*D99</f>
        <v/>
      </c>
      <c r="E107" s="24">
        <f>E104*E100*E99</f>
        <v/>
      </c>
      <c r="F107" s="24">
        <f>F104*F100*F99</f>
        <v/>
      </c>
      <c r="G107" s="24">
        <f>G104*G100*G99</f>
        <v/>
      </c>
      <c r="H107" s="24">
        <f>H104*H100*H99</f>
        <v/>
      </c>
      <c r="I107" s="24">
        <f>I104*I100*I99</f>
        <v/>
      </c>
      <c r="J107" s="24">
        <f>J104*J100*J99</f>
        <v/>
      </c>
      <c r="K107" s="24">
        <f>K104*K100*K99</f>
        <v/>
      </c>
      <c r="L107" s="24">
        <f>L104*L100*L99</f>
        <v/>
      </c>
      <c r="M107" s="24">
        <f>M104*M100*M99</f>
        <v/>
      </c>
      <c r="N107" s="24">
        <f>N104*N100*N99</f>
        <v/>
      </c>
      <c r="O107" s="24">
        <f>O104*O100*O99</f>
        <v/>
      </c>
      <c r="P107" s="24">
        <f>P104*P100*P99</f>
        <v/>
      </c>
      <c r="Q107" s="24">
        <f>Q104*Q100*Q99</f>
        <v/>
      </c>
      <c r="R107" s="24">
        <f>R104*R100*R99</f>
        <v/>
      </c>
      <c r="S107" s="24">
        <f>S104*S100*S99</f>
        <v/>
      </c>
      <c r="T107" s="24">
        <f>T104*T100*T99</f>
        <v/>
      </c>
      <c r="U107" s="24">
        <f>U104*U100*U99</f>
        <v/>
      </c>
      <c r="V107" s="24">
        <f>V104*V100*V99</f>
        <v/>
      </c>
      <c r="W107" s="24">
        <f>W104*W100*W99</f>
        <v/>
      </c>
      <c r="X107" s="24">
        <f>X104*X100*X99</f>
        <v/>
      </c>
      <c r="Y107" s="24">
        <f>Y104*Y100*Y99</f>
        <v/>
      </c>
      <c r="Z107" s="24">
        <f>Z104*Z100*Z99</f>
        <v/>
      </c>
      <c r="AA107" s="24">
        <f>AA104*AA100*AA99</f>
        <v/>
      </c>
      <c r="AB107" s="24">
        <f>AB104*AB100*AB99</f>
        <v/>
      </c>
      <c r="AC107" s="24">
        <f>AC104*AC100*AC99</f>
        <v/>
      </c>
      <c r="AD107" s="24">
        <f>AD104*AD100*AD99</f>
        <v/>
      </c>
      <c r="AE107" s="24">
        <f>AE104*AE100*AE99</f>
        <v/>
      </c>
      <c r="AF107" s="24">
        <f>AF104*AF100*AF99</f>
        <v/>
      </c>
    </row>
    <row r="108">
      <c r="A108" s="26" t="inlineStr">
        <is>
          <t>INM Unit 3 WS, kt stable</t>
        </is>
      </c>
      <c r="B108" s="24">
        <f>B105*B100*B99</f>
        <v/>
      </c>
      <c r="C108" s="24">
        <f>C105*C100*C99</f>
        <v/>
      </c>
      <c r="D108" s="24">
        <f>D105*D100*D99</f>
        <v/>
      </c>
      <c r="E108" s="24">
        <f>E105*E100*E99</f>
        <v/>
      </c>
      <c r="F108" s="24">
        <f>F105*F100*F99</f>
        <v/>
      </c>
      <c r="G108" s="24">
        <f>G105*G100*G99</f>
        <v/>
      </c>
      <c r="H108" s="24">
        <f>H105*H100*H99</f>
        <v/>
      </c>
      <c r="I108" s="24">
        <f>I105*I100*I99</f>
        <v/>
      </c>
      <c r="J108" s="24">
        <f>J105*J100*J99</f>
        <v/>
      </c>
      <c r="K108" s="24">
        <f>K105*K100*K99</f>
        <v/>
      </c>
      <c r="L108" s="24">
        <f>L105*L100*L99</f>
        <v/>
      </c>
      <c r="M108" s="24">
        <f>M105*M100*M99</f>
        <v/>
      </c>
      <c r="N108" s="24">
        <f>N105*N100*N99</f>
        <v/>
      </c>
      <c r="O108" s="24">
        <f>O105*O100*O99</f>
        <v/>
      </c>
      <c r="P108" s="24">
        <f>P105*P100*P99</f>
        <v/>
      </c>
      <c r="Q108" s="24">
        <f>Q105*Q100*Q99</f>
        <v/>
      </c>
      <c r="R108" s="24">
        <f>R105*R100*R99</f>
        <v/>
      </c>
      <c r="S108" s="24">
        <f>S105*S100*S99</f>
        <v/>
      </c>
      <c r="T108" s="24">
        <f>T105*T100*T99</f>
        <v/>
      </c>
      <c r="U108" s="24">
        <f>U105*U100*U99</f>
        <v/>
      </c>
      <c r="V108" s="24">
        <f>V105*V100*V99</f>
        <v/>
      </c>
      <c r="W108" s="24">
        <f>W105*W100*W99</f>
        <v/>
      </c>
      <c r="X108" s="24">
        <f>X105*X100*X99</f>
        <v/>
      </c>
      <c r="Y108" s="24">
        <f>Y105*Y100*Y99</f>
        <v/>
      </c>
      <c r="Z108" s="24">
        <f>Z105*Z100*Z99</f>
        <v/>
      </c>
      <c r="AA108" s="24">
        <f>AA105*AA100*AA99</f>
        <v/>
      </c>
      <c r="AB108" s="24">
        <f>AB105*AB100*AB99</f>
        <v/>
      </c>
      <c r="AC108" s="24">
        <f>AC105*AC100*AC99</f>
        <v/>
      </c>
      <c r="AD108" s="24">
        <f>AD105*AD100*AD99</f>
        <v/>
      </c>
      <c r="AE108" s="24">
        <f>AE105*AE100*AE99</f>
        <v/>
      </c>
      <c r="AF108" s="24">
        <f>AF105*AF100*AF99</f>
        <v/>
      </c>
    </row>
    <row r="109">
      <c r="A109" s="26" t="inlineStr">
        <is>
          <t>Total Prodced Oil, kt stable</t>
        </is>
      </c>
      <c r="B109" s="24">
        <f>B106+B107+B108</f>
        <v/>
      </c>
      <c r="C109" s="24">
        <f>C106+C107+C108</f>
        <v/>
      </c>
      <c r="D109" s="24">
        <f>D106+D107+D108</f>
        <v/>
      </c>
      <c r="E109" s="24">
        <f>E106+E107+E108</f>
        <v/>
      </c>
      <c r="F109" s="24">
        <f>F106+F107+F108</f>
        <v/>
      </c>
      <c r="G109" s="24">
        <f>G106+G107+G108</f>
        <v/>
      </c>
      <c r="H109" s="24">
        <f>H106+H107+H108</f>
        <v/>
      </c>
      <c r="I109" s="24">
        <f>I106+I107+I108</f>
        <v/>
      </c>
      <c r="J109" s="24">
        <f>J106+J107+J108</f>
        <v/>
      </c>
      <c r="K109" s="24">
        <f>K106+K107+K108</f>
        <v/>
      </c>
      <c r="L109" s="24">
        <f>L106+L107+L108</f>
        <v/>
      </c>
      <c r="M109" s="24">
        <f>M106+M107+M108</f>
        <v/>
      </c>
      <c r="N109" s="24">
        <f>N106+N107+N108</f>
        <v/>
      </c>
      <c r="O109" s="24">
        <f>O106+O107+O108</f>
        <v/>
      </c>
      <c r="P109" s="24">
        <f>P106+P107+P108</f>
        <v/>
      </c>
      <c r="Q109" s="24">
        <f>Q106+Q107+Q108</f>
        <v/>
      </c>
      <c r="R109" s="24">
        <f>R106+R107+R108</f>
        <v/>
      </c>
      <c r="S109" s="24">
        <f>S106+S107+S108</f>
        <v/>
      </c>
      <c r="T109" s="24">
        <f>T106+T107+T108</f>
        <v/>
      </c>
      <c r="U109" s="24">
        <f>U106+U107+U108</f>
        <v/>
      </c>
      <c r="V109" s="24">
        <f>V106+V107+V108</f>
        <v/>
      </c>
      <c r="W109" s="24">
        <f>W106+W107+W108</f>
        <v/>
      </c>
      <c r="X109" s="24">
        <f>X106+X107+X108</f>
        <v/>
      </c>
      <c r="Y109" s="24">
        <f>Y106+Y107+Y108</f>
        <v/>
      </c>
      <c r="Z109" s="24">
        <f>Z106+Z107+Z108</f>
        <v/>
      </c>
      <c r="AA109" s="24">
        <f>AA106+AA107+AA108</f>
        <v/>
      </c>
      <c r="AB109" s="24">
        <f>AB106+AB107+AB108</f>
        <v/>
      </c>
      <c r="AC109" s="24">
        <f>AC106+AC107+AC108</f>
        <v/>
      </c>
      <c r="AD109" s="24">
        <f>AD106+AD107+AD108</f>
        <v/>
      </c>
      <c r="AE109" s="24">
        <f>AE106+AE107+AE108</f>
        <v/>
      </c>
      <c r="AF109" s="24">
        <f>AF106+AF107+AF108</f>
        <v/>
      </c>
    </row>
    <row r="110">
      <c r="A110" s="26" t="inlineStr">
        <is>
          <t>INM KPC LP WS  Gas Mscm stable</t>
        </is>
      </c>
      <c r="B110" s="24" t="n">
        <v>2.54</v>
      </c>
      <c r="C110" s="24" t="n">
        <v>2.54</v>
      </c>
      <c r="D110" s="24" t="n">
        <v>2.54</v>
      </c>
      <c r="E110" s="24" t="n">
        <v>2.54</v>
      </c>
      <c r="F110" s="24" t="n">
        <v>2.54</v>
      </c>
      <c r="G110" s="24" t="n">
        <v>2.54</v>
      </c>
      <c r="H110" s="24" t="n">
        <v>2.54</v>
      </c>
      <c r="I110" s="24" t="n">
        <v>2.54</v>
      </c>
      <c r="J110" s="24" t="n">
        <v>2.54</v>
      </c>
      <c r="K110" s="24" t="n">
        <v>2.54</v>
      </c>
      <c r="L110" s="24" t="n">
        <v>2.54</v>
      </c>
      <c r="M110" s="24" t="n">
        <v>2.54</v>
      </c>
      <c r="N110" s="24" t="n">
        <v>2.54</v>
      </c>
      <c r="O110" s="24" t="n">
        <v>2.54</v>
      </c>
      <c r="P110" s="24" t="n">
        <v>2.54</v>
      </c>
      <c r="Q110" s="24" t="n">
        <v>2.54</v>
      </c>
      <c r="R110" s="24" t="n">
        <v>2.54</v>
      </c>
      <c r="S110" s="24" t="n">
        <v>2.54</v>
      </c>
      <c r="T110" s="24" t="n">
        <v>2.54</v>
      </c>
      <c r="U110" s="24" t="n">
        <v>2.54</v>
      </c>
      <c r="V110" s="24" t="n">
        <v>2.54</v>
      </c>
      <c r="W110" s="24" t="n">
        <v>2.54</v>
      </c>
      <c r="X110" s="24" t="n">
        <v>2.54</v>
      </c>
      <c r="Y110" s="24" t="n">
        <v>2.54</v>
      </c>
      <c r="Z110" s="24" t="n">
        <v>2.54</v>
      </c>
      <c r="AA110" s="24" t="n">
        <v>2.54</v>
      </c>
      <c r="AB110" s="24" t="n">
        <v>2.54</v>
      </c>
      <c r="AC110" s="24" t="n">
        <v>2.54</v>
      </c>
      <c r="AD110" s="24" t="n">
        <v>2.54</v>
      </c>
      <c r="AE110" s="24" t="n">
        <v>2.52</v>
      </c>
      <c r="AF110" s="24" t="n">
        <v>2.53</v>
      </c>
    </row>
    <row r="111">
      <c r="A111" s="26" t="inlineStr">
        <is>
          <t>INM KPC MP WS  Gas Mscm stable</t>
        </is>
      </c>
      <c r="B111" s="24" t="n">
        <v>33.91</v>
      </c>
      <c r="C111" s="24" t="n">
        <v>33.91</v>
      </c>
      <c r="D111" s="24" t="n">
        <v>33.91</v>
      </c>
      <c r="E111" s="24" t="n">
        <v>33.91</v>
      </c>
      <c r="F111" s="24" t="n">
        <v>33.91</v>
      </c>
      <c r="G111" s="24" t="n">
        <v>33.91</v>
      </c>
      <c r="H111" s="24" t="n">
        <v>33.91</v>
      </c>
      <c r="I111" s="24" t="n">
        <v>33.91</v>
      </c>
      <c r="J111" s="24" t="n">
        <v>33.91</v>
      </c>
      <c r="K111" s="24" t="n">
        <v>33.91</v>
      </c>
      <c r="L111" s="24" t="n">
        <v>33.91</v>
      </c>
      <c r="M111" s="24" t="n">
        <v>33.91</v>
      </c>
      <c r="N111" s="24" t="n">
        <v>33.91</v>
      </c>
      <c r="O111" s="24" t="n">
        <v>33.91</v>
      </c>
      <c r="P111" s="24" t="n">
        <v>33.91</v>
      </c>
      <c r="Q111" s="24" t="n">
        <v>33.91</v>
      </c>
      <c r="R111" s="24" t="n">
        <v>33.91</v>
      </c>
      <c r="S111" s="24" t="n">
        <v>33.91</v>
      </c>
      <c r="T111" s="24" t="n">
        <v>33.91</v>
      </c>
      <c r="U111" s="24" t="n">
        <v>33.91</v>
      </c>
      <c r="V111" s="24" t="n">
        <v>33.91</v>
      </c>
      <c r="W111" s="24" t="n">
        <v>33.91</v>
      </c>
      <c r="X111" s="24" t="n">
        <v>33.91</v>
      </c>
      <c r="Y111" s="24" t="n">
        <v>33.91</v>
      </c>
      <c r="Z111" s="24" t="n">
        <v>33.91</v>
      </c>
      <c r="AA111" s="24" t="n">
        <v>33.91</v>
      </c>
      <c r="AB111" s="24" t="n">
        <v>33.91</v>
      </c>
      <c r="AC111" s="24" t="n">
        <v>33.91</v>
      </c>
      <c r="AD111" s="24" t="n">
        <v>33.91</v>
      </c>
      <c r="AE111" s="24" t="n">
        <v>33.62</v>
      </c>
      <c r="AF111" s="24" t="n">
        <v>34.08</v>
      </c>
    </row>
    <row r="112">
      <c r="A112" s="26" t="inlineStr">
        <is>
          <t>INM KPC WS Gas Mscm stable</t>
        </is>
      </c>
      <c r="B112" s="24">
        <f>B110+B111</f>
        <v/>
      </c>
      <c r="C112" s="24">
        <f>C110+C111</f>
        <v/>
      </c>
      <c r="D112" s="24">
        <f>D110+D111</f>
        <v/>
      </c>
      <c r="E112" s="24">
        <f>E110+E111</f>
        <v/>
      </c>
      <c r="F112" s="24">
        <f>F110+F111</f>
        <v/>
      </c>
      <c r="G112" s="24">
        <f>G110+G111</f>
        <v/>
      </c>
      <c r="H112" s="24">
        <f>H110+H111</f>
        <v/>
      </c>
      <c r="I112" s="24">
        <f>I110+I111</f>
        <v/>
      </c>
      <c r="J112" s="24">
        <f>J110+J111</f>
        <v/>
      </c>
      <c r="K112" s="24">
        <f>K110+K111</f>
        <v/>
      </c>
      <c r="L112" s="24">
        <f>L110+L111</f>
        <v/>
      </c>
      <c r="M112" s="24">
        <f>M110+M111</f>
        <v/>
      </c>
      <c r="N112" s="24">
        <f>N110+N111</f>
        <v/>
      </c>
      <c r="O112" s="24">
        <f>O110+O111</f>
        <v/>
      </c>
      <c r="P112" s="24">
        <f>P110+P111</f>
        <v/>
      </c>
      <c r="Q112" s="24">
        <f>Q110+Q111</f>
        <v/>
      </c>
      <c r="R112" s="24">
        <f>R110+R111</f>
        <v/>
      </c>
      <c r="S112" s="24">
        <f>S110+S111</f>
        <v/>
      </c>
      <c r="T112" s="24">
        <f>T110+T111</f>
        <v/>
      </c>
      <c r="U112" s="24">
        <f>U110+U111</f>
        <v/>
      </c>
      <c r="V112" s="24">
        <f>V110+V111</f>
        <v/>
      </c>
      <c r="W112" s="24">
        <f>W110+W111</f>
        <v/>
      </c>
      <c r="X112" s="24">
        <f>X110+X111</f>
        <v/>
      </c>
      <c r="Y112" s="24">
        <f>Y110+Y111</f>
        <v/>
      </c>
      <c r="Z112" s="24">
        <f>Z110+Z111</f>
        <v/>
      </c>
      <c r="AA112" s="24">
        <f>AA110+AA111</f>
        <v/>
      </c>
      <c r="AB112" s="24">
        <f>AB110+AB111</f>
        <v/>
      </c>
      <c r="AC112" s="24">
        <f>AC110+AC111</f>
        <v/>
      </c>
      <c r="AD112" s="24">
        <f>AD110+AD111</f>
        <v/>
      </c>
      <c r="AE112" s="24">
        <f>AE110+AE111</f>
        <v/>
      </c>
      <c r="AF112" s="24">
        <f>AF110+AF111</f>
        <v/>
      </c>
    </row>
    <row r="113">
      <c r="A113" s="26" t="inlineStr">
        <is>
          <t>INM Unit 2 WS  Gas Mscm stable</t>
        </is>
      </c>
      <c r="B113" s="24" t="n">
        <v>21.02</v>
      </c>
      <c r="C113" s="24" t="n">
        <v>21.02</v>
      </c>
      <c r="D113" s="24" t="n">
        <v>21.02</v>
      </c>
      <c r="E113" s="24" t="n">
        <v>21.02</v>
      </c>
      <c r="F113" s="24" t="n">
        <v>21.02</v>
      </c>
      <c r="G113" s="24" t="n">
        <v>21.02</v>
      </c>
      <c r="H113" s="24" t="n">
        <v>21.02</v>
      </c>
      <c r="I113" s="24" t="n">
        <v>21.02</v>
      </c>
      <c r="J113" s="24" t="n">
        <v>21.02</v>
      </c>
      <c r="K113" s="24" t="n">
        <v>21.02</v>
      </c>
      <c r="L113" s="24" t="n">
        <v>21.02</v>
      </c>
      <c r="M113" s="24" t="n">
        <v>21.02</v>
      </c>
      <c r="N113" s="24" t="n">
        <v>21.02</v>
      </c>
      <c r="O113" s="24" t="n">
        <v>21.02</v>
      </c>
      <c r="P113" s="24" t="n">
        <v>21.02</v>
      </c>
      <c r="Q113" s="24" t="n">
        <v>21.02</v>
      </c>
      <c r="R113" s="24" t="n">
        <v>21.02</v>
      </c>
      <c r="S113" s="24" t="n">
        <v>21.02</v>
      </c>
      <c r="T113" s="24" t="n">
        <v>21.02</v>
      </c>
      <c r="U113" s="24" t="n">
        <v>21.02</v>
      </c>
      <c r="V113" s="24" t="n">
        <v>21.02</v>
      </c>
      <c r="W113" s="24" t="n">
        <v>21.02</v>
      </c>
      <c r="X113" s="24" t="n">
        <v>21.02</v>
      </c>
      <c r="Y113" s="24" t="n">
        <v>21.02</v>
      </c>
      <c r="Z113" s="24" t="n">
        <v>21.02</v>
      </c>
      <c r="AA113" s="24" t="n">
        <v>21.02</v>
      </c>
      <c r="AB113" s="24" t="n">
        <v>21.02</v>
      </c>
      <c r="AC113" s="24" t="n">
        <v>21.02</v>
      </c>
      <c r="AD113" s="24" t="n">
        <v>21.02</v>
      </c>
      <c r="AE113" s="24" t="n">
        <v>21.05</v>
      </c>
      <c r="AF113" s="24" t="n">
        <v>0</v>
      </c>
    </row>
    <row r="114">
      <c r="A114" s="26" t="inlineStr">
        <is>
          <t>INM Unit 3 WS Gas Mscm stable</t>
        </is>
      </c>
      <c r="B114" s="24" t="n">
        <v>21.57</v>
      </c>
      <c r="C114" s="24" t="n">
        <v>21.57</v>
      </c>
      <c r="D114" s="24" t="n">
        <v>21.57</v>
      </c>
      <c r="E114" s="24" t="n">
        <v>21.57</v>
      </c>
      <c r="F114" s="24" t="n">
        <v>21.57</v>
      </c>
      <c r="G114" s="24" t="n">
        <v>21.57</v>
      </c>
      <c r="H114" s="24" t="n">
        <v>21.57</v>
      </c>
      <c r="I114" s="24" t="n">
        <v>21.57</v>
      </c>
      <c r="J114" s="24" t="n">
        <v>21.57</v>
      </c>
      <c r="K114" s="24" t="n">
        <v>21.57</v>
      </c>
      <c r="L114" s="24" t="n">
        <v>21.57</v>
      </c>
      <c r="M114" s="24" t="n">
        <v>21.57</v>
      </c>
      <c r="N114" s="24" t="n">
        <v>21.57</v>
      </c>
      <c r="O114" s="24" t="n">
        <v>21.57</v>
      </c>
      <c r="P114" s="24" t="n">
        <v>21.57</v>
      </c>
      <c r="Q114" s="24" t="n">
        <v>21.57</v>
      </c>
      <c r="R114" s="24" t="n">
        <v>21.57</v>
      </c>
      <c r="S114" s="24" t="n">
        <v>21.57</v>
      </c>
      <c r="T114" s="24" t="n">
        <v>21.57</v>
      </c>
      <c r="U114" s="24" t="n">
        <v>21.57</v>
      </c>
      <c r="V114" s="24" t="n">
        <v>21.57</v>
      </c>
      <c r="W114" s="24" t="n">
        <v>21.57</v>
      </c>
      <c r="X114" s="24" t="n">
        <v>21.57</v>
      </c>
      <c r="Y114" s="24" t="n">
        <v>21.57</v>
      </c>
      <c r="Z114" s="24" t="n">
        <v>21.57</v>
      </c>
      <c r="AA114" s="24" t="n">
        <v>21.57</v>
      </c>
      <c r="AB114" s="24" t="n">
        <v>21.57</v>
      </c>
      <c r="AC114" s="24" t="n">
        <v>21.57</v>
      </c>
      <c r="AD114" s="24" t="n">
        <v>21.57</v>
      </c>
      <c r="AE114" s="24" t="n">
        <v>21.31</v>
      </c>
      <c r="AF114" s="24" t="n">
        <v>5.02</v>
      </c>
    </row>
    <row r="115">
      <c r="A115" s="26" t="inlineStr">
        <is>
          <t>Total Prodced Gas, Mscm stable</t>
        </is>
      </c>
      <c r="B115" s="24">
        <f>B112+B113+B114</f>
        <v/>
      </c>
      <c r="C115" s="24">
        <f>C112+C113+C114</f>
        <v/>
      </c>
      <c r="D115" s="24">
        <f>D112+D113+D114</f>
        <v/>
      </c>
      <c r="E115" s="24">
        <f>E112+E113+E114</f>
        <v/>
      </c>
      <c r="F115" s="24">
        <f>F112+F113+F114</f>
        <v/>
      </c>
      <c r="G115" s="24">
        <f>G112+G113+G114</f>
        <v/>
      </c>
      <c r="H115" s="24">
        <f>H112+H113+H114</f>
        <v/>
      </c>
      <c r="I115" s="24">
        <f>I112+I113+I114</f>
        <v/>
      </c>
      <c r="J115" s="24">
        <f>J112+J113+J114</f>
        <v/>
      </c>
      <c r="K115" s="24">
        <f>K112+K113+K114</f>
        <v/>
      </c>
      <c r="L115" s="24">
        <f>L112+L113+L114</f>
        <v/>
      </c>
      <c r="M115" s="24">
        <f>M112+M113+M114</f>
        <v/>
      </c>
      <c r="N115" s="24">
        <f>N112+N113+N114</f>
        <v/>
      </c>
      <c r="O115" s="24">
        <f>O112+O113+O114</f>
        <v/>
      </c>
      <c r="P115" s="24">
        <f>P112+P113+P114</f>
        <v/>
      </c>
      <c r="Q115" s="24">
        <f>Q112+Q113+Q114</f>
        <v/>
      </c>
      <c r="R115" s="24">
        <f>R112+R113+R114</f>
        <v/>
      </c>
      <c r="S115" s="24">
        <f>S112+S113+S114</f>
        <v/>
      </c>
      <c r="T115" s="24">
        <f>T112+T113+T114</f>
        <v/>
      </c>
      <c r="U115" s="24">
        <f>U112+U113+U114</f>
        <v/>
      </c>
      <c r="V115" s="24">
        <f>V112+V113+V114</f>
        <v/>
      </c>
      <c r="W115" s="24">
        <f>W112+W113+W114</f>
        <v/>
      </c>
      <c r="X115" s="24">
        <f>X112+X113+X114</f>
        <v/>
      </c>
      <c r="Y115" s="24">
        <f>Y112+Y113+Y114</f>
        <v/>
      </c>
      <c r="Z115" s="24">
        <f>Z112+Z113+Z114</f>
        <v/>
      </c>
      <c r="AA115" s="24">
        <f>AA112+AA113+AA114</f>
        <v/>
      </c>
      <c r="AB115" s="24">
        <f>AB112+AB113+AB114</f>
        <v/>
      </c>
      <c r="AC115" s="24">
        <f>AC112+AC113+AC114</f>
        <v/>
      </c>
      <c r="AD115" s="24">
        <f>AD112+AD113+AD114</f>
        <v/>
      </c>
      <c r="AE115" s="24">
        <f>AE112+AE113+AE114</f>
        <v/>
      </c>
      <c r="AF115" s="24">
        <f>AF112+AF113+AF114</f>
        <v/>
      </c>
    </row>
    <row r="116">
      <c r="A116" s="26" t="inlineStr">
        <is>
          <t>INM KPC WS GOR Mscm/kt stable</t>
        </is>
      </c>
      <c r="B116" s="24">
        <f>B112/B106</f>
        <v/>
      </c>
      <c r="C116" s="24">
        <f>C112/C106</f>
        <v/>
      </c>
      <c r="D116" s="24">
        <f>D112/D106</f>
        <v/>
      </c>
      <c r="E116" s="24">
        <f>E112/E106</f>
        <v/>
      </c>
      <c r="F116" s="24">
        <f>F112/F106</f>
        <v/>
      </c>
      <c r="G116" s="24">
        <f>G112/G106</f>
        <v/>
      </c>
      <c r="H116" s="24">
        <f>H112/H106</f>
        <v/>
      </c>
      <c r="I116" s="24">
        <f>I112/I106</f>
        <v/>
      </c>
      <c r="J116" s="24">
        <f>J112/J106</f>
        <v/>
      </c>
      <c r="K116" s="24">
        <f>K112/K106</f>
        <v/>
      </c>
      <c r="L116" s="24">
        <f>L112/L106</f>
        <v/>
      </c>
      <c r="M116" s="24">
        <f>M112/M106</f>
        <v/>
      </c>
      <c r="N116" s="24">
        <f>N112/N106</f>
        <v/>
      </c>
      <c r="O116" s="24">
        <f>O112/O106</f>
        <v/>
      </c>
      <c r="P116" s="24">
        <f>P112/P106</f>
        <v/>
      </c>
      <c r="Q116" s="24">
        <f>Q112/Q106</f>
        <v/>
      </c>
      <c r="R116" s="24">
        <f>R112/R106</f>
        <v/>
      </c>
      <c r="S116" s="24">
        <f>S112/S106</f>
        <v/>
      </c>
      <c r="T116" s="24">
        <f>T112/T106</f>
        <v/>
      </c>
      <c r="U116" s="24">
        <f>U112/U106</f>
        <v/>
      </c>
      <c r="V116" s="24">
        <f>V112/V106</f>
        <v/>
      </c>
      <c r="W116" s="24">
        <f>W112/W106</f>
        <v/>
      </c>
      <c r="X116" s="24">
        <f>X112/X106</f>
        <v/>
      </c>
      <c r="Y116" s="24">
        <f>Y112/Y106</f>
        <v/>
      </c>
      <c r="Z116" s="24">
        <f>Z112/Z106</f>
        <v/>
      </c>
      <c r="AA116" s="24">
        <f>AA112/AA106</f>
        <v/>
      </c>
      <c r="AB116" s="24">
        <f>AB112/AB106</f>
        <v/>
      </c>
      <c r="AC116" s="24">
        <f>AC112/AC106</f>
        <v/>
      </c>
      <c r="AD116" s="24">
        <f>AD112/AD106</f>
        <v/>
      </c>
      <c r="AE116" s="24">
        <f>AE112/AE106</f>
        <v/>
      </c>
      <c r="AF116" s="24">
        <f>AF112/AF106</f>
        <v/>
      </c>
    </row>
    <row r="117">
      <c r="A117" s="26" t="inlineStr">
        <is>
          <t>INM Unit 2 WS GOR Mscm/kt stable</t>
        </is>
      </c>
      <c r="B117" s="24">
        <f>B113/B107</f>
        <v/>
      </c>
      <c r="C117" s="24">
        <f>C113/C107</f>
        <v/>
      </c>
      <c r="D117" s="24">
        <f>D113/D107</f>
        <v/>
      </c>
      <c r="E117" s="24">
        <f>E113/E107</f>
        <v/>
      </c>
      <c r="F117" s="24">
        <f>F113/F107</f>
        <v/>
      </c>
      <c r="G117" s="24">
        <f>G113/G107</f>
        <v/>
      </c>
      <c r="H117" s="24">
        <f>H113/H107</f>
        <v/>
      </c>
      <c r="I117" s="24">
        <f>I113/I107</f>
        <v/>
      </c>
      <c r="J117" s="24">
        <f>J113/J107</f>
        <v/>
      </c>
      <c r="K117" s="24">
        <f>K113/K107</f>
        <v/>
      </c>
      <c r="L117" s="24">
        <f>L113/L107</f>
        <v/>
      </c>
      <c r="M117" s="24">
        <f>M113/M107</f>
        <v/>
      </c>
      <c r="N117" s="24">
        <f>N113/N107</f>
        <v/>
      </c>
      <c r="O117" s="24">
        <f>O113/O107</f>
        <v/>
      </c>
      <c r="P117" s="24">
        <f>P113/P107</f>
        <v/>
      </c>
      <c r="Q117" s="24">
        <f>Q113/Q107</f>
        <v/>
      </c>
      <c r="R117" s="24">
        <f>R113/R107</f>
        <v/>
      </c>
      <c r="S117" s="24">
        <f>S113/S107</f>
        <v/>
      </c>
      <c r="T117" s="24">
        <f>T113/T107</f>
        <v/>
      </c>
      <c r="U117" s="24">
        <f>U113/U107</f>
        <v/>
      </c>
      <c r="V117" s="24">
        <f>V113/V107</f>
        <v/>
      </c>
      <c r="W117" s="24">
        <f>W113/W107</f>
        <v/>
      </c>
      <c r="X117" s="24">
        <f>X113/X107</f>
        <v/>
      </c>
      <c r="Y117" s="24">
        <f>Y113/Y107</f>
        <v/>
      </c>
      <c r="Z117" s="24">
        <f>Z113/Z107</f>
        <v/>
      </c>
      <c r="AA117" s="24">
        <f>AA113/AA107</f>
        <v/>
      </c>
      <c r="AB117" s="24">
        <f>AB113/AB107</f>
        <v/>
      </c>
      <c r="AC117" s="24">
        <f>AC113/AC107</f>
        <v/>
      </c>
      <c r="AD117" s="24">
        <f>AD113/AD107</f>
        <v/>
      </c>
      <c r="AE117" s="24">
        <f>AE113/AE107</f>
        <v/>
      </c>
      <c r="AF117" s="24">
        <f>AF113/AF107</f>
        <v/>
      </c>
    </row>
    <row r="118">
      <c r="A118" s="26" t="inlineStr">
        <is>
          <t>INM Unit 3 WS GOR Mscm/kt stable</t>
        </is>
      </c>
      <c r="B118" s="24">
        <f>B114/B108</f>
        <v/>
      </c>
      <c r="C118" s="24">
        <f>C114/C108</f>
        <v/>
      </c>
      <c r="D118" s="24">
        <f>D114/D108</f>
        <v/>
      </c>
      <c r="E118" s="24">
        <f>E114/E108</f>
        <v/>
      </c>
      <c r="F118" s="24">
        <f>F114/F108</f>
        <v/>
      </c>
      <c r="G118" s="24">
        <f>G114/G108</f>
        <v/>
      </c>
      <c r="H118" s="24">
        <f>H114/H108</f>
        <v/>
      </c>
      <c r="I118" s="24">
        <f>I114/I108</f>
        <v/>
      </c>
      <c r="J118" s="24">
        <f>J114/J108</f>
        <v/>
      </c>
      <c r="K118" s="24">
        <f>K114/K108</f>
        <v/>
      </c>
      <c r="L118" s="24">
        <f>L114/L108</f>
        <v/>
      </c>
      <c r="M118" s="24">
        <f>M114/M108</f>
        <v/>
      </c>
      <c r="N118" s="24">
        <f>N114/N108</f>
        <v/>
      </c>
      <c r="O118" s="24">
        <f>O114/O108</f>
        <v/>
      </c>
      <c r="P118" s="24">
        <f>P114/P108</f>
        <v/>
      </c>
      <c r="Q118" s="24">
        <f>Q114/Q108</f>
        <v/>
      </c>
      <c r="R118" s="24">
        <f>R114/R108</f>
        <v/>
      </c>
      <c r="S118" s="24">
        <f>S114/S108</f>
        <v/>
      </c>
      <c r="T118" s="24">
        <f>T114/T108</f>
        <v/>
      </c>
      <c r="U118" s="24">
        <f>U114/U108</f>
        <v/>
      </c>
      <c r="V118" s="24">
        <f>V114/V108</f>
        <v/>
      </c>
      <c r="W118" s="24">
        <f>W114/W108</f>
        <v/>
      </c>
      <c r="X118" s="24">
        <f>X114/X108</f>
        <v/>
      </c>
      <c r="Y118" s="24">
        <f>Y114/Y108</f>
        <v/>
      </c>
      <c r="Z118" s="24">
        <f>Z114/Z108</f>
        <v/>
      </c>
      <c r="AA118" s="24">
        <f>AA114/AA108</f>
        <v/>
      </c>
      <c r="AB118" s="24">
        <f>AB114/AB108</f>
        <v/>
      </c>
      <c r="AC118" s="24">
        <f>AC114/AC108</f>
        <v/>
      </c>
      <c r="AD118" s="24">
        <f>AD114/AD108</f>
        <v/>
      </c>
      <c r="AE118" s="24">
        <f>AE114/AE108</f>
        <v/>
      </c>
      <c r="AF118" s="24">
        <f>AF114/AF108</f>
        <v/>
      </c>
    </row>
    <row r="119">
      <c r="A119" s="26" t="inlineStr">
        <is>
          <t>Condensate from U2 to U3 degassers, m3</t>
        </is>
      </c>
      <c r="B119" s="24" t="n">
        <v>4.15</v>
      </c>
      <c r="C119" s="24" t="n">
        <v>4.15</v>
      </c>
      <c r="D119" s="24" t="n">
        <v>4.15</v>
      </c>
      <c r="E119" s="24" t="n">
        <v>4.15</v>
      </c>
      <c r="F119" s="24" t="n">
        <v>4.15</v>
      </c>
      <c r="G119" s="24" t="n">
        <v>4.15</v>
      </c>
      <c r="H119" s="24" t="n">
        <v>4.15</v>
      </c>
      <c r="I119" s="24" t="n">
        <v>4.15</v>
      </c>
      <c r="J119" s="24" t="n">
        <v>4.15</v>
      </c>
      <c r="K119" s="24" t="n">
        <v>4.15</v>
      </c>
      <c r="L119" s="24" t="n">
        <v>4.15</v>
      </c>
      <c r="M119" s="24" t="n">
        <v>4.15</v>
      </c>
      <c r="N119" s="24" t="n">
        <v>4.15</v>
      </c>
      <c r="O119" s="24" t="n">
        <v>4.15</v>
      </c>
      <c r="P119" s="24" t="n">
        <v>4.15</v>
      </c>
      <c r="Q119" s="24" t="n">
        <v>4.15</v>
      </c>
      <c r="R119" s="24" t="n">
        <v>4.15</v>
      </c>
      <c r="S119" s="24" t="n">
        <v>4.15</v>
      </c>
      <c r="T119" s="24" t="n">
        <v>4.15</v>
      </c>
      <c r="U119" s="24" t="n">
        <v>4.15</v>
      </c>
      <c r="V119" s="24" t="n">
        <v>4.15</v>
      </c>
      <c r="W119" s="24" t="n">
        <v>4.15</v>
      </c>
      <c r="X119" s="24" t="n">
        <v>4.15</v>
      </c>
      <c r="Y119" s="24" t="n">
        <v>4.15</v>
      </c>
      <c r="Z119" s="24" t="n">
        <v>4.15</v>
      </c>
      <c r="AA119" s="24" t="n">
        <v>4.15</v>
      </c>
      <c r="AB119" s="24" t="n">
        <v>4.15</v>
      </c>
      <c r="AC119" s="24" t="n">
        <v>4.15</v>
      </c>
      <c r="AD119" s="24" t="n">
        <v>4.15</v>
      </c>
      <c r="AE119" s="24" t="n">
        <v>4.32</v>
      </c>
      <c r="AF119" s="24" t="n">
        <v>0</v>
      </c>
    </row>
    <row r="120">
      <c r="A120" s="26" t="inlineStr">
        <is>
          <t>Gas from U2 to U3 degassers, m3</t>
        </is>
      </c>
      <c r="B120" s="24" t="n">
        <v>0.34</v>
      </c>
      <c r="C120" s="24" t="n">
        <v>0.34</v>
      </c>
      <c r="D120" s="24" t="n">
        <v>0.34</v>
      </c>
      <c r="E120" s="24" t="n">
        <v>0.34</v>
      </c>
      <c r="F120" s="24" t="n">
        <v>0.34</v>
      </c>
      <c r="G120" s="24" t="n">
        <v>0.34</v>
      </c>
      <c r="H120" s="24" t="n">
        <v>0.34</v>
      </c>
      <c r="I120" s="24" t="n">
        <v>0.34</v>
      </c>
      <c r="J120" s="24" t="n">
        <v>0.34</v>
      </c>
      <c r="K120" s="24" t="n">
        <v>0.34</v>
      </c>
      <c r="L120" s="24" t="n">
        <v>0.34</v>
      </c>
      <c r="M120" s="24" t="n">
        <v>0.34</v>
      </c>
      <c r="N120" s="24" t="n">
        <v>0.34</v>
      </c>
      <c r="O120" s="24" t="n">
        <v>0.34</v>
      </c>
      <c r="P120" s="24" t="n">
        <v>0.34</v>
      </c>
      <c r="Q120" s="24" t="n">
        <v>0.34</v>
      </c>
      <c r="R120" s="24" t="n">
        <v>0.34</v>
      </c>
      <c r="S120" s="24" t="n">
        <v>0.34</v>
      </c>
      <c r="T120" s="24" t="n">
        <v>0.34</v>
      </c>
      <c r="U120" s="24" t="n">
        <v>0.34</v>
      </c>
      <c r="V120" s="24" t="n">
        <v>0.34</v>
      </c>
      <c r="W120" s="24" t="n">
        <v>0.34</v>
      </c>
      <c r="X120" s="24" t="n">
        <v>0.34</v>
      </c>
      <c r="Y120" s="24" t="n">
        <v>0.34</v>
      </c>
      <c r="Z120" s="24" t="n">
        <v>0.34</v>
      </c>
      <c r="AA120" s="24" t="n">
        <v>0.34</v>
      </c>
      <c r="AB120" s="24" t="n">
        <v>0.34</v>
      </c>
      <c r="AC120" s="24" t="n">
        <v>0.34</v>
      </c>
      <c r="AD120" s="24" t="n">
        <v>0.34</v>
      </c>
      <c r="AE120" s="24" t="n">
        <v>0.36</v>
      </c>
      <c r="AF120" s="24" t="n">
        <v>0</v>
      </c>
    </row>
    <row r="121">
      <c r="A121" s="26" t="inlineStr">
        <is>
          <t>Condensate from U2 to KPC degassers, m3</t>
        </is>
      </c>
      <c r="B121" s="24" t="n">
        <v>6.23</v>
      </c>
      <c r="C121" s="24" t="n">
        <v>6.23</v>
      </c>
      <c r="D121" s="24" t="n">
        <v>6.23</v>
      </c>
      <c r="E121" s="24" t="n">
        <v>6.23</v>
      </c>
      <c r="F121" s="24" t="n">
        <v>6.23</v>
      </c>
      <c r="G121" s="24" t="n">
        <v>6.23</v>
      </c>
      <c r="H121" s="24" t="n">
        <v>6.23</v>
      </c>
      <c r="I121" s="24" t="n">
        <v>6.23</v>
      </c>
      <c r="J121" s="24" t="n">
        <v>6.23</v>
      </c>
      <c r="K121" s="24" t="n">
        <v>6.23</v>
      </c>
      <c r="L121" s="24" t="n">
        <v>6.23</v>
      </c>
      <c r="M121" s="24" t="n">
        <v>6.23</v>
      </c>
      <c r="N121" s="24" t="n">
        <v>6.23</v>
      </c>
      <c r="O121" s="24" t="n">
        <v>6.23</v>
      </c>
      <c r="P121" s="24" t="n">
        <v>6.23</v>
      </c>
      <c r="Q121" s="24" t="n">
        <v>6.23</v>
      </c>
      <c r="R121" s="24" t="n">
        <v>6.23</v>
      </c>
      <c r="S121" s="24" t="n">
        <v>6.23</v>
      </c>
      <c r="T121" s="24" t="n">
        <v>6.23</v>
      </c>
      <c r="U121" s="24" t="n">
        <v>6.23</v>
      </c>
      <c r="V121" s="24" t="n">
        <v>6.23</v>
      </c>
      <c r="W121" s="24" t="n">
        <v>6.23</v>
      </c>
      <c r="X121" s="24" t="n">
        <v>6.23</v>
      </c>
      <c r="Y121" s="24" t="n">
        <v>6.23</v>
      </c>
      <c r="Z121" s="24" t="n">
        <v>6.23</v>
      </c>
      <c r="AA121" s="24" t="n">
        <v>6.23</v>
      </c>
      <c r="AB121" s="24" t="n">
        <v>6.23</v>
      </c>
      <c r="AC121" s="24" t="n">
        <v>6.23</v>
      </c>
      <c r="AD121" s="24" t="n">
        <v>6.23</v>
      </c>
      <c r="AE121" s="24" t="n">
        <v>6.48</v>
      </c>
      <c r="AF121" s="24" t="n">
        <v>0</v>
      </c>
    </row>
    <row r="122">
      <c r="A122" s="26" t="inlineStr">
        <is>
          <t>Gas from U2 to KPC degassers, m3</t>
        </is>
      </c>
      <c r="B122" s="24" t="n">
        <v>0.52</v>
      </c>
      <c r="C122" s="24" t="n">
        <v>0.52</v>
      </c>
      <c r="D122" s="24" t="n">
        <v>0.52</v>
      </c>
      <c r="E122" s="24" t="n">
        <v>0.52</v>
      </c>
      <c r="F122" s="24" t="n">
        <v>0.52</v>
      </c>
      <c r="G122" s="24" t="n">
        <v>0.52</v>
      </c>
      <c r="H122" s="24" t="n">
        <v>0.52</v>
      </c>
      <c r="I122" s="24" t="n">
        <v>0.52</v>
      </c>
      <c r="J122" s="24" t="n">
        <v>0.52</v>
      </c>
      <c r="K122" s="24" t="n">
        <v>0.52</v>
      </c>
      <c r="L122" s="24" t="n">
        <v>0.52</v>
      </c>
      <c r="M122" s="24" t="n">
        <v>0.52</v>
      </c>
      <c r="N122" s="24" t="n">
        <v>0.52</v>
      </c>
      <c r="O122" s="24" t="n">
        <v>0.52</v>
      </c>
      <c r="P122" s="24" t="n">
        <v>0.52</v>
      </c>
      <c r="Q122" s="24" t="n">
        <v>0.52</v>
      </c>
      <c r="R122" s="24" t="n">
        <v>0.52</v>
      </c>
      <c r="S122" s="24" t="n">
        <v>0.52</v>
      </c>
      <c r="T122" s="24" t="n">
        <v>0.52</v>
      </c>
      <c r="U122" s="24" t="n">
        <v>0.52</v>
      </c>
      <c r="V122" s="24" t="n">
        <v>0.52</v>
      </c>
      <c r="W122" s="24" t="n">
        <v>0.52</v>
      </c>
      <c r="X122" s="24" t="n">
        <v>0.52</v>
      </c>
      <c r="Y122" s="24" t="n">
        <v>0.52</v>
      </c>
      <c r="Z122" s="24" t="n">
        <v>0.52</v>
      </c>
      <c r="AA122" s="24" t="n">
        <v>0.52</v>
      </c>
      <c r="AB122" s="24" t="n">
        <v>0.52</v>
      </c>
      <c r="AC122" s="24" t="n">
        <v>0.52</v>
      </c>
      <c r="AD122" s="24" t="n">
        <v>0.52</v>
      </c>
      <c r="AE122" s="24" t="n">
        <v>0.54</v>
      </c>
      <c r="AF122" s="24" t="n">
        <v>0</v>
      </c>
    </row>
    <row r="123">
      <c r="A123" s="26" t="inlineStr">
        <is>
          <t>Condensate from U3 to KPC degassers, m3</t>
        </is>
      </c>
      <c r="B123" s="24" t="n">
        <v>13.35</v>
      </c>
      <c r="C123" s="24" t="n">
        <v>13.35</v>
      </c>
      <c r="D123" s="24" t="n">
        <v>13.35</v>
      </c>
      <c r="E123" s="24" t="n">
        <v>13.35</v>
      </c>
      <c r="F123" s="24" t="n">
        <v>13.35</v>
      </c>
      <c r="G123" s="24" t="n">
        <v>13.34</v>
      </c>
      <c r="H123" s="24" t="n">
        <v>13.34</v>
      </c>
      <c r="I123" s="24" t="n">
        <v>13.34</v>
      </c>
      <c r="J123" s="24" t="n">
        <v>13.34</v>
      </c>
      <c r="K123" s="24" t="n">
        <v>13.34</v>
      </c>
      <c r="L123" s="24" t="n">
        <v>13.34</v>
      </c>
      <c r="M123" s="24" t="n">
        <v>13.34</v>
      </c>
      <c r="N123" s="24" t="n">
        <v>13.34</v>
      </c>
      <c r="O123" s="24" t="n">
        <v>13.34</v>
      </c>
      <c r="P123" s="24" t="n">
        <v>13.34</v>
      </c>
      <c r="Q123" s="24" t="n">
        <v>13.34</v>
      </c>
      <c r="R123" s="24" t="n">
        <v>13.34</v>
      </c>
      <c r="S123" s="24" t="n">
        <v>13.34</v>
      </c>
      <c r="T123" s="24" t="n">
        <v>13.34</v>
      </c>
      <c r="U123" s="24" t="n">
        <v>13.34</v>
      </c>
      <c r="V123" s="24" t="n">
        <v>13.34</v>
      </c>
      <c r="W123" s="24" t="n">
        <v>13.34</v>
      </c>
      <c r="X123" s="24" t="n">
        <v>13.34</v>
      </c>
      <c r="Y123" s="24" t="n">
        <v>13.34</v>
      </c>
      <c r="Z123" s="24" t="n">
        <v>13.34</v>
      </c>
      <c r="AA123" s="24" t="n">
        <v>13.34</v>
      </c>
      <c r="AB123" s="24" t="n">
        <v>13.34</v>
      </c>
      <c r="AC123" s="24" t="n">
        <v>13.34</v>
      </c>
      <c r="AD123" s="24" t="n">
        <v>13.34</v>
      </c>
      <c r="AE123" s="24" t="n">
        <v>13.39</v>
      </c>
      <c r="AF123" s="24" t="n">
        <v>2.44</v>
      </c>
    </row>
    <row r="124">
      <c r="A124" s="26" t="inlineStr">
        <is>
          <t>Gas from U3 to KPC degassers, m3</t>
        </is>
      </c>
      <c r="B124" s="24" t="n">
        <v>1.04</v>
      </c>
      <c r="C124" s="24" t="n">
        <v>1.04</v>
      </c>
      <c r="D124" s="24" t="n">
        <v>1.04</v>
      </c>
      <c r="E124" s="24" t="n">
        <v>1.04</v>
      </c>
      <c r="F124" s="24" t="n">
        <v>1.04</v>
      </c>
      <c r="G124" s="24" t="n">
        <v>1.04</v>
      </c>
      <c r="H124" s="24" t="n">
        <v>1.04</v>
      </c>
      <c r="I124" s="24" t="n">
        <v>1.04</v>
      </c>
      <c r="J124" s="24" t="n">
        <v>1.04</v>
      </c>
      <c r="K124" s="24" t="n">
        <v>1.04</v>
      </c>
      <c r="L124" s="24" t="n">
        <v>1.04</v>
      </c>
      <c r="M124" s="24" t="n">
        <v>1.04</v>
      </c>
      <c r="N124" s="24" t="n">
        <v>1.04</v>
      </c>
      <c r="O124" s="24" t="n">
        <v>1.04</v>
      </c>
      <c r="P124" s="24" t="n">
        <v>1.04</v>
      </c>
      <c r="Q124" s="24" t="n">
        <v>1.04</v>
      </c>
      <c r="R124" s="24" t="n">
        <v>1.04</v>
      </c>
      <c r="S124" s="24" t="n">
        <v>1.04</v>
      </c>
      <c r="T124" s="24" t="n">
        <v>1.04</v>
      </c>
      <c r="U124" s="24" t="n">
        <v>1.04</v>
      </c>
      <c r="V124" s="24" t="n">
        <v>1.04</v>
      </c>
      <c r="W124" s="24" t="n">
        <v>1.04</v>
      </c>
      <c r="X124" s="24" t="n">
        <v>1.04</v>
      </c>
      <c r="Y124" s="24" t="n">
        <v>1.04</v>
      </c>
      <c r="Z124" s="24" t="n">
        <v>1.04</v>
      </c>
      <c r="AA124" s="24" t="n">
        <v>1.04</v>
      </c>
      <c r="AB124" s="24" t="n">
        <v>1.04</v>
      </c>
      <c r="AC124" s="24" t="n">
        <v>1.04</v>
      </c>
      <c r="AD124" s="24" t="n">
        <v>1.04</v>
      </c>
      <c r="AE124" s="24" t="n">
        <v>1.04</v>
      </c>
      <c r="AF124" s="24" t="n">
        <v>0.2</v>
      </c>
    </row>
  </sheetData>
  <mergeCells count="54">
    <mergeCell ref="S22:Z22"/>
    <mergeCell ref="H20:I20"/>
    <mergeCell ref="AG49:AI49"/>
    <mergeCell ref="B23:D23"/>
    <mergeCell ref="AI1:AI2"/>
    <mergeCell ref="AG36:AI36"/>
    <mergeCell ref="S21:Z21"/>
    <mergeCell ref="AG48:AI48"/>
    <mergeCell ref="B29:D29"/>
    <mergeCell ref="B28:D28"/>
    <mergeCell ref="AG45:AI45"/>
    <mergeCell ref="H21:I21"/>
    <mergeCell ref="AG37:AI37"/>
    <mergeCell ref="L24:M24"/>
    <mergeCell ref="B30:D30"/>
    <mergeCell ref="L23:M23"/>
    <mergeCell ref="AG47:AI47"/>
    <mergeCell ref="S23:Z23"/>
    <mergeCell ref="AG39:AI39"/>
    <mergeCell ref="B24:D24"/>
    <mergeCell ref="B20:D20"/>
    <mergeCell ref="H24:J24"/>
    <mergeCell ref="AA20:AB20"/>
    <mergeCell ref="L20:M20"/>
    <mergeCell ref="AG42:AI42"/>
    <mergeCell ref="AG43:AI43"/>
    <mergeCell ref="B32:D32"/>
    <mergeCell ref="B26:D26"/>
    <mergeCell ref="H22:I22"/>
    <mergeCell ref="AG35:AI35"/>
    <mergeCell ref="B25:D25"/>
    <mergeCell ref="AG51:AI51"/>
    <mergeCell ref="H29:J29"/>
    <mergeCell ref="L22:M22"/>
    <mergeCell ref="AG38:AI38"/>
    <mergeCell ref="B2:AF2"/>
    <mergeCell ref="L21:M21"/>
    <mergeCell ref="AG34:AI34"/>
    <mergeCell ref="B31:D31"/>
    <mergeCell ref="AG41:AI41"/>
    <mergeCell ref="B22:D22"/>
    <mergeCell ref="AG50:AI50"/>
    <mergeCell ref="S20:Z20"/>
    <mergeCell ref="AG44:AI44"/>
    <mergeCell ref="AG46:AI46"/>
    <mergeCell ref="B16:AH16"/>
    <mergeCell ref="B27:D27"/>
    <mergeCell ref="AG40:AI40"/>
    <mergeCell ref="B1:AF1"/>
    <mergeCell ref="B60:AF60"/>
    <mergeCell ref="B21:D21"/>
    <mergeCell ref="B101:AF101"/>
    <mergeCell ref="B53:AF53"/>
    <mergeCell ref="A1:A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124"/>
  <sheetViews>
    <sheetView workbookViewId="0">
      <pane ySplit="15" topLeftCell="A16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35" max="35"/>
  </cols>
  <sheetData>
    <row r="1" ht="32.25" customHeight="1">
      <c r="A1" s="1" t="inlineStr">
        <is>
          <t>KPO 2026 Production Forecast Rev 07A - 19 months</t>
        </is>
      </c>
      <c r="B1" s="2" t="inlineStr">
        <is>
          <t>Estimated Daily Production Forecast for Jan-26</t>
        </is>
      </c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I1" s="4" t="inlineStr">
        <is>
          <t>KPO 2026 Production Forecast Rev 07A - 19 months</t>
        </is>
      </c>
    </row>
    <row r="2" ht="26.25" customHeight="1">
      <c r="B2" s="2" t="inlineStr">
        <is>
          <t>Date in Jan-26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I2" s="3" t="n"/>
    </row>
    <row r="3" ht="28.5" customHeight="1">
      <c r="A3" s="5" t="n"/>
      <c r="B3" s="6" t="n">
        <v>1</v>
      </c>
      <c r="C3" s="6" t="n">
        <v>2</v>
      </c>
      <c r="D3" s="6" t="n">
        <v>3</v>
      </c>
      <c r="E3" s="6" t="n">
        <v>4</v>
      </c>
      <c r="F3" s="6" t="n">
        <v>5</v>
      </c>
      <c r="G3" s="6" t="n">
        <v>6</v>
      </c>
      <c r="H3" s="6" t="n">
        <v>7</v>
      </c>
      <c r="I3" s="6" t="n">
        <v>8</v>
      </c>
      <c r="J3" s="6" t="n">
        <v>9</v>
      </c>
      <c r="K3" s="6" t="n">
        <v>10</v>
      </c>
      <c r="L3" s="6" t="n">
        <v>11</v>
      </c>
      <c r="M3" s="6" t="n">
        <v>12</v>
      </c>
      <c r="N3" s="6" t="n">
        <v>13</v>
      </c>
      <c r="O3" s="6" t="n">
        <v>14</v>
      </c>
      <c r="P3" s="6" t="n">
        <v>15</v>
      </c>
      <c r="Q3" s="6" t="n">
        <v>16</v>
      </c>
      <c r="R3" s="6" t="n">
        <v>17</v>
      </c>
      <c r="S3" s="6" t="n">
        <v>18</v>
      </c>
      <c r="T3" s="6" t="n">
        <v>19</v>
      </c>
      <c r="U3" s="6" t="n">
        <v>20</v>
      </c>
      <c r="V3" s="6" t="n">
        <v>21</v>
      </c>
      <c r="W3" s="6" t="n">
        <v>22</v>
      </c>
      <c r="X3" s="6" t="n">
        <v>23</v>
      </c>
      <c r="Y3" s="6" t="n">
        <v>24</v>
      </c>
      <c r="Z3" s="6" t="n">
        <v>25</v>
      </c>
      <c r="AA3" s="6" t="n">
        <v>26</v>
      </c>
      <c r="AB3" s="6" t="n">
        <v>27</v>
      </c>
      <c r="AC3" s="6" t="n">
        <v>28</v>
      </c>
      <c r="AD3" s="6" t="n">
        <v>29</v>
      </c>
      <c r="AE3" s="6" t="n">
        <v>30</v>
      </c>
      <c r="AF3" s="6" t="n">
        <v>31</v>
      </c>
      <c r="AG3" s="7" t="inlineStr">
        <is>
          <t>TOTAL</t>
        </is>
      </c>
      <c r="AH3" s="7" t="inlineStr">
        <is>
          <t>UNIT</t>
        </is>
      </c>
      <c r="AI3" s="8" t="inlineStr">
        <is>
          <t>PRODUCT</t>
        </is>
      </c>
      <c r="AJ3" s="3" t="n"/>
    </row>
    <row r="4">
      <c r="A4" s="9" t="inlineStr">
        <is>
          <t>Production ex KPC (kt)</t>
        </is>
      </c>
      <c r="B4" s="10">
        <f>(B39+B34+B41)*$E$20-B73-B74-B75-B76</f>
        <v/>
      </c>
      <c r="C4" s="10">
        <f>(C39+C34+C41)*$E$20-C73-C74-C75-C76</f>
        <v/>
      </c>
      <c r="D4" s="10">
        <f>(D39+D34+D41)*$E$20-D73-D74-D75-D76</f>
        <v/>
      </c>
      <c r="E4" s="10">
        <f>(E39+E34+E41)*$E$20-E73-E74-E75-E76</f>
        <v/>
      </c>
      <c r="F4" s="10">
        <f>(F39+F34+F41)*$E$20-F73-F74-F75-F76</f>
        <v/>
      </c>
      <c r="G4" s="10">
        <f>(G39+G34+G41)*$E$20-G73-G74-G75-G76</f>
        <v/>
      </c>
      <c r="H4" s="10">
        <f>(H39+H34+H41)*$E$20-H73-H74-H75-H76</f>
        <v/>
      </c>
      <c r="I4" s="10">
        <f>(I39+I34+I41)*$E$20-I73-I74-I75-I76</f>
        <v/>
      </c>
      <c r="J4" s="10">
        <f>(J39+J34+J41)*$E$20-J73-J74-J75-J76</f>
        <v/>
      </c>
      <c r="K4" s="10">
        <f>(K39+K34+K41)*$E$20-K73-K74-K75-K76</f>
        <v/>
      </c>
      <c r="L4" s="10">
        <f>(L39+L34+L41)*$E$20-L73-L74-L75-L76</f>
        <v/>
      </c>
      <c r="M4" s="10">
        <f>(M39+M34+M41)*$E$20-M73-M74-M75-M76</f>
        <v/>
      </c>
      <c r="N4" s="10">
        <f>(N39+N34+N41)*$E$20-N73-N74-N75-N76</f>
        <v/>
      </c>
      <c r="O4" s="10">
        <f>(O39+O34+O41)*$E$20-O73-O74-O75-O76</f>
        <v/>
      </c>
      <c r="P4" s="10">
        <f>(P39+P34+P41)*$E$20-P73-P74-P75-P76</f>
        <v/>
      </c>
      <c r="Q4" s="10">
        <f>(Q39+Q34+Q41)*$E$20-Q73-Q74-Q75-Q76</f>
        <v/>
      </c>
      <c r="R4" s="10">
        <f>(R39+R34+R41)*$E$20-R73-R74-R75-R76</f>
        <v/>
      </c>
      <c r="S4" s="10">
        <f>(S39+S34+S41)*$E$20-S73-S74-S75-S76</f>
        <v/>
      </c>
      <c r="T4" s="10">
        <f>(T39+T34+T41)*$E$20-T73-T74-T75-T76</f>
        <v/>
      </c>
      <c r="U4" s="10">
        <f>(U39+U34+U41)*$E$20-U73-U74-U75-U76</f>
        <v/>
      </c>
      <c r="V4" s="10">
        <f>(V39+V34+V41)*$E$20-V73-V74-V75-V76</f>
        <v/>
      </c>
      <c r="W4" s="10">
        <f>(W39+W34+W41)*$E$20-W73-W74-W75-W76</f>
        <v/>
      </c>
      <c r="X4" s="10">
        <f>(X39+X34+X41)*$E$20-X73-X74-X75-X76</f>
        <v/>
      </c>
      <c r="Y4" s="10">
        <f>(Y39+Y34+Y41)*$E$20-Y73-Y74-Y75-Y76</f>
        <v/>
      </c>
      <c r="Z4" s="10">
        <f>(Z39+Z34+Z41)*$E$20-Z73-Z74-Z75-Z76</f>
        <v/>
      </c>
      <c r="AA4" s="10">
        <f>(AA39+AA34+AA41)*$E$20-AA73-AA74-AA75-AA76</f>
        <v/>
      </c>
      <c r="AB4" s="10">
        <f>(AB39+AB34+AB41)*$E$20-AB73-AB74-AB75-AB76</f>
        <v/>
      </c>
      <c r="AC4" s="10">
        <f>(AC39+AC34+AC41)*$E$20-AC73-AC74-AC75-AC76</f>
        <v/>
      </c>
      <c r="AD4" s="10">
        <f>(AD39+AD34+AD41)*$E$20-AD73-AD74-AD75-AD76</f>
        <v/>
      </c>
      <c r="AE4" s="10">
        <f>(AE39+AE34+AE41)*$E$20-AE73-AE74-AE75-AE76</f>
        <v/>
      </c>
      <c r="AF4" s="10">
        <f>(AF39+AF34+AF41)*$E$20-AF73-AF74-AF75-AF76</f>
        <v/>
      </c>
      <c r="AG4" s="9">
        <f>SUM(B4:AF4)</f>
        <v/>
      </c>
      <c r="AH4" s="11" t="inlineStr">
        <is>
          <t>kt</t>
        </is>
      </c>
      <c r="AI4" s="12" t="inlineStr">
        <is>
          <t>Production ex KPC (kt)</t>
        </is>
      </c>
      <c r="AJ4" s="3" t="n"/>
    </row>
    <row r="5">
      <c r="A5" s="11" t="inlineStr">
        <is>
          <t>Stable Oil to CPC (kt)</t>
        </is>
      </c>
      <c r="B5" s="10" t="n">
        <v>0</v>
      </c>
      <c r="C5" s="10" t="n">
        <v>0</v>
      </c>
      <c r="D5" s="10" t="n">
        <v>0</v>
      </c>
      <c r="E5" s="10" t="n">
        <v>0</v>
      </c>
      <c r="F5" s="10" t="n">
        <v>0</v>
      </c>
      <c r="G5" s="10" t="n">
        <v>0</v>
      </c>
      <c r="H5" s="10" t="n">
        <v>0</v>
      </c>
      <c r="I5" s="10" t="n">
        <v>0</v>
      </c>
      <c r="J5" s="10" t="n">
        <v>0</v>
      </c>
      <c r="K5" s="10" t="n">
        <v>0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0" t="n">
        <v>0</v>
      </c>
      <c r="X5" s="10" t="n">
        <v>0</v>
      </c>
      <c r="Y5" s="10" t="n">
        <v>0</v>
      </c>
      <c r="Z5" s="10" t="n">
        <v>0</v>
      </c>
      <c r="AA5" s="10" t="n">
        <v>0</v>
      </c>
      <c r="AB5" s="10" t="n">
        <v>0</v>
      </c>
      <c r="AC5" s="10" t="n">
        <v>0</v>
      </c>
      <c r="AD5" s="10" t="n">
        <v>0</v>
      </c>
      <c r="AE5" s="10" t="n">
        <v>0</v>
      </c>
      <c r="AF5" s="10" t="n">
        <v>0</v>
      </c>
      <c r="AG5" s="9">
        <f>SUM(B5:AF5)</f>
        <v/>
      </c>
      <c r="AH5" s="11" t="inlineStr">
        <is>
          <t>kt</t>
        </is>
      </c>
      <c r="AI5" s="8" t="inlineStr">
        <is>
          <t>Stable Oil to CPC (kt)</t>
        </is>
      </c>
      <c r="AJ5" s="3" t="n"/>
    </row>
    <row r="6">
      <c r="A6" s="11" t="inlineStr">
        <is>
          <t>Stable Oil to KTO (Samara), kt</t>
        </is>
      </c>
      <c r="B6" s="10" t="n">
        <v>0</v>
      </c>
      <c r="C6" s="10" t="n">
        <v>0</v>
      </c>
      <c r="D6" s="10" t="n">
        <v>0</v>
      </c>
      <c r="E6" s="10" t="n">
        <v>0</v>
      </c>
      <c r="F6" s="10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10" t="n">
        <v>0</v>
      </c>
      <c r="L6" s="10" t="n">
        <v>0</v>
      </c>
      <c r="M6" s="10" t="n">
        <v>0</v>
      </c>
      <c r="N6" s="10" t="n">
        <v>0</v>
      </c>
      <c r="O6" s="10" t="n">
        <v>0</v>
      </c>
      <c r="P6" s="10" t="n">
        <v>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W6" s="10" t="n">
        <v>0</v>
      </c>
      <c r="X6" s="10" t="n">
        <v>0</v>
      </c>
      <c r="Y6" s="10" t="n">
        <v>0</v>
      </c>
      <c r="Z6" s="10" t="n">
        <v>0</v>
      </c>
      <c r="AA6" s="10" t="n">
        <v>0</v>
      </c>
      <c r="AB6" s="10" t="n">
        <v>0</v>
      </c>
      <c r="AC6" s="10" t="n">
        <v>0</v>
      </c>
      <c r="AD6" s="10" t="n">
        <v>0</v>
      </c>
      <c r="AE6" s="10" t="n">
        <v>0</v>
      </c>
      <c r="AF6" s="10" t="n">
        <v>0</v>
      </c>
      <c r="AG6" s="9">
        <f>SUM(B6:AF6)</f>
        <v/>
      </c>
      <c r="AH6" s="11" t="inlineStr">
        <is>
          <t>kt</t>
        </is>
      </c>
      <c r="AI6" s="8" t="inlineStr">
        <is>
          <t>Stable Oil to KTO (Samara), kt</t>
        </is>
      </c>
      <c r="AJ6" s="3" t="n"/>
    </row>
    <row r="7">
      <c r="A7" s="11" t="inlineStr">
        <is>
          <t>Stable Oil to KTO (Kassymova), kt</t>
        </is>
      </c>
      <c r="B7" s="10" t="n">
        <v>0</v>
      </c>
      <c r="C7" s="10" t="n">
        <v>0</v>
      </c>
      <c r="D7" s="10" t="n">
        <v>0</v>
      </c>
      <c r="E7" s="10" t="n">
        <v>0</v>
      </c>
      <c r="F7" s="10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10" t="n">
        <v>0</v>
      </c>
      <c r="S7" s="10" t="n">
        <v>0</v>
      </c>
      <c r="T7" s="10" t="n">
        <v>0</v>
      </c>
      <c r="U7" s="10" t="n">
        <v>0</v>
      </c>
      <c r="V7" s="10" t="n">
        <v>0</v>
      </c>
      <c r="W7" s="10" t="n">
        <v>0</v>
      </c>
      <c r="X7" s="10" t="n">
        <v>0</v>
      </c>
      <c r="Y7" s="10" t="n">
        <v>0</v>
      </c>
      <c r="Z7" s="10" t="n">
        <v>0</v>
      </c>
      <c r="AA7" s="10" t="n">
        <v>0</v>
      </c>
      <c r="AB7" s="10" t="n">
        <v>0</v>
      </c>
      <c r="AC7" s="10" t="n">
        <v>0</v>
      </c>
      <c r="AD7" s="10" t="n">
        <v>0</v>
      </c>
      <c r="AE7" s="10" t="n">
        <v>0</v>
      </c>
      <c r="AF7" s="10" t="n">
        <v>0</v>
      </c>
      <c r="AG7" s="9">
        <f>SUM(B7:AF7)</f>
        <v/>
      </c>
      <c r="AH7" s="11" t="inlineStr">
        <is>
          <t>kt</t>
        </is>
      </c>
      <c r="AI7" s="8" t="inlineStr">
        <is>
          <t>Stable Oil to KTO (Kassymova), kt</t>
        </is>
      </c>
      <c r="AJ7" s="3" t="n"/>
    </row>
    <row r="8">
      <c r="A8" s="11" t="inlineStr">
        <is>
          <t>KPO tanks inventory</t>
        </is>
      </c>
      <c r="B8" s="10" t="n">
        <v>0</v>
      </c>
      <c r="C8" s="10" t="n">
        <v>0</v>
      </c>
      <c r="D8" s="10" t="n">
        <v>0</v>
      </c>
      <c r="E8" s="10" t="n">
        <v>0</v>
      </c>
      <c r="F8" s="10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10" t="n">
        <v>0</v>
      </c>
      <c r="L8" s="10" t="n">
        <v>0</v>
      </c>
      <c r="M8" s="10" t="n">
        <v>0</v>
      </c>
      <c r="N8" s="10" t="n">
        <v>0</v>
      </c>
      <c r="O8" s="10" t="n">
        <v>0</v>
      </c>
      <c r="P8" s="10" t="n">
        <v>0</v>
      </c>
      <c r="Q8" s="10" t="n">
        <v>0</v>
      </c>
      <c r="R8" s="10" t="n">
        <v>0</v>
      </c>
      <c r="S8" s="10" t="n">
        <v>0</v>
      </c>
      <c r="T8" s="10" t="n">
        <v>0</v>
      </c>
      <c r="U8" s="10" t="n">
        <v>0</v>
      </c>
      <c r="V8" s="10" t="n">
        <v>0</v>
      </c>
      <c r="W8" s="10" t="n">
        <v>0</v>
      </c>
      <c r="X8" s="10" t="n">
        <v>0</v>
      </c>
      <c r="Y8" s="10" t="n">
        <v>0</v>
      </c>
      <c r="Z8" s="10" t="n">
        <v>0</v>
      </c>
      <c r="AA8" s="10" t="n">
        <v>0</v>
      </c>
      <c r="AB8" s="10" t="n">
        <v>0</v>
      </c>
      <c r="AC8" s="10" t="n">
        <v>0</v>
      </c>
      <c r="AD8" s="10" t="n">
        <v>0</v>
      </c>
      <c r="AE8" s="10" t="n">
        <v>0</v>
      </c>
      <c r="AF8" s="10" t="n">
        <v>0</v>
      </c>
      <c r="AG8" s="9">
        <f>SUM(B8:AF8)</f>
        <v/>
      </c>
      <c r="AH8" s="11" t="inlineStr">
        <is>
          <t>N/A</t>
        </is>
      </c>
      <c r="AI8" s="8" t="inlineStr">
        <is>
          <t>KPO tanks inventory</t>
        </is>
      </c>
      <c r="AJ8" s="3" t="n"/>
    </row>
    <row r="9">
      <c r="A9" s="11" t="inlineStr">
        <is>
          <t>Unstabilized Condensate to Refinery (kt)</t>
        </is>
      </c>
      <c r="B9" s="10" t="n">
        <v>0</v>
      </c>
      <c r="C9" s="10" t="n">
        <v>0</v>
      </c>
      <c r="D9" s="10" t="n">
        <v>0</v>
      </c>
      <c r="E9" s="10" t="n">
        <v>0</v>
      </c>
      <c r="F9" s="10" t="n"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10" t="n">
        <v>0</v>
      </c>
      <c r="S9" s="10" t="n">
        <v>0</v>
      </c>
      <c r="T9" s="10" t="n">
        <v>0</v>
      </c>
      <c r="U9" s="10" t="n">
        <v>0</v>
      </c>
      <c r="V9" s="10" t="n">
        <v>0</v>
      </c>
      <c r="W9" s="10" t="n">
        <v>0</v>
      </c>
      <c r="X9" s="10" t="n">
        <v>0</v>
      </c>
      <c r="Y9" s="10" t="n">
        <v>0</v>
      </c>
      <c r="Z9" s="10" t="n">
        <v>0</v>
      </c>
      <c r="AA9" s="10" t="n">
        <v>0</v>
      </c>
      <c r="AB9" s="10" t="n">
        <v>0</v>
      </c>
      <c r="AC9" s="10" t="n">
        <v>0</v>
      </c>
      <c r="AD9" s="10" t="n">
        <v>0</v>
      </c>
      <c r="AE9" s="10" t="n">
        <v>0</v>
      </c>
      <c r="AF9" s="10" t="n">
        <v>0</v>
      </c>
      <c r="AG9" s="9">
        <f>SUM(B9:AF9)</f>
        <v/>
      </c>
      <c r="AH9" s="11" t="inlineStr">
        <is>
          <t>kt</t>
        </is>
      </c>
      <c r="AI9" s="8" t="inlineStr">
        <is>
          <t>Unstabilized Condensate to Refinery (kt)</t>
        </is>
      </c>
      <c r="AJ9" s="3" t="n"/>
    </row>
    <row r="10">
      <c r="A10" s="9" t="inlineStr">
        <is>
          <t>Fuel Gas - Total Produced (Mscm)</t>
        </is>
      </c>
      <c r="B10" s="10" t="n">
        <v>2.04</v>
      </c>
      <c r="C10" s="10" t="n">
        <v>2.04</v>
      </c>
      <c r="D10" s="10" t="n">
        <v>2.04</v>
      </c>
      <c r="E10" s="10" t="n">
        <v>2.04</v>
      </c>
      <c r="F10" s="10" t="n">
        <v>2.04</v>
      </c>
      <c r="G10" s="10" t="n">
        <v>2.04</v>
      </c>
      <c r="H10" s="10" t="n">
        <v>2.04</v>
      </c>
      <c r="I10" s="10" t="n">
        <v>2.04</v>
      </c>
      <c r="J10" s="10" t="n">
        <v>2.04</v>
      </c>
      <c r="K10" s="10" t="n">
        <v>2.04</v>
      </c>
      <c r="L10" s="10" t="n">
        <v>2.04</v>
      </c>
      <c r="M10" s="10" t="n">
        <v>2.04</v>
      </c>
      <c r="N10" s="10" t="n">
        <v>2.04</v>
      </c>
      <c r="O10" s="10" t="n">
        <v>2.04</v>
      </c>
      <c r="P10" s="10" t="n">
        <v>2.04</v>
      </c>
      <c r="Q10" s="10" t="n">
        <v>2.04</v>
      </c>
      <c r="R10" s="10" t="n">
        <v>2.04</v>
      </c>
      <c r="S10" s="10" t="n">
        <v>2.04</v>
      </c>
      <c r="T10" s="10" t="n">
        <v>2.04</v>
      </c>
      <c r="U10" s="10" t="n">
        <v>2.04</v>
      </c>
      <c r="V10" s="10" t="n">
        <v>2.04</v>
      </c>
      <c r="W10" s="10" t="n">
        <v>2.04</v>
      </c>
      <c r="X10" s="10" t="n">
        <v>2.04</v>
      </c>
      <c r="Y10" s="10" t="n">
        <v>2.04</v>
      </c>
      <c r="Z10" s="10" t="n">
        <v>2.04</v>
      </c>
      <c r="AA10" s="10" t="n">
        <v>2.04</v>
      </c>
      <c r="AB10" s="10" t="n">
        <v>2.04</v>
      </c>
      <c r="AC10" s="10" t="n">
        <v>2.04</v>
      </c>
      <c r="AD10" s="10" t="n">
        <v>2.04</v>
      </c>
      <c r="AE10" s="10" t="n">
        <v>2.04</v>
      </c>
      <c r="AF10" s="10" t="n">
        <v>2.04</v>
      </c>
      <c r="AG10" s="9">
        <f>SUM(B10:AF10)</f>
        <v/>
      </c>
      <c r="AH10" s="11" t="inlineStr">
        <is>
          <t>Mscm</t>
        </is>
      </c>
      <c r="AI10" s="12" t="inlineStr">
        <is>
          <t>Fuel Gas - Total Produced (Mscm)</t>
        </is>
      </c>
      <c r="AJ10" s="3" t="n"/>
    </row>
    <row r="11">
      <c r="A11" s="11" t="inlineStr">
        <is>
          <t>Fuel Gas - KPO Needs (Mscm)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9">
        <f>SUM(B11:AF11)</f>
        <v/>
      </c>
      <c r="AH11" s="11" t="inlineStr">
        <is>
          <t>Mscm</t>
        </is>
      </c>
      <c r="AI11" s="8" t="inlineStr">
        <is>
          <t>Fuel Gas - KPO Needs (Mscm)</t>
        </is>
      </c>
      <c r="AJ11" s="3" t="n"/>
    </row>
    <row r="12">
      <c r="A12" s="11" t="inlineStr">
        <is>
          <t>Fuel Gas - Outside Needs (Mscm)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9">
        <f>SUM(B12:AF12)</f>
        <v/>
      </c>
      <c r="AH12" s="11" t="inlineStr">
        <is>
          <t>Mscm</t>
        </is>
      </c>
      <c r="AI12" s="8" t="inlineStr">
        <is>
          <t>Fuel Gas - Outside Needs (Mscm)</t>
        </is>
      </c>
      <c r="AJ12" s="3" t="n"/>
    </row>
    <row r="13">
      <c r="A13" s="11" t="inlineStr">
        <is>
          <t>Fuel Gas additional import for KPO needs Mscm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9">
        <f>SUM(B13:AF13)</f>
        <v/>
      </c>
      <c r="AH13" s="11" t="inlineStr">
        <is>
          <t>Mscm</t>
        </is>
      </c>
      <c r="AI13" s="8" t="inlineStr">
        <is>
          <t>Fuel Gas additional import for KPO needs Mscm</t>
        </is>
      </c>
      <c r="AJ13" s="3" t="n"/>
    </row>
    <row r="14">
      <c r="A14" s="9" t="inlineStr">
        <is>
          <t>Raw Gas to OGP (Mscm)</t>
        </is>
      </c>
      <c r="B14" s="10" t="n">
        <v>28.08</v>
      </c>
      <c r="C14" s="10" t="n">
        <v>28.08</v>
      </c>
      <c r="D14" s="10" t="n">
        <v>28.08</v>
      </c>
      <c r="E14" s="10" t="n">
        <v>28.08</v>
      </c>
      <c r="F14" s="10" t="n">
        <v>28.08</v>
      </c>
      <c r="G14" s="10" t="n">
        <v>28.08</v>
      </c>
      <c r="H14" s="10" t="n">
        <v>28.08</v>
      </c>
      <c r="I14" s="10" t="n">
        <v>28.08</v>
      </c>
      <c r="J14" s="10" t="n">
        <v>28.08</v>
      </c>
      <c r="K14" s="10" t="n">
        <v>28.08</v>
      </c>
      <c r="L14" s="10" t="n">
        <v>28.08</v>
      </c>
      <c r="M14" s="10" t="n">
        <v>28.08</v>
      </c>
      <c r="N14" s="10" t="n">
        <v>28.08</v>
      </c>
      <c r="O14" s="10" t="n">
        <v>28.08</v>
      </c>
      <c r="P14" s="10" t="n">
        <v>28.08</v>
      </c>
      <c r="Q14" s="10" t="n">
        <v>28.08</v>
      </c>
      <c r="R14" s="10" t="n">
        <v>28.08</v>
      </c>
      <c r="S14" s="10" t="n">
        <v>28.08</v>
      </c>
      <c r="T14" s="10" t="n">
        <v>28.08</v>
      </c>
      <c r="U14" s="10" t="n">
        <v>28.08</v>
      </c>
      <c r="V14" s="10" t="n">
        <v>28.08</v>
      </c>
      <c r="W14" s="10" t="n">
        <v>28.08</v>
      </c>
      <c r="X14" s="10" t="n">
        <v>28.08</v>
      </c>
      <c r="Y14" s="10" t="n">
        <v>28.08</v>
      </c>
      <c r="Z14" s="10" t="n">
        <v>28.08</v>
      </c>
      <c r="AA14" s="10" t="n">
        <v>28.08</v>
      </c>
      <c r="AB14" s="10" t="n">
        <v>28.08</v>
      </c>
      <c r="AC14" s="10" t="n">
        <v>28.08</v>
      </c>
      <c r="AD14" s="10" t="n">
        <v>28.08</v>
      </c>
      <c r="AE14" s="10" t="n">
        <v>28.08</v>
      </c>
      <c r="AF14" s="10" t="n">
        <v>28.08</v>
      </c>
      <c r="AG14" s="9">
        <f>SUM(B14:AF14)</f>
        <v/>
      </c>
      <c r="AH14" s="11" t="inlineStr">
        <is>
          <t>Mscm</t>
        </is>
      </c>
      <c r="AI14" s="12" t="inlineStr">
        <is>
          <t>Raw Gas to OGP (Mscm)</t>
        </is>
      </c>
      <c r="AJ14" s="3" t="n"/>
    </row>
    <row r="15">
      <c r="A15" s="9" t="inlineStr">
        <is>
          <t>Overall Field Gas Injection (Mscm)</t>
        </is>
      </c>
      <c r="B15" s="10" t="n">
        <v>11.51</v>
      </c>
      <c r="C15" s="10" t="n">
        <v>11.51</v>
      </c>
      <c r="D15" s="10" t="n">
        <v>11.51</v>
      </c>
      <c r="E15" s="10" t="n">
        <v>11.51</v>
      </c>
      <c r="F15" s="10" t="n">
        <v>11.51</v>
      </c>
      <c r="G15" s="10" t="n">
        <v>11.51</v>
      </c>
      <c r="H15" s="10" t="n">
        <v>11.51</v>
      </c>
      <c r="I15" s="10" t="n">
        <v>11.51</v>
      </c>
      <c r="J15" s="10" t="n">
        <v>11.51</v>
      </c>
      <c r="K15" s="10" t="n">
        <v>11.51</v>
      </c>
      <c r="L15" s="10" t="n">
        <v>11.51</v>
      </c>
      <c r="M15" s="10" t="n">
        <v>11.51</v>
      </c>
      <c r="N15" s="10" t="n">
        <v>11.51</v>
      </c>
      <c r="O15" s="10" t="n">
        <v>11.51</v>
      </c>
      <c r="P15" s="10" t="n">
        <v>11.51</v>
      </c>
      <c r="Q15" s="10" t="n">
        <v>11.51</v>
      </c>
      <c r="R15" s="10" t="n">
        <v>11.51</v>
      </c>
      <c r="S15" s="10" t="n">
        <v>11.51</v>
      </c>
      <c r="T15" s="10" t="n">
        <v>11.51</v>
      </c>
      <c r="U15" s="10" t="n">
        <v>11.51</v>
      </c>
      <c r="V15" s="10" t="n">
        <v>11.51</v>
      </c>
      <c r="W15" s="10" t="n">
        <v>11.51</v>
      </c>
      <c r="X15" s="10" t="n">
        <v>11.51</v>
      </c>
      <c r="Y15" s="10" t="n">
        <v>11.51</v>
      </c>
      <c r="Z15" s="10" t="n">
        <v>11.51</v>
      </c>
      <c r="AA15" s="10" t="n">
        <v>11.51</v>
      </c>
      <c r="AB15" s="10" t="n">
        <v>11.51</v>
      </c>
      <c r="AC15" s="10" t="n">
        <v>11.51</v>
      </c>
      <c r="AD15" s="10" t="n">
        <v>11.51</v>
      </c>
      <c r="AE15" s="10" t="n">
        <v>11.51</v>
      </c>
      <c r="AF15" s="10" t="n">
        <v>11.51</v>
      </c>
      <c r="AG15" s="9">
        <f>SUM(B15:AF15)</f>
        <v/>
      </c>
      <c r="AH15" s="11" t="inlineStr">
        <is>
          <t>Mscm</t>
        </is>
      </c>
      <c r="AI15" s="12" t="inlineStr">
        <is>
          <t>Overall Field Gas Injection (Mscm)</t>
        </is>
      </c>
      <c r="AJ15" s="3" t="n"/>
    </row>
    <row r="16">
      <c r="A16" t="inlineStr"/>
      <c r="B16" s="13" t="inlineStr">
        <is>
          <t>Estimated Production per Day</t>
        </is>
      </c>
      <c r="C16" s="14" t="n"/>
      <c r="D16" s="14" t="n"/>
      <c r="E16" s="14" t="n"/>
      <c r="F16" s="14" t="n"/>
      <c r="G16" s="14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5" t="n"/>
    </row>
    <row r="17">
      <c r="A17" s="9" t="inlineStr">
        <is>
          <t>Production (KBOE)</t>
        </is>
      </c>
      <c r="B17" s="10">
        <f>B4*7.86+B9*8.33+(B10+B14)*35.31/6</f>
        <v/>
      </c>
      <c r="C17" s="10">
        <f>C4*7.86+C9*8.33+(C10+C14)*35.31/6</f>
        <v/>
      </c>
      <c r="D17" s="10">
        <f>D4*7.86+D9*8.33+(D10+D14)*35.31/6</f>
        <v/>
      </c>
      <c r="E17" s="10">
        <f>E4*7.86+E9*8.33+(E10+E14)*35.31/6</f>
        <v/>
      </c>
      <c r="F17" s="10">
        <f>F4*7.86+F9*8.33+(F10+F14)*35.31/6</f>
        <v/>
      </c>
      <c r="G17" s="10">
        <f>G4*7.86+G9*8.33+(G10+G14)*35.31/6</f>
        <v/>
      </c>
      <c r="H17" s="10">
        <f>H4*7.86+H9*8.33+(H10+H14)*35.31/6</f>
        <v/>
      </c>
      <c r="I17" s="10">
        <f>I4*7.86+I9*8.33+(I10+I14)*35.31/6</f>
        <v/>
      </c>
      <c r="J17" s="10">
        <f>J4*7.86+J9*8.33+(J10+J14)*35.31/6</f>
        <v/>
      </c>
      <c r="K17" s="10">
        <f>K4*7.86+K9*8.33+(K10+K14)*35.31/6</f>
        <v/>
      </c>
      <c r="L17" s="10">
        <f>L4*7.86+L9*8.33+(L10+L14)*35.31/6</f>
        <v/>
      </c>
      <c r="M17" s="10">
        <f>M4*7.86+M9*8.33+(M10+M14)*35.31/6</f>
        <v/>
      </c>
      <c r="N17" s="10">
        <f>N4*7.86+N9*8.33+(N10+N14)*35.31/6</f>
        <v/>
      </c>
      <c r="O17" s="10">
        <f>O4*7.86+O9*8.33+(O10+O14)*35.31/6</f>
        <v/>
      </c>
      <c r="P17" s="10">
        <f>P4*7.86+P9*8.33+(P10+P14)*35.31/6</f>
        <v/>
      </c>
      <c r="Q17" s="10">
        <f>Q4*7.86+Q9*8.33+(Q10+Q14)*35.31/6</f>
        <v/>
      </c>
      <c r="R17" s="10">
        <f>R4*7.86+R9*8.33+(R10+R14)*35.31/6</f>
        <v/>
      </c>
      <c r="S17" s="10">
        <f>S4*7.86+S9*8.33+(S10+S14)*35.31/6</f>
        <v/>
      </c>
      <c r="T17" s="10">
        <f>T4*7.86+T9*8.33+(T10+T14)*35.31/6</f>
        <v/>
      </c>
      <c r="U17" s="10">
        <f>U4*7.86+U9*8.33+(U10+U14)*35.31/6</f>
        <v/>
      </c>
      <c r="V17" s="10">
        <f>V4*7.86+V9*8.33+(V10+V14)*35.31/6</f>
        <v/>
      </c>
      <c r="W17" s="10">
        <f>W4*7.86+W9*8.33+(W10+W14)*35.31/6</f>
        <v/>
      </c>
      <c r="X17" s="10">
        <f>X4*7.86+X9*8.33+(X10+X14)*35.31/6</f>
        <v/>
      </c>
      <c r="Y17" s="10">
        <f>Y4*7.86+Y9*8.33+(Y10+Y14)*35.31/6</f>
        <v/>
      </c>
      <c r="Z17" s="10">
        <f>Z4*7.86+Z9*8.33+(Z10+Z14)*35.31/6</f>
        <v/>
      </c>
      <c r="AA17" s="10">
        <f>AA4*7.86+AA9*8.33+(AA10+AA14)*35.31/6</f>
        <v/>
      </c>
      <c r="AB17" s="10">
        <f>AB4*7.86+AB9*8.33+(AB10+AB14)*35.31/6</f>
        <v/>
      </c>
      <c r="AC17" s="10">
        <f>AC4*7.86+AC9*8.33+(AC10+AC14)*35.31/6</f>
        <v/>
      </c>
      <c r="AD17" s="10">
        <f>AD4*7.86+AD9*8.33+(AD10+AD14)*35.31/6</f>
        <v/>
      </c>
      <c r="AE17" s="10">
        <f>AE4*7.86+AE9*8.33+(AE10+AE14)*35.31/6</f>
        <v/>
      </c>
      <c r="AF17" s="10">
        <f>AF4*7.86+AF9*8.33+(AF10+AF14)*35.31/6</f>
        <v/>
      </c>
      <c r="AG17" s="13">
        <f>SUM(B17:AF17)</f>
        <v/>
      </c>
    </row>
    <row r="18"/>
    <row r="19">
      <c r="B19" s="16" t="inlineStr">
        <is>
          <t>MPP &amp; OE</t>
        </is>
      </c>
      <c r="H19" s="16" t="inlineStr">
        <is>
          <t>Well stock</t>
        </is>
      </c>
      <c r="L19" s="16" t="inlineStr">
        <is>
          <t>Marketing</t>
        </is>
      </c>
      <c r="R19" s="16" t="inlineStr">
        <is>
          <t>Maintenance</t>
        </is>
      </c>
    </row>
    <row r="20">
      <c r="B20" s="17" t="inlineStr">
        <is>
          <t>Operational Efficiency</t>
        </is>
      </c>
      <c r="C20" s="3" t="n"/>
      <c r="D20" s="3" t="n"/>
      <c r="E20" s="17" t="inlineStr">
        <is>
          <t>98.1%</t>
        </is>
      </c>
      <c r="F20" s="17" t="inlineStr"/>
      <c r="H20" s="18" t="inlineStr">
        <is>
          <t>Wells availability</t>
        </is>
      </c>
      <c r="I20" s="3" t="n"/>
      <c r="J20" s="3" t="inlineStr">
        <is>
          <t>99.4%</t>
        </is>
      </c>
      <c r="L20" s="3" t="inlineStr">
        <is>
          <t>Gas export:</t>
        </is>
      </c>
      <c r="M20" s="3" t="n"/>
      <c r="N20" s="3" t="inlineStr">
        <is>
          <t>27.95</t>
        </is>
      </c>
      <c r="O20" s="7" t="inlineStr">
        <is>
          <t>Mscmd</t>
        </is>
      </c>
      <c r="R20" s="19" t="inlineStr">
        <is>
          <t>Unit</t>
        </is>
      </c>
      <c r="S20" s="19" t="inlineStr">
        <is>
          <t>Activity</t>
        </is>
      </c>
      <c r="T20" s="14" t="n"/>
      <c r="U20" s="14" t="n"/>
      <c r="V20" s="14" t="n"/>
      <c r="W20" s="14" t="n"/>
      <c r="X20" s="14" t="n"/>
      <c r="Y20" s="14" t="n"/>
      <c r="Z20" s="15" t="n"/>
      <c r="AA20" s="19" t="inlineStr">
        <is>
          <t>Dates</t>
        </is>
      </c>
      <c r="AB20" s="15" t="n"/>
    </row>
    <row r="21">
      <c r="B21" s="17" t="inlineStr">
        <is>
          <t>KPC oil processing</t>
        </is>
      </c>
      <c r="C21" s="3" t="n"/>
      <c r="D21" s="3" t="n"/>
      <c r="E21" s="17" t="n">
        <v>33.5</v>
      </c>
      <c r="F21" s="17" t="inlineStr">
        <is>
          <t>ktd</t>
        </is>
      </c>
      <c r="H21" s="18" t="inlineStr">
        <is>
          <t>Conversion factors:</t>
        </is>
      </c>
      <c r="I21" s="3" t="n"/>
      <c r="J21" s="3" t="inlineStr"/>
      <c r="L21" s="3" t="inlineStr">
        <is>
          <t>Condensate to MR</t>
        </is>
      </c>
      <c r="M21" s="3" t="n"/>
      <c r="N21" s="3" t="inlineStr">
        <is>
          <t>0</t>
        </is>
      </c>
      <c r="O21" s="7" t="inlineStr">
        <is>
          <t>ktd</t>
        </is>
      </c>
      <c r="R21" s="20" t="inlineStr">
        <is>
          <t>KPC</t>
        </is>
      </c>
      <c r="S21" s="20" t="inlineStr">
        <is>
          <t>Trains stabiliser/Splitter reboilers washing/inspection (12 hrs per train)</t>
        </is>
      </c>
      <c r="T21" s="20" t="n"/>
      <c r="U21" s="20" t="n"/>
      <c r="V21" s="20" t="n"/>
      <c r="W21" s="20" t="n"/>
      <c r="X21" s="20" t="n"/>
      <c r="Y21" s="20" t="n"/>
      <c r="Z21" s="20" t="n"/>
      <c r="AA21" s="17" t="inlineStr">
        <is>
          <t>tentative</t>
        </is>
      </c>
      <c r="AB21" s="17" t="inlineStr">
        <is>
          <t>tentative</t>
        </is>
      </c>
    </row>
    <row r="22">
      <c r="B22" s="17" t="inlineStr">
        <is>
          <t>KPC gas handling(outlet DRIZO)</t>
        </is>
      </c>
      <c r="C22" s="3" t="n"/>
      <c r="D22" s="3" t="n"/>
      <c r="E22" s="17" t="n">
        <v>35</v>
      </c>
      <c r="F22" s="17" t="inlineStr">
        <is>
          <t>Mscmd</t>
        </is>
      </c>
      <c r="H22" s="21" t="inlineStr">
        <is>
          <t>st ton/unst ton</t>
        </is>
      </c>
      <c r="I22" s="3" t="n"/>
      <c r="J22" s="3" t="inlineStr">
        <is>
          <t>0.9</t>
        </is>
      </c>
      <c r="L22" s="3" t="inlineStr">
        <is>
          <t>Oil to Samara</t>
        </is>
      </c>
      <c r="M22" s="3" t="n"/>
      <c r="N22" s="3" t="inlineStr">
        <is>
          <t>100.00</t>
        </is>
      </c>
      <c r="O22" s="7" t="inlineStr">
        <is>
          <t>kt</t>
        </is>
      </c>
      <c r="R22" s="20" t="inlineStr">
        <is>
          <t>Power</t>
        </is>
      </c>
      <c r="S22" s="20" t="inlineStr">
        <is>
          <t>GTG 2 - Major Inspection of turbine / generator</t>
        </is>
      </c>
      <c r="T22" s="20" t="n"/>
      <c r="U22" s="20" t="n"/>
      <c r="V22" s="20" t="n"/>
      <c r="W22" s="20" t="n"/>
      <c r="X22" s="20" t="n"/>
      <c r="Y22" s="20" t="n"/>
      <c r="Z22" s="20" t="n"/>
      <c r="AA22" s="17" t="inlineStr">
        <is>
          <t>01-Nov</t>
        </is>
      </c>
      <c r="AB22" s="17" t="inlineStr">
        <is>
          <t>13-Nov</t>
        </is>
      </c>
    </row>
    <row r="23">
      <c r="B23" s="17" t="inlineStr">
        <is>
          <t>KPC sweet gas production</t>
        </is>
      </c>
      <c r="C23" s="3" t="n"/>
      <c r="D23" s="3" t="n"/>
      <c r="E23" s="17" t="n">
        <v>3.3</v>
      </c>
      <c r="F23" s="17" t="inlineStr">
        <is>
          <t>Mscmd</t>
        </is>
      </c>
      <c r="L23" s="3" t="inlineStr">
        <is>
          <t>Oil to Kassymova</t>
        </is>
      </c>
      <c r="M23" s="3" t="n"/>
      <c r="N23" s="3" t="inlineStr">
        <is>
          <t>0.00</t>
        </is>
      </c>
      <c r="O23" s="7" t="inlineStr">
        <is>
          <t>kt</t>
        </is>
      </c>
      <c r="R23" s="20" t="inlineStr">
        <is>
          <t>Gath</t>
        </is>
      </c>
      <c r="S23" s="20" t="inlineStr">
        <is>
          <t>Injection wells ESD functional test</t>
        </is>
      </c>
      <c r="T23" s="20" t="n"/>
      <c r="U23" s="20" t="n"/>
      <c r="V23" s="20" t="n"/>
      <c r="W23" s="20" t="n"/>
      <c r="X23" s="20" t="n"/>
      <c r="Y23" s="20" t="n"/>
      <c r="Z23" s="20" t="n"/>
      <c r="AA23" s="17" t="inlineStr">
        <is>
          <t>during the month</t>
        </is>
      </c>
      <c r="AB23" s="17" t="inlineStr"/>
    </row>
    <row r="24">
      <c r="B24" s="17" t="inlineStr">
        <is>
          <t>KPC Gas to U3 C5+</t>
        </is>
      </c>
      <c r="C24" s="3" t="n"/>
      <c r="D24" s="3" t="n"/>
      <c r="E24" s="17" t="inlineStr">
        <is>
          <t>0.5%</t>
        </is>
      </c>
      <c r="F24" s="17" t="inlineStr">
        <is>
          <t>mol</t>
        </is>
      </c>
      <c r="H24" s="18" t="inlineStr">
        <is>
          <t>New and WO wells:</t>
        </is>
      </c>
      <c r="I24" s="3" t="n"/>
      <c r="J24" s="3" t="n"/>
      <c r="L24" s="3" t="inlineStr">
        <is>
          <t>Oil to CPC</t>
        </is>
      </c>
      <c r="M24" s="3" t="n"/>
      <c r="N24" s="3" t="inlineStr">
        <is>
          <t>877.8</t>
        </is>
      </c>
      <c r="O24" s="7" t="inlineStr">
        <is>
          <t>kt</t>
        </is>
      </c>
    </row>
    <row r="25">
      <c r="B25" s="17" t="inlineStr">
        <is>
          <t>KPC Gas to U3 H2S</t>
        </is>
      </c>
      <c r="C25" s="3" t="n"/>
      <c r="D25" s="3" t="n"/>
      <c r="E25" s="17" t="inlineStr">
        <is>
          <t>5.8%</t>
        </is>
      </c>
      <c r="F25" s="17" t="inlineStr">
        <is>
          <t>mol</t>
        </is>
      </c>
      <c r="H25" s="22" t="inlineStr">
        <is>
          <t>Well</t>
        </is>
      </c>
      <c r="I25" s="22" t="inlineStr">
        <is>
          <t>Date</t>
        </is>
      </c>
      <c r="J25" s="22" t="inlineStr">
        <is>
          <t>Unit</t>
        </is>
      </c>
    </row>
    <row r="26">
      <c r="B26" s="17" t="inlineStr">
        <is>
          <t>U3 gas handling</t>
        </is>
      </c>
      <c r="C26" s="3" t="n"/>
      <c r="D26" s="3" t="n"/>
      <c r="E26" s="17" t="n">
        <v>21.1</v>
      </c>
      <c r="F26" s="17" t="inlineStr">
        <is>
          <t>Mscmd</t>
        </is>
      </c>
      <c r="H26" s="3" t="n"/>
      <c r="I26" s="3" t="n"/>
      <c r="J26" s="3" t="n"/>
    </row>
    <row r="27">
      <c r="B27" s="17" t="inlineStr">
        <is>
          <t>Gas export</t>
        </is>
      </c>
      <c r="C27" s="3" t="n"/>
      <c r="D27" s="3" t="n"/>
      <c r="E27" s="17" t="n">
        <v>28.9</v>
      </c>
      <c r="F27" s="17" t="inlineStr">
        <is>
          <t>Mscmd</t>
        </is>
      </c>
    </row>
    <row r="28">
      <c r="B28" s="17" t="inlineStr">
        <is>
          <t>U3 Gas to OGP C5+</t>
        </is>
      </c>
      <c r="C28" s="3" t="n"/>
      <c r="D28" s="3" t="n"/>
      <c r="E28" s="17" t="inlineStr">
        <is>
          <t>0.5%</t>
        </is>
      </c>
      <c r="F28" s="17" t="inlineStr">
        <is>
          <t>mol</t>
        </is>
      </c>
    </row>
    <row r="29">
      <c r="B29" s="17" t="inlineStr">
        <is>
          <t>U3 Gas to OGP H2S</t>
        </is>
      </c>
      <c r="C29" s="3" t="n"/>
      <c r="D29" s="3" t="n"/>
      <c r="E29" s="17" t="inlineStr">
        <is>
          <t>3.7%</t>
        </is>
      </c>
      <c r="F29" s="17" t="inlineStr">
        <is>
          <t>mol</t>
        </is>
      </c>
      <c r="H29" s="18" t="inlineStr">
        <is>
          <t>Wells closed for HU wells:</t>
        </is>
      </c>
      <c r="I29" s="3" t="n"/>
      <c r="J29" s="3" t="n"/>
    </row>
    <row r="30">
      <c r="B30" s="17" t="inlineStr">
        <is>
          <t>U2 inj. Compr. availability</t>
        </is>
      </c>
      <c r="C30" s="3" t="n"/>
      <c r="D30" s="3" t="n"/>
      <c r="E30" s="17" t="inlineStr">
        <is>
          <t>96%</t>
        </is>
      </c>
      <c r="F30" s="17" t="inlineStr"/>
      <c r="H30" s="7" t="inlineStr">
        <is>
          <t>Well</t>
        </is>
      </c>
      <c r="I30" s="7" t="inlineStr">
        <is>
          <t>Date</t>
        </is>
      </c>
      <c r="J30" s="7" t="inlineStr"/>
    </row>
    <row r="31">
      <c r="B31" s="17" t="inlineStr">
        <is>
          <t>U2 gas dehydration</t>
        </is>
      </c>
      <c r="C31" s="3" t="n"/>
      <c r="D31" s="3" t="n"/>
      <c r="E31" s="17" t="n">
        <v>20.2</v>
      </c>
      <c r="F31" s="17" t="inlineStr">
        <is>
          <t>Mscmd</t>
        </is>
      </c>
    </row>
    <row r="32">
      <c r="B32" s="17" t="inlineStr">
        <is>
          <t>Gas Injection</t>
        </is>
      </c>
      <c r="C32" s="3" t="n"/>
      <c r="D32" s="3" t="n"/>
      <c r="E32" s="17" t="n">
        <v>51</v>
      </c>
      <c r="F32" s="17" t="inlineStr">
        <is>
          <t>Mscmd</t>
        </is>
      </c>
    </row>
    <row r="33"/>
    <row r="34">
      <c r="A34" s="23" t="inlineStr">
        <is>
          <t>Unit 2 liquid production, ktd stable</t>
        </is>
      </c>
      <c r="B34" s="24">
        <f>B62*$J$20</f>
        <v/>
      </c>
      <c r="C34" s="24">
        <f>C62*$J$20</f>
        <v/>
      </c>
      <c r="D34" s="24">
        <f>D62*$J$20</f>
        <v/>
      </c>
      <c r="E34" s="24">
        <f>E62*$J$20</f>
        <v/>
      </c>
      <c r="F34" s="24">
        <f>F62*$J$20</f>
        <v/>
      </c>
      <c r="G34" s="24">
        <f>G62*$J$20</f>
        <v/>
      </c>
      <c r="H34" s="24">
        <f>H62*$J$20</f>
        <v/>
      </c>
      <c r="I34" s="24">
        <f>I62*$J$20</f>
        <v/>
      </c>
      <c r="J34" s="24">
        <f>J62*$J$20</f>
        <v/>
      </c>
      <c r="K34" s="24">
        <f>K62*$J$20</f>
        <v/>
      </c>
      <c r="L34" s="24">
        <f>L62*$J$20</f>
        <v/>
      </c>
      <c r="M34" s="24">
        <f>M62*$J$20</f>
        <v/>
      </c>
      <c r="N34" s="24">
        <f>N62*$J$20</f>
        <v/>
      </c>
      <c r="O34" s="24">
        <f>O62*$J$20</f>
        <v/>
      </c>
      <c r="P34" s="24">
        <f>P62*$J$20</f>
        <v/>
      </c>
      <c r="Q34" s="24">
        <f>Q62*$J$20</f>
        <v/>
      </c>
      <c r="R34" s="24">
        <f>R62*$J$20</f>
        <v/>
      </c>
      <c r="S34" s="24">
        <f>S62*$J$20</f>
        <v/>
      </c>
      <c r="T34" s="24">
        <f>T62*$J$20</f>
        <v/>
      </c>
      <c r="U34" s="24">
        <f>U62*$J$20</f>
        <v/>
      </c>
      <c r="V34" s="24">
        <f>V62*$J$20</f>
        <v/>
      </c>
      <c r="W34" s="24">
        <f>W62*$J$20</f>
        <v/>
      </c>
      <c r="X34" s="24">
        <f>X62*$J$20</f>
        <v/>
      </c>
      <c r="Y34" s="24">
        <f>Y62*$J$20</f>
        <v/>
      </c>
      <c r="Z34" s="24">
        <f>Z62*$J$20</f>
        <v/>
      </c>
      <c r="AA34" s="24">
        <f>AA62*$J$20</f>
        <v/>
      </c>
      <c r="AB34" s="24">
        <f>AB62*$J$20</f>
        <v/>
      </c>
      <c r="AC34" s="24">
        <f>AC62*$J$20</f>
        <v/>
      </c>
      <c r="AD34" s="24">
        <f>AD62*$J$20</f>
        <v/>
      </c>
      <c r="AE34" s="24">
        <f>AE62*$J$20</f>
        <v/>
      </c>
      <c r="AF34" s="24">
        <f>AF62*$J$20</f>
        <v/>
      </c>
      <c r="AG34" s="23" t="inlineStr">
        <is>
          <t>Unit 2 liquid production, ktd stable</t>
        </is>
      </c>
      <c r="AH34" s="25" t="n"/>
      <c r="AI34" s="25" t="n"/>
    </row>
    <row r="35">
      <c r="A35" s="26" t="inlineStr">
        <is>
          <t>Unit 2 gas dehydration, Mscmd</t>
        </is>
      </c>
      <c r="B35" s="24">
        <f>B34*B65/$J$20-B37-B38</f>
        <v/>
      </c>
      <c r="C35" s="24">
        <f>C34*C65/$J$20-C37-C38</f>
        <v/>
      </c>
      <c r="D35" s="24">
        <f>D34*D65/$J$20-D37-D38</f>
        <v/>
      </c>
      <c r="E35" s="24">
        <f>E34*E65/$J$20-E37-E38</f>
        <v/>
      </c>
      <c r="F35" s="24">
        <f>F34*F65/$J$20-F37-F38</f>
        <v/>
      </c>
      <c r="G35" s="24">
        <f>G34*G65/$J$20-G37-G38</f>
        <v/>
      </c>
      <c r="H35" s="24">
        <f>H34*H65/$J$20-H37-H38</f>
        <v/>
      </c>
      <c r="I35" s="24">
        <f>I34*I65/$J$20-I37-I38</f>
        <v/>
      </c>
      <c r="J35" s="24">
        <f>J34*J65/$J$20-J37-J38</f>
        <v/>
      </c>
      <c r="K35" s="24">
        <f>K34*K65/$J$20-K37-K38</f>
        <v/>
      </c>
      <c r="L35" s="24">
        <f>L34*L65/$J$20-L37-L38</f>
        <v/>
      </c>
      <c r="M35" s="24">
        <f>M34*M65/$J$20-M37-M38</f>
        <v/>
      </c>
      <c r="N35" s="24">
        <f>N34*N65/$J$20-N37-N38</f>
        <v/>
      </c>
      <c r="O35" s="24">
        <f>O34*O65/$J$20-O37-O38</f>
        <v/>
      </c>
      <c r="P35" s="24">
        <f>P34*P65/$J$20-P37-P38</f>
        <v/>
      </c>
      <c r="Q35" s="24">
        <f>Q34*Q65/$J$20-Q37-Q38</f>
        <v/>
      </c>
      <c r="R35" s="24">
        <f>R34*R65/$J$20-R37-R38</f>
        <v/>
      </c>
      <c r="S35" s="24">
        <f>S34*S65/$J$20-S37-S38</f>
        <v/>
      </c>
      <c r="T35" s="24">
        <f>T34*T65/$J$20-T37-T38</f>
        <v/>
      </c>
      <c r="U35" s="24">
        <f>U34*U65/$J$20-U37-U38</f>
        <v/>
      </c>
      <c r="V35" s="24">
        <f>V34*V65/$J$20-V37-V38</f>
        <v/>
      </c>
      <c r="W35" s="24">
        <f>W34*W65/$J$20-W37-W38</f>
        <v/>
      </c>
      <c r="X35" s="24">
        <f>X34*X65/$J$20-X37-X38</f>
        <v/>
      </c>
      <c r="Y35" s="24">
        <f>Y34*Y65/$J$20-Y37-Y38</f>
        <v/>
      </c>
      <c r="Z35" s="24">
        <f>Z34*Z65/$J$20-Z37-Z38</f>
        <v/>
      </c>
      <c r="AA35" s="24">
        <f>AA34*AA65/$J$20-AA37-AA38</f>
        <v/>
      </c>
      <c r="AB35" s="24">
        <f>AB34*AB65/$J$20-AB37-AB38</f>
        <v/>
      </c>
      <c r="AC35" s="24">
        <f>AC34*AC65/$J$20-AC37-AC38</f>
        <v/>
      </c>
      <c r="AD35" s="24">
        <f>AD34*AD65/$J$20-AD37-AD38</f>
        <v/>
      </c>
      <c r="AE35" s="24">
        <f>AE34*AE65/$J$20-AE37-AE38</f>
        <v/>
      </c>
      <c r="AF35" s="24">
        <f>AF34*AF65/$J$20-AF37-AF38</f>
        <v/>
      </c>
      <c r="AG35" s="26" t="inlineStr">
        <is>
          <t>Unit 2 gas dehydration, Mscmd</t>
        </is>
      </c>
      <c r="AH35" s="25" t="n"/>
      <c r="AI35" s="25" t="n"/>
    </row>
    <row r="36">
      <c r="A36" s="26" t="inlineStr">
        <is>
          <t>Condensate from U2 to U3 degassers, ktd unstable</t>
        </is>
      </c>
      <c r="B36" s="24">
        <f>B119*B99*B100/$J$22</f>
        <v/>
      </c>
      <c r="C36" s="24">
        <f>C119*C99*C100/$J$22</f>
        <v/>
      </c>
      <c r="D36" s="24">
        <f>D119*D99*D100/$J$22</f>
        <v/>
      </c>
      <c r="E36" s="24">
        <f>E119*E99*E100/$J$22</f>
        <v/>
      </c>
      <c r="F36" s="24">
        <f>F119*F99*F100/$J$22</f>
        <v/>
      </c>
      <c r="G36" s="24">
        <f>G119*G99*G100/$J$22</f>
        <v/>
      </c>
      <c r="H36" s="24">
        <f>H119*H99*H100/$J$22</f>
        <v/>
      </c>
      <c r="I36" s="24">
        <f>I119*I99*I100/$J$22</f>
        <v/>
      </c>
      <c r="J36" s="24">
        <f>J119*J99*J100/$J$22</f>
        <v/>
      </c>
      <c r="K36" s="24">
        <f>K119*K99*K100/$J$22</f>
        <v/>
      </c>
      <c r="L36" s="24">
        <f>L119*L99*L100/$J$22</f>
        <v/>
      </c>
      <c r="M36" s="24">
        <f>M119*M99*M100/$J$22</f>
        <v/>
      </c>
      <c r="N36" s="24">
        <f>N119*N99*N100/$J$22</f>
        <v/>
      </c>
      <c r="O36" s="24">
        <f>O119*O99*O100/$J$22</f>
        <v/>
      </c>
      <c r="P36" s="24">
        <f>P119*P99*P100/$J$22</f>
        <v/>
      </c>
      <c r="Q36" s="24">
        <f>Q119*Q99*Q100/$J$22</f>
        <v/>
      </c>
      <c r="R36" s="24">
        <f>R119*R99*R100/$J$22</f>
        <v/>
      </c>
      <c r="S36" s="24">
        <f>S119*S99*S100/$J$22</f>
        <v/>
      </c>
      <c r="T36" s="24">
        <f>T119*T99*T100/$J$22</f>
        <v/>
      </c>
      <c r="U36" s="24">
        <f>U119*U99*U100/$J$22</f>
        <v/>
      </c>
      <c r="V36" s="24">
        <f>V119*V99*V100/$J$22</f>
        <v/>
      </c>
      <c r="W36" s="24">
        <f>W119*W99*W100/$J$22</f>
        <v/>
      </c>
      <c r="X36" s="24">
        <f>X119*X99*X100/$J$22</f>
        <v/>
      </c>
      <c r="Y36" s="24">
        <f>Y119*Y99*Y100/$J$22</f>
        <v/>
      </c>
      <c r="Z36" s="24">
        <f>Z119*Z99*Z100/$J$22</f>
        <v/>
      </c>
      <c r="AA36" s="24">
        <f>AA119*AA99*AA100/$J$22</f>
        <v/>
      </c>
      <c r="AB36" s="24">
        <f>AB119*AB99*AB100/$J$22</f>
        <v/>
      </c>
      <c r="AC36" s="24">
        <f>AC119*AC99*AC100/$J$22</f>
        <v/>
      </c>
      <c r="AD36" s="24">
        <f>AD119*AD99*AD100/$J$22</f>
        <v/>
      </c>
      <c r="AE36" s="24">
        <f>AE119*AE99*AE100/$J$22</f>
        <v/>
      </c>
      <c r="AF36" s="24">
        <f>AF119*AF99*AF100/$J$22</f>
        <v/>
      </c>
      <c r="AG36" s="26" t="inlineStr">
        <is>
          <t>Condensate from U2 to U3 degassers, ktd unstable</t>
        </is>
      </c>
      <c r="AH36" s="25" t="n"/>
      <c r="AI36" s="25" t="n"/>
    </row>
    <row r="37">
      <c r="A37" s="26" t="inlineStr">
        <is>
          <t>Gas in KPC from U2 condensate, Mscmd</t>
        </is>
      </c>
      <c r="B37" s="24">
        <f>(B34/$J$20-B36*$J$22)*B68</f>
        <v/>
      </c>
      <c r="C37" s="24">
        <f>(C34/$J$20-C36*$J$22)*C68</f>
        <v/>
      </c>
      <c r="D37" s="24">
        <f>(D34/$J$20-D36*$J$22)*D68</f>
        <v/>
      </c>
      <c r="E37" s="24">
        <f>(E34/$J$20-E36*$J$22)*E68</f>
        <v/>
      </c>
      <c r="F37" s="24">
        <f>(F34/$J$20-F36*$J$22)*F68</f>
        <v/>
      </c>
      <c r="G37" s="24">
        <f>(G34/$J$20-G36*$J$22)*G68</f>
        <v/>
      </c>
      <c r="H37" s="24">
        <f>(H34/$J$20-H36*$J$22)*H68</f>
        <v/>
      </c>
      <c r="I37" s="24">
        <f>(I34/$J$20-I36*$J$22)*I68</f>
        <v/>
      </c>
      <c r="J37" s="24">
        <f>(J34/$J$20-J36*$J$22)*J68</f>
        <v/>
      </c>
      <c r="K37" s="24">
        <f>(K34/$J$20-K36*$J$22)*K68</f>
        <v/>
      </c>
      <c r="L37" s="24">
        <f>(L34/$J$20-L36*$J$22)*L68</f>
        <v/>
      </c>
      <c r="M37" s="24">
        <f>(M34/$J$20-M36*$J$22)*M68</f>
        <v/>
      </c>
      <c r="N37" s="24">
        <f>(N34/$J$20-N36*$J$22)*N68</f>
        <v/>
      </c>
      <c r="O37" s="24">
        <f>(O34/$J$20-O36*$J$22)*O68</f>
        <v/>
      </c>
      <c r="P37" s="24">
        <f>(P34/$J$20-P36*$J$22)*P68</f>
        <v/>
      </c>
      <c r="Q37" s="24">
        <f>(Q34/$J$20-Q36*$J$22)*Q68</f>
        <v/>
      </c>
      <c r="R37" s="24">
        <f>(R34/$J$20-R36*$J$22)*R68</f>
        <v/>
      </c>
      <c r="S37" s="24">
        <f>(S34/$J$20-S36*$J$22)*S68</f>
        <v/>
      </c>
      <c r="T37" s="24">
        <f>(T34/$J$20-T36*$J$22)*T68</f>
        <v/>
      </c>
      <c r="U37" s="24">
        <f>(U34/$J$20-U36*$J$22)*U68</f>
        <v/>
      </c>
      <c r="V37" s="24">
        <f>(V34/$J$20-V36*$J$22)*V68</f>
        <v/>
      </c>
      <c r="W37" s="24">
        <f>(W34/$J$20-W36*$J$22)*W68</f>
        <v/>
      </c>
      <c r="X37" s="24">
        <f>(X34/$J$20-X36*$J$22)*X68</f>
        <v/>
      </c>
      <c r="Y37" s="24">
        <f>(Y34/$J$20-Y36*$J$22)*Y68</f>
        <v/>
      </c>
      <c r="Z37" s="24">
        <f>(Z34/$J$20-Z36*$J$22)*Z68</f>
        <v/>
      </c>
      <c r="AA37" s="24">
        <f>(AA34/$J$20-AA36*$J$22)*AA68</f>
        <v/>
      </c>
      <c r="AB37" s="24">
        <f>(AB34/$J$20-AB36*$J$22)*AB68</f>
        <v/>
      </c>
      <c r="AC37" s="24">
        <f>(AC34/$J$20-AC36*$J$22)*AC68</f>
        <v/>
      </c>
      <c r="AD37" s="24">
        <f>(AD34/$J$20-AD36*$J$22)*AD68</f>
        <v/>
      </c>
      <c r="AE37" s="24">
        <f>(AE34/$J$20-AE36*$J$22)*AE68</f>
        <v/>
      </c>
      <c r="AF37" s="24">
        <f>(AF34/$J$20-AF36*$J$22)*AF68</f>
        <v/>
      </c>
      <c r="AG37" s="26" t="inlineStr">
        <is>
          <t>Gas in KPC from U2 condensate, Mscmd</t>
        </is>
      </c>
      <c r="AH37" s="25" t="n"/>
      <c r="AI37" s="25" t="n"/>
    </row>
    <row r="38">
      <c r="A38" s="26" t="inlineStr">
        <is>
          <t>Gas in U3 from U2 condensate, Mscmd</t>
        </is>
      </c>
      <c r="B38" s="24">
        <f>B36*$J$22*B67</f>
        <v/>
      </c>
      <c r="C38" s="24">
        <f>C36*$J$22*C67</f>
        <v/>
      </c>
      <c r="D38" s="24">
        <f>D36*$J$22*D67</f>
        <v/>
      </c>
      <c r="E38" s="24">
        <f>E36*$J$22*E67</f>
        <v/>
      </c>
      <c r="F38" s="24">
        <f>F36*$J$22*F67</f>
        <v/>
      </c>
      <c r="G38" s="24">
        <f>G36*$J$22*G67</f>
        <v/>
      </c>
      <c r="H38" s="24">
        <f>H36*$J$22*H67</f>
        <v/>
      </c>
      <c r="I38" s="24">
        <f>I36*$J$22*I67</f>
        <v/>
      </c>
      <c r="J38" s="24">
        <f>J36*$J$22*J67</f>
        <v/>
      </c>
      <c r="K38" s="24">
        <f>K36*$J$22*K67</f>
        <v/>
      </c>
      <c r="L38" s="24">
        <f>L36*$J$22*L67</f>
        <v/>
      </c>
      <c r="M38" s="24">
        <f>M36*$J$22*M67</f>
        <v/>
      </c>
      <c r="N38" s="24">
        <f>N36*$J$22*N67</f>
        <v/>
      </c>
      <c r="O38" s="24">
        <f>O36*$J$22*O67</f>
        <v/>
      </c>
      <c r="P38" s="24">
        <f>P36*$J$22*P67</f>
        <v/>
      </c>
      <c r="Q38" s="24">
        <f>Q36*$J$22*Q67</f>
        <v/>
      </c>
      <c r="R38" s="24">
        <f>R36*$J$22*R67</f>
        <v/>
      </c>
      <c r="S38" s="24">
        <f>S36*$J$22*S67</f>
        <v/>
      </c>
      <c r="T38" s="24">
        <f>T36*$J$22*T67</f>
        <v/>
      </c>
      <c r="U38" s="24">
        <f>U36*$J$22*U67</f>
        <v/>
      </c>
      <c r="V38" s="24">
        <f>V36*$J$22*V67</f>
        <v/>
      </c>
      <c r="W38" s="24">
        <f>W36*$J$22*W67</f>
        <v/>
      </c>
      <c r="X38" s="24">
        <f>X36*$J$22*X67</f>
        <v/>
      </c>
      <c r="Y38" s="24">
        <f>Y36*$J$22*Y67</f>
        <v/>
      </c>
      <c r="Z38" s="24">
        <f>Z36*$J$22*Z67</f>
        <v/>
      </c>
      <c r="AA38" s="24">
        <f>AA36*$J$22*AA67</f>
        <v/>
      </c>
      <c r="AB38" s="24">
        <f>AB36*$J$22*AB67</f>
        <v/>
      </c>
      <c r="AC38" s="24">
        <f>AC36*$J$22*AC67</f>
        <v/>
      </c>
      <c r="AD38" s="24">
        <f>AD36*$J$22*AD67</f>
        <v/>
      </c>
      <c r="AE38" s="24">
        <f>AE36*$J$22*AE67</f>
        <v/>
      </c>
      <c r="AF38" s="24">
        <f>AF36*$J$22*AF67</f>
        <v/>
      </c>
      <c r="AG38" s="26" t="inlineStr">
        <is>
          <t>Gas in U3 from U2 condensate, Mscmd</t>
        </is>
      </c>
      <c r="AH38" s="25" t="n"/>
      <c r="AI38" s="25" t="n"/>
    </row>
    <row r="39">
      <c r="A39" s="23" t="inlineStr">
        <is>
          <t>KPC liquid production, ktd stable</t>
        </is>
      </c>
      <c r="B39" s="24">
        <f>B61*$J$20</f>
        <v/>
      </c>
      <c r="C39" s="24">
        <f>C61*$J$20</f>
        <v/>
      </c>
      <c r="D39" s="24">
        <f>D61*$J$20</f>
        <v/>
      </c>
      <c r="E39" s="24">
        <f>E61*$J$20</f>
        <v/>
      </c>
      <c r="F39" s="24">
        <f>F61*$J$20</f>
        <v/>
      </c>
      <c r="G39" s="24">
        <f>G61*$J$20</f>
        <v/>
      </c>
      <c r="H39" s="24">
        <f>H61*$J$20</f>
        <v/>
      </c>
      <c r="I39" s="24">
        <f>I61*$J$20</f>
        <v/>
      </c>
      <c r="J39" s="24">
        <f>J61*$J$20</f>
        <v/>
      </c>
      <c r="K39" s="24">
        <f>K61*$J$20</f>
        <v/>
      </c>
      <c r="L39" s="24">
        <f>L61*$J$20</f>
        <v/>
      </c>
      <c r="M39" s="24">
        <f>M61*$J$20</f>
        <v/>
      </c>
      <c r="N39" s="24">
        <f>N61*$J$20</f>
        <v/>
      </c>
      <c r="O39" s="24">
        <f>O61*$J$20</f>
        <v/>
      </c>
      <c r="P39" s="24">
        <f>P61*$J$20</f>
        <v/>
      </c>
      <c r="Q39" s="24">
        <f>Q61*$J$20</f>
        <v/>
      </c>
      <c r="R39" s="24">
        <f>R61*$J$20</f>
        <v/>
      </c>
      <c r="S39" s="24">
        <f>S61*$J$20</f>
        <v/>
      </c>
      <c r="T39" s="24">
        <f>T61*$J$20</f>
        <v/>
      </c>
      <c r="U39" s="24">
        <f>U61*$J$20</f>
        <v/>
      </c>
      <c r="V39" s="24">
        <f>V61*$J$20</f>
        <v/>
      </c>
      <c r="W39" s="24">
        <f>W61*$J$20</f>
        <v/>
      </c>
      <c r="X39" s="24">
        <f>X61*$J$20</f>
        <v/>
      </c>
      <c r="Y39" s="24">
        <f>Y61*$J$20</f>
        <v/>
      </c>
      <c r="Z39" s="24">
        <f>Z61*$J$20</f>
        <v/>
      </c>
      <c r="AA39" s="24">
        <f>AA61*$J$20</f>
        <v/>
      </c>
      <c r="AB39" s="24">
        <f>AB61*$J$20</f>
        <v/>
      </c>
      <c r="AC39" s="24">
        <f>AC61*$J$20</f>
        <v/>
      </c>
      <c r="AD39" s="24">
        <f>AD61*$J$20</f>
        <v/>
      </c>
      <c r="AE39" s="24">
        <f>AE61*$J$20</f>
        <v/>
      </c>
      <c r="AF39" s="24">
        <f>AF61*$J$20</f>
        <v/>
      </c>
      <c r="AG39" s="23" t="inlineStr">
        <is>
          <t>KPC liquid production, ktd stable</t>
        </is>
      </c>
      <c r="AH39" s="25" t="n"/>
      <c r="AI39" s="25" t="n"/>
    </row>
    <row r="40">
      <c r="A40" s="26" t="inlineStr">
        <is>
          <t>KPC gas production (MP gas from own wells), Mscmd</t>
        </is>
      </c>
      <c r="B40" s="24">
        <f>B39*B64/$J$20-B49</f>
        <v/>
      </c>
      <c r="C40" s="24">
        <f>C39*C64/$J$20-C49</f>
        <v/>
      </c>
      <c r="D40" s="24">
        <f>D39*D64/$J$20-D49</f>
        <v/>
      </c>
      <c r="E40" s="24">
        <f>E39*E64/$J$20-E49</f>
        <v/>
      </c>
      <c r="F40" s="24">
        <f>F39*F64/$J$20-F49</f>
        <v/>
      </c>
      <c r="G40" s="24">
        <f>G39*G64/$J$20-G49</f>
        <v/>
      </c>
      <c r="H40" s="24">
        <f>H39*H64/$J$20-H49</f>
        <v/>
      </c>
      <c r="I40" s="24">
        <f>I39*I64/$J$20-I49</f>
        <v/>
      </c>
      <c r="J40" s="24">
        <f>J39*J64/$J$20-J49</f>
        <v/>
      </c>
      <c r="K40" s="24">
        <f>K39*K64/$J$20-K49</f>
        <v/>
      </c>
      <c r="L40" s="24">
        <f>L39*L64/$J$20-L49</f>
        <v/>
      </c>
      <c r="M40" s="24">
        <f>M39*M64/$J$20-M49</f>
        <v/>
      </c>
      <c r="N40" s="24">
        <f>N39*N64/$J$20-N49</f>
        <v/>
      </c>
      <c r="O40" s="24">
        <f>O39*O64/$J$20-O49</f>
        <v/>
      </c>
      <c r="P40" s="24">
        <f>P39*P64/$J$20-P49</f>
        <v/>
      </c>
      <c r="Q40" s="24">
        <f>Q39*Q64/$J$20-Q49</f>
        <v/>
      </c>
      <c r="R40" s="24">
        <f>R39*R64/$J$20-R49</f>
        <v/>
      </c>
      <c r="S40" s="24">
        <f>S39*S64/$J$20-S49</f>
        <v/>
      </c>
      <c r="T40" s="24">
        <f>T39*T64/$J$20-T49</f>
        <v/>
      </c>
      <c r="U40" s="24">
        <f>U39*U64/$J$20-U49</f>
        <v/>
      </c>
      <c r="V40" s="24">
        <f>V39*V64/$J$20-V49</f>
        <v/>
      </c>
      <c r="W40" s="24">
        <f>W39*W64/$J$20-W49</f>
        <v/>
      </c>
      <c r="X40" s="24">
        <f>X39*X64/$J$20-X49</f>
        <v/>
      </c>
      <c r="Y40" s="24">
        <f>Y39*Y64/$J$20-Y49</f>
        <v/>
      </c>
      <c r="Z40" s="24">
        <f>Z39*Z64/$J$20-Z49</f>
        <v/>
      </c>
      <c r="AA40" s="24">
        <f>AA39*AA64/$J$20-AA49</f>
        <v/>
      </c>
      <c r="AB40" s="24">
        <f>AB39*AB64/$J$20-AB49</f>
        <v/>
      </c>
      <c r="AC40" s="24">
        <f>AC39*AC64/$J$20-AC49</f>
        <v/>
      </c>
      <c r="AD40" s="24">
        <f>AD39*AD64/$J$20-AD49</f>
        <v/>
      </c>
      <c r="AE40" s="24">
        <f>AE39*AE64/$J$20-AE49</f>
        <v/>
      </c>
      <c r="AF40" s="24">
        <f>AF39*AF64/$J$20-AF49</f>
        <v/>
      </c>
      <c r="AG40" s="26" t="inlineStr">
        <is>
          <t>KPC gas production (MP gas from own wells), Mscmd</t>
        </is>
      </c>
      <c r="AH40" s="25" t="n"/>
      <c r="AI40" s="25" t="n"/>
    </row>
    <row r="41">
      <c r="A41" s="23" t="inlineStr">
        <is>
          <t>Unit 3 liquid production, ktd stable</t>
        </is>
      </c>
      <c r="B41" s="24">
        <f>B63*$J$20</f>
        <v/>
      </c>
      <c r="C41" s="24">
        <f>C63*$J$20</f>
        <v/>
      </c>
      <c r="D41" s="24">
        <f>D63*$J$20</f>
        <v/>
      </c>
      <c r="E41" s="24">
        <f>E63*$J$20</f>
        <v/>
      </c>
      <c r="F41" s="24">
        <f>F63*$J$20</f>
        <v/>
      </c>
      <c r="G41" s="24">
        <f>G63*$J$20</f>
        <v/>
      </c>
      <c r="H41" s="24">
        <f>H63*$J$20</f>
        <v/>
      </c>
      <c r="I41" s="24">
        <f>I63*$J$20</f>
        <v/>
      </c>
      <c r="J41" s="24">
        <f>J63*$J$20</f>
        <v/>
      </c>
      <c r="K41" s="24">
        <f>K63*$J$20</f>
        <v/>
      </c>
      <c r="L41" s="24">
        <f>L63*$J$20</f>
        <v/>
      </c>
      <c r="M41" s="24">
        <f>M63*$J$20</f>
        <v/>
      </c>
      <c r="N41" s="24">
        <f>N63*$J$20</f>
        <v/>
      </c>
      <c r="O41" s="24">
        <f>O63*$J$20</f>
        <v/>
      </c>
      <c r="P41" s="24">
        <f>P63*$J$20</f>
        <v/>
      </c>
      <c r="Q41" s="24">
        <f>Q63*$J$20</f>
        <v/>
      </c>
      <c r="R41" s="24">
        <f>R63*$J$20</f>
        <v/>
      </c>
      <c r="S41" s="24">
        <f>S63*$J$20</f>
        <v/>
      </c>
      <c r="T41" s="24">
        <f>T63*$J$20</f>
        <v/>
      </c>
      <c r="U41" s="24">
        <f>U63*$J$20</f>
        <v/>
      </c>
      <c r="V41" s="24">
        <f>V63*$J$20</f>
        <v/>
      </c>
      <c r="W41" s="24">
        <f>W63*$J$20</f>
        <v/>
      </c>
      <c r="X41" s="24">
        <f>X63*$J$20</f>
        <v/>
      </c>
      <c r="Y41" s="24">
        <f>Y63*$J$20</f>
        <v/>
      </c>
      <c r="Z41" s="24">
        <f>Z63*$J$20</f>
        <v/>
      </c>
      <c r="AA41" s="24">
        <f>AA63*$J$20</f>
        <v/>
      </c>
      <c r="AB41" s="24">
        <f>AB63*$J$20</f>
        <v/>
      </c>
      <c r="AC41" s="24">
        <f>AC63*$J$20</f>
        <v/>
      </c>
      <c r="AD41" s="24">
        <f>AD63*$J$20</f>
        <v/>
      </c>
      <c r="AE41" s="24">
        <f>AE63*$J$20</f>
        <v/>
      </c>
      <c r="AF41" s="24">
        <f>AF63*$J$20</f>
        <v/>
      </c>
      <c r="AG41" s="23" t="inlineStr">
        <is>
          <t>Unit 3 liquid production, ktd stable</t>
        </is>
      </c>
      <c r="AH41" s="25" t="n"/>
      <c r="AI41" s="25" t="n"/>
    </row>
    <row r="42">
      <c r="A42" s="26" t="inlineStr">
        <is>
          <t>U3 gas production (gas from own wells), Mscmd</t>
        </is>
      </c>
      <c r="B42" s="24">
        <f>B41*B66/$J$20</f>
        <v/>
      </c>
      <c r="C42" s="24">
        <f>C41*C66/$J$20</f>
        <v/>
      </c>
      <c r="D42" s="24">
        <f>D41*D66/$J$20</f>
        <v/>
      </c>
      <c r="E42" s="24">
        <f>E41*E66/$J$20</f>
        <v/>
      </c>
      <c r="F42" s="24">
        <f>F41*F66/$J$20</f>
        <v/>
      </c>
      <c r="G42" s="24">
        <f>G41*G66/$J$20</f>
        <v/>
      </c>
      <c r="H42" s="24">
        <f>H41*H66/$J$20</f>
        <v/>
      </c>
      <c r="I42" s="24">
        <f>I41*I66/$J$20</f>
        <v/>
      </c>
      <c r="J42" s="24">
        <f>J41*J66/$J$20</f>
        <v/>
      </c>
      <c r="K42" s="24">
        <f>K41*K66/$J$20</f>
        <v/>
      </c>
      <c r="L42" s="24">
        <f>L41*L66/$J$20</f>
        <v/>
      </c>
      <c r="M42" s="24">
        <f>M41*M66/$J$20</f>
        <v/>
      </c>
      <c r="N42" s="24">
        <f>N41*N66/$J$20</f>
        <v/>
      </c>
      <c r="O42" s="24">
        <f>O41*O66/$J$20</f>
        <v/>
      </c>
      <c r="P42" s="24">
        <f>P41*P66/$J$20</f>
        <v/>
      </c>
      <c r="Q42" s="24">
        <f>Q41*Q66/$J$20</f>
        <v/>
      </c>
      <c r="R42" s="24">
        <f>R41*R66/$J$20</f>
        <v/>
      </c>
      <c r="S42" s="24">
        <f>S41*S66/$J$20</f>
        <v/>
      </c>
      <c r="T42" s="24">
        <f>T41*T66/$J$20</f>
        <v/>
      </c>
      <c r="U42" s="24">
        <f>U41*U66/$J$20</f>
        <v/>
      </c>
      <c r="V42" s="24">
        <f>V41*V66/$J$20</f>
        <v/>
      </c>
      <c r="W42" s="24">
        <f>W41*W66/$J$20</f>
        <v/>
      </c>
      <c r="X42" s="24">
        <f>X41*X66/$J$20</f>
        <v/>
      </c>
      <c r="Y42" s="24">
        <f>Y41*Y66/$J$20</f>
        <v/>
      </c>
      <c r="Z42" s="24">
        <f>Z41*Z66/$J$20</f>
        <v/>
      </c>
      <c r="AA42" s="24">
        <f>AA41*AA66/$J$20</f>
        <v/>
      </c>
      <c r="AB42" s="24">
        <f>AB41*AB66/$J$20</f>
        <v/>
      </c>
      <c r="AC42" s="24">
        <f>AC41*AC66/$J$20</f>
        <v/>
      </c>
      <c r="AD42" s="24">
        <f>AD41*AD66/$J$20</f>
        <v/>
      </c>
      <c r="AE42" s="24">
        <f>AE41*AE66/$J$20</f>
        <v/>
      </c>
      <c r="AF42" s="24">
        <f>AF41*AF66/$J$20</f>
        <v/>
      </c>
      <c r="AG42" s="26" t="inlineStr">
        <is>
          <t>U3 gas production (gas from own wells), Mscmd</t>
        </is>
      </c>
      <c r="AH42" s="25" t="n"/>
      <c r="AI42" s="25" t="n"/>
    </row>
    <row r="43">
      <c r="A43" s="26" t="inlineStr">
        <is>
          <t>Total condensate ex U3 to KPC ktd unstable</t>
        </is>
      </c>
      <c r="B43" s="24">
        <f>(B36+B41/($J$20*$J$22))-B9</f>
        <v/>
      </c>
      <c r="C43" s="24">
        <f>(C36+C41/($J$20*$J$22))-C9</f>
        <v/>
      </c>
      <c r="D43" s="24">
        <f>(D36+D41/($J$20*$J$22))-D9</f>
        <v/>
      </c>
      <c r="E43" s="24">
        <f>(E36+E41/($J$20*$J$22))-E9</f>
        <v/>
      </c>
      <c r="F43" s="24">
        <f>(F36+F41/($J$20*$J$22))-F9</f>
        <v/>
      </c>
      <c r="G43" s="24">
        <f>(G36+G41/($J$20*$J$22))-G9</f>
        <v/>
      </c>
      <c r="H43" s="24">
        <f>(H36+H41/($J$20*$J$22))-H9</f>
        <v/>
      </c>
      <c r="I43" s="24">
        <f>(I36+I41/($J$20*$J$22))-I9</f>
        <v/>
      </c>
      <c r="J43" s="24">
        <f>(J36+J41/($J$20*$J$22))-J9</f>
        <v/>
      </c>
      <c r="K43" s="24">
        <f>(K36+K41/($J$20*$J$22))-K9</f>
        <v/>
      </c>
      <c r="L43" s="24">
        <f>(L36+L41/($J$20*$J$22))-L9</f>
        <v/>
      </c>
      <c r="M43" s="24">
        <f>(M36+M41/($J$20*$J$22))-M9</f>
        <v/>
      </c>
      <c r="N43" s="24">
        <f>(N36+N41/($J$20*$J$22))-N9</f>
        <v/>
      </c>
      <c r="O43" s="24">
        <f>(O36+O41/($J$20*$J$22))-O9</f>
        <v/>
      </c>
      <c r="P43" s="24">
        <f>(P36+P41/($J$20*$J$22))-P9</f>
        <v/>
      </c>
      <c r="Q43" s="24">
        <f>(Q36+Q41/($J$20*$J$22))-Q9</f>
        <v/>
      </c>
      <c r="R43" s="24">
        <f>(R36+R41/($J$20*$J$22))-R9</f>
        <v/>
      </c>
      <c r="S43" s="24">
        <f>(S36+S41/($J$20*$J$22))-S9</f>
        <v/>
      </c>
      <c r="T43" s="24">
        <f>(T36+T41/($J$20*$J$22))-T9</f>
        <v/>
      </c>
      <c r="U43" s="24">
        <f>(U36+U41/($J$20*$J$22))-U9</f>
        <v/>
      </c>
      <c r="V43" s="24">
        <f>(V36+V41/($J$20*$J$22))-V9</f>
        <v/>
      </c>
      <c r="W43" s="24">
        <f>(W36+W41/($J$20*$J$22))-W9</f>
        <v/>
      </c>
      <c r="X43" s="24">
        <f>(X36+X41/($J$20*$J$22))-X9</f>
        <v/>
      </c>
      <c r="Y43" s="24">
        <f>(Y36+Y41/($J$20*$J$22))-Y9</f>
        <v/>
      </c>
      <c r="Z43" s="24">
        <f>(Z36+Z41/($J$20*$J$22))-Z9</f>
        <v/>
      </c>
      <c r="AA43" s="24">
        <f>(AA36+AA41/($J$20*$J$22))-AA9</f>
        <v/>
      </c>
      <c r="AB43" s="24">
        <f>(AB36+AB41/($J$20*$J$22))-AB9</f>
        <v/>
      </c>
      <c r="AC43" s="24">
        <f>(AC36+AC41/($J$20*$J$22))-AC9</f>
        <v/>
      </c>
      <c r="AD43" s="24">
        <f>(AD36+AD41/($J$20*$J$22))-AD9</f>
        <v/>
      </c>
      <c r="AE43" s="24">
        <f>(AE36+AE41/($J$20*$J$22))-AE9</f>
        <v/>
      </c>
      <c r="AF43" s="24">
        <f>(AF36+AF41/($J$20*$J$22))-AF9</f>
        <v/>
      </c>
      <c r="AG43" s="26" t="inlineStr">
        <is>
          <t>Total condensate ex U3 to KPC ktd unstable</t>
        </is>
      </c>
      <c r="AH43" s="25" t="n"/>
      <c r="AI43" s="25" t="n"/>
    </row>
    <row r="44">
      <c r="A44" s="26" t="inlineStr">
        <is>
          <t>Gas Generated in KPC from Cond. ex U3, Mscmd</t>
        </is>
      </c>
      <c r="B44" s="24">
        <f>B43*B69*$J$22</f>
        <v/>
      </c>
      <c r="C44" s="24">
        <f>C43*C69*$J$22</f>
        <v/>
      </c>
      <c r="D44" s="24">
        <f>D43*D69*$J$22</f>
        <v/>
      </c>
      <c r="E44" s="24">
        <f>E43*E69*$J$22</f>
        <v/>
      </c>
      <c r="F44" s="24">
        <f>F43*F69*$J$22</f>
        <v/>
      </c>
      <c r="G44" s="24">
        <f>G43*G69*$J$22</f>
        <v/>
      </c>
      <c r="H44" s="24">
        <f>H43*H69*$J$22</f>
        <v/>
      </c>
      <c r="I44" s="24">
        <f>I43*I69*$J$22</f>
        <v/>
      </c>
      <c r="J44" s="24">
        <f>J43*J69*$J$22</f>
        <v/>
      </c>
      <c r="K44" s="24">
        <f>K43*K69*$J$22</f>
        <v/>
      </c>
      <c r="L44" s="24">
        <f>L43*L69*$J$22</f>
        <v/>
      </c>
      <c r="M44" s="24">
        <f>M43*M69*$J$22</f>
        <v/>
      </c>
      <c r="N44" s="24">
        <f>N43*N69*$J$22</f>
        <v/>
      </c>
      <c r="O44" s="24">
        <f>O43*O69*$J$22</f>
        <v/>
      </c>
      <c r="P44" s="24">
        <f>P43*P69*$J$22</f>
        <v/>
      </c>
      <c r="Q44" s="24">
        <f>Q43*Q69*$J$22</f>
        <v/>
      </c>
      <c r="R44" s="24">
        <f>R43*R69*$J$22</f>
        <v/>
      </c>
      <c r="S44" s="24">
        <f>S43*S69*$J$22</f>
        <v/>
      </c>
      <c r="T44" s="24">
        <f>T43*T69*$J$22</f>
        <v/>
      </c>
      <c r="U44" s="24">
        <f>U43*U69*$J$22</f>
        <v/>
      </c>
      <c r="V44" s="24">
        <f>V43*V69*$J$22</f>
        <v/>
      </c>
      <c r="W44" s="24">
        <f>W43*W69*$J$22</f>
        <v/>
      </c>
      <c r="X44" s="24">
        <f>X43*X69*$J$22</f>
        <v/>
      </c>
      <c r="Y44" s="24">
        <f>Y43*Y69*$J$22</f>
        <v/>
      </c>
      <c r="Z44" s="24">
        <f>Z43*Z69*$J$22</f>
        <v/>
      </c>
      <c r="AA44" s="24">
        <f>AA43*AA69*$J$22</f>
        <v/>
      </c>
      <c r="AB44" s="24">
        <f>AB43*AB69*$J$22</f>
        <v/>
      </c>
      <c r="AC44" s="24">
        <f>AC43*AC69*$J$22</f>
        <v/>
      </c>
      <c r="AD44" s="24">
        <f>AD43*AD69*$J$22</f>
        <v/>
      </c>
      <c r="AE44" s="24">
        <f>AE43*AE69*$J$22</f>
        <v/>
      </c>
      <c r="AF44" s="24">
        <f>AF43*AF69*$J$22</f>
        <v/>
      </c>
      <c r="AG44" s="26" t="inlineStr">
        <is>
          <t>Gas Generated in KPC from Cond. ex U3, Mscmd</t>
        </is>
      </c>
      <c r="AH44" s="25" t="n"/>
      <c r="AI44" s="25" t="n"/>
    </row>
    <row r="45">
      <c r="A45" s="26" t="inlineStr">
        <is>
          <t>Total Raw Gas Produced Mscmd</t>
        </is>
      </c>
      <c r="B45" s="24">
        <f>B35+B37+B38+B40+B42+B49</f>
        <v/>
      </c>
      <c r="C45" s="24">
        <f>C35+C37+C38+C40+C42+C49</f>
        <v/>
      </c>
      <c r="D45" s="24">
        <f>D35+D37+D38+D40+D42+D49</f>
        <v/>
      </c>
      <c r="E45" s="24">
        <f>E35+E37+E38+E40+E42+E49</f>
        <v/>
      </c>
      <c r="F45" s="24">
        <f>F35+F37+F38+F40+F42+F49</f>
        <v/>
      </c>
      <c r="G45" s="24">
        <f>G35+G37+G38+G40+G42+G49</f>
        <v/>
      </c>
      <c r="H45" s="24">
        <f>H35+H37+H38+H40+H42+H49</f>
        <v/>
      </c>
      <c r="I45" s="24">
        <f>I35+I37+I38+I40+I42+I49</f>
        <v/>
      </c>
      <c r="J45" s="24">
        <f>J35+J37+J38+J40+J42+J49</f>
        <v/>
      </c>
      <c r="K45" s="24">
        <f>K35+K37+K38+K40+K42+K49</f>
        <v/>
      </c>
      <c r="L45" s="24">
        <f>L35+L37+L38+L40+L42+L49</f>
        <v/>
      </c>
      <c r="M45" s="24">
        <f>M35+M37+M38+M40+M42+M49</f>
        <v/>
      </c>
      <c r="N45" s="24">
        <f>N35+N37+N38+N40+N42+N49</f>
        <v/>
      </c>
      <c r="O45" s="24">
        <f>O35+O37+O38+O40+O42+O49</f>
        <v/>
      </c>
      <c r="P45" s="24">
        <f>P35+P37+P38+P40+P42+P49</f>
        <v/>
      </c>
      <c r="Q45" s="24">
        <f>Q35+Q37+Q38+Q40+Q42+Q49</f>
        <v/>
      </c>
      <c r="R45" s="24">
        <f>R35+R37+R38+R40+R42+R49</f>
        <v/>
      </c>
      <c r="S45" s="24">
        <f>S35+S37+S38+S40+S42+S49</f>
        <v/>
      </c>
      <c r="T45" s="24">
        <f>T35+T37+T38+T40+T42+T49</f>
        <v/>
      </c>
      <c r="U45" s="24">
        <f>U35+U37+U38+U40+U42+U49</f>
        <v/>
      </c>
      <c r="V45" s="24">
        <f>V35+V37+V38+V40+V42+V49</f>
        <v/>
      </c>
      <c r="W45" s="24">
        <f>W35+W37+W38+W40+W42+W49</f>
        <v/>
      </c>
      <c r="X45" s="24">
        <f>X35+X37+X38+X40+X42+X49</f>
        <v/>
      </c>
      <c r="Y45" s="24">
        <f>Y35+Y37+Y38+Y40+Y42+Y49</f>
        <v/>
      </c>
      <c r="Z45" s="24">
        <f>Z35+Z37+Z38+Z40+Z42+Z49</f>
        <v/>
      </c>
      <c r="AA45" s="24">
        <f>AA35+AA37+AA38+AA40+AA42+AA49</f>
        <v/>
      </c>
      <c r="AB45" s="24">
        <f>AB35+AB37+AB38+AB40+AB42+AB49</f>
        <v/>
      </c>
      <c r="AC45" s="24">
        <f>AC35+AC37+AC38+AC40+AC42+AC49</f>
        <v/>
      </c>
      <c r="AD45" s="24">
        <f>AD35+AD37+AD38+AD40+AD42+AD49</f>
        <v/>
      </c>
      <c r="AE45" s="24">
        <f>AE35+AE37+AE38+AE40+AE42+AE49</f>
        <v/>
      </c>
      <c r="AF45" s="24">
        <f>AF35+AF37+AF38+AF40+AF42+AF49</f>
        <v/>
      </c>
      <c r="AG45" s="26" t="inlineStr">
        <is>
          <t>Total Raw Gas Produced Mscmd</t>
        </is>
      </c>
      <c r="AH45" s="25" t="n"/>
      <c r="AI45" s="25" t="n"/>
    </row>
    <row r="46">
      <c r="A46" s="26" t="inlineStr">
        <is>
          <t>Injection required=40% of Total Gas, Mscmd</t>
        </is>
      </c>
      <c r="B46" s="24">
        <f>B45*0.4</f>
        <v/>
      </c>
      <c r="C46" s="24">
        <f>C45*0.4</f>
        <v/>
      </c>
      <c r="D46" s="24">
        <f>D45*0.4</f>
        <v/>
      </c>
      <c r="E46" s="24">
        <f>E45*0.4</f>
        <v/>
      </c>
      <c r="F46" s="24">
        <f>F45*0.4</f>
        <v/>
      </c>
      <c r="G46" s="24">
        <f>G45*0.4</f>
        <v/>
      </c>
      <c r="H46" s="24">
        <f>H45*0.4</f>
        <v/>
      </c>
      <c r="I46" s="24">
        <f>I45*0.4</f>
        <v/>
      </c>
      <c r="J46" s="24">
        <f>J45*0.4</f>
        <v/>
      </c>
      <c r="K46" s="24">
        <f>K45*0.4</f>
        <v/>
      </c>
      <c r="L46" s="24">
        <f>L45*0.4</f>
        <v/>
      </c>
      <c r="M46" s="24">
        <f>M45*0.4</f>
        <v/>
      </c>
      <c r="N46" s="24">
        <f>N45*0.4</f>
        <v/>
      </c>
      <c r="O46" s="24">
        <f>O45*0.4</f>
        <v/>
      </c>
      <c r="P46" s="24">
        <f>P45*0.4</f>
        <v/>
      </c>
      <c r="Q46" s="24">
        <f>Q45*0.4</f>
        <v/>
      </c>
      <c r="R46" s="24">
        <f>R45*0.4</f>
        <v/>
      </c>
      <c r="S46" s="24">
        <f>S45*0.4</f>
        <v/>
      </c>
      <c r="T46" s="24">
        <f>T45*0.4</f>
        <v/>
      </c>
      <c r="U46" s="24">
        <f>U45*0.4</f>
        <v/>
      </c>
      <c r="V46" s="24">
        <f>V45*0.4</f>
        <v/>
      </c>
      <c r="W46" s="24">
        <f>W45*0.4</f>
        <v/>
      </c>
      <c r="X46" s="24">
        <f>X45*0.4</f>
        <v/>
      </c>
      <c r="Y46" s="24">
        <f>Y45*0.4</f>
        <v/>
      </c>
      <c r="Z46" s="24">
        <f>Z45*0.4</f>
        <v/>
      </c>
      <c r="AA46" s="24">
        <f>AA45*0.4</f>
        <v/>
      </c>
      <c r="AB46" s="24">
        <f>AB45*0.4</f>
        <v/>
      </c>
      <c r="AC46" s="24">
        <f>AC45*0.4</f>
        <v/>
      </c>
      <c r="AD46" s="24">
        <f>AD45*0.4</f>
        <v/>
      </c>
      <c r="AE46" s="24">
        <f>AE45*0.4</f>
        <v/>
      </c>
      <c r="AF46" s="24">
        <f>AF45*0.4</f>
        <v/>
      </c>
      <c r="AG46" s="26" t="inlineStr">
        <is>
          <t>Injection required=40% of Total Gas, Mscmd</t>
        </is>
      </c>
      <c r="AH46" s="25" t="n"/>
      <c r="AI46" s="25" t="n"/>
    </row>
    <row r="47">
      <c r="A47" s="26" t="inlineStr">
        <is>
          <t>Gas from KPC to injection, Mscmd</t>
        </is>
      </c>
      <c r="B47" s="24" t="n">
        <v>0</v>
      </c>
      <c r="C47" s="24" t="n">
        <v>0</v>
      </c>
      <c r="D47" s="24" t="n">
        <v>0</v>
      </c>
      <c r="E47" s="24" t="n">
        <v>0</v>
      </c>
      <c r="F47" s="24" t="n">
        <v>0</v>
      </c>
      <c r="G47" s="24" t="n">
        <v>0</v>
      </c>
      <c r="H47" s="24" t="n">
        <v>0</v>
      </c>
      <c r="I47" s="24" t="n">
        <v>0</v>
      </c>
      <c r="J47" s="24" t="n">
        <v>0</v>
      </c>
      <c r="K47" s="24" t="n">
        <v>0</v>
      </c>
      <c r="L47" s="24" t="n">
        <v>0</v>
      </c>
      <c r="M47" s="24" t="n">
        <v>0</v>
      </c>
      <c r="N47" s="24" t="n">
        <v>0</v>
      </c>
      <c r="O47" s="24" t="n">
        <v>0</v>
      </c>
      <c r="P47" s="24" t="n">
        <v>0</v>
      </c>
      <c r="Q47" s="24" t="n">
        <v>0</v>
      </c>
      <c r="R47" s="24" t="n">
        <v>0</v>
      </c>
      <c r="S47" s="24" t="n">
        <v>0</v>
      </c>
      <c r="T47" s="24" t="n">
        <v>0</v>
      </c>
      <c r="U47" s="24" t="n">
        <v>0</v>
      </c>
      <c r="V47" s="24" t="n">
        <v>0</v>
      </c>
      <c r="W47" s="24" t="n">
        <v>0</v>
      </c>
      <c r="X47" s="24" t="n">
        <v>0</v>
      </c>
      <c r="Y47" s="24" t="n">
        <v>0</v>
      </c>
      <c r="Z47" s="24" t="n">
        <v>0</v>
      </c>
      <c r="AA47" s="24" t="n">
        <v>0</v>
      </c>
      <c r="AB47" s="24" t="n">
        <v>0</v>
      </c>
      <c r="AC47" s="24" t="n">
        <v>0</v>
      </c>
      <c r="AD47" s="24" t="n">
        <v>0</v>
      </c>
      <c r="AE47" s="24" t="n">
        <v>0</v>
      </c>
      <c r="AF47" s="24" t="n">
        <v>0</v>
      </c>
      <c r="AG47" s="26" t="inlineStr">
        <is>
          <t>Gas from KPC to injection, Mscmd</t>
        </is>
      </c>
      <c r="AH47" s="25" t="n"/>
      <c r="AI47" s="25" t="n"/>
    </row>
    <row r="48">
      <c r="A48" s="26" t="inlineStr">
        <is>
          <t>Gas from KPC to export, Mscmd</t>
        </is>
      </c>
      <c r="B48" s="24" t="n">
        <v>23.26</v>
      </c>
      <c r="C48" s="24" t="n">
        <v>23.26</v>
      </c>
      <c r="D48" s="24" t="n">
        <v>23.26</v>
      </c>
      <c r="E48" s="24" t="n">
        <v>23.26</v>
      </c>
      <c r="F48" s="24" t="n">
        <v>23.26</v>
      </c>
      <c r="G48" s="24" t="n">
        <v>23.26</v>
      </c>
      <c r="H48" s="24" t="n">
        <v>23.26</v>
      </c>
      <c r="I48" s="24" t="n">
        <v>23.26</v>
      </c>
      <c r="J48" s="24" t="n">
        <v>23.26</v>
      </c>
      <c r="K48" s="24" t="n">
        <v>23.26</v>
      </c>
      <c r="L48" s="24" t="n">
        <v>23.26</v>
      </c>
      <c r="M48" s="24" t="n">
        <v>23.26</v>
      </c>
      <c r="N48" s="24" t="n">
        <v>23.26</v>
      </c>
      <c r="O48" s="24" t="n">
        <v>23.26</v>
      </c>
      <c r="P48" s="24" t="n">
        <v>23.26</v>
      </c>
      <c r="Q48" s="24" t="n">
        <v>23.26</v>
      </c>
      <c r="R48" s="24" t="n">
        <v>23.26</v>
      </c>
      <c r="S48" s="24" t="n">
        <v>23.26</v>
      </c>
      <c r="T48" s="24" t="n">
        <v>23.26</v>
      </c>
      <c r="U48" s="24" t="n">
        <v>23.26</v>
      </c>
      <c r="V48" s="24" t="n">
        <v>23.26</v>
      </c>
      <c r="W48" s="24" t="n">
        <v>23.26</v>
      </c>
      <c r="X48" s="24" t="n">
        <v>23.26</v>
      </c>
      <c r="Y48" s="24" t="n">
        <v>23.26</v>
      </c>
      <c r="Z48" s="24" t="n">
        <v>23.26</v>
      </c>
      <c r="AA48" s="24" t="n">
        <v>23.26</v>
      </c>
      <c r="AB48" s="24" t="n">
        <v>23.26</v>
      </c>
      <c r="AC48" s="24" t="n">
        <v>23.26</v>
      </c>
      <c r="AD48" s="24" t="n">
        <v>23.26</v>
      </c>
      <c r="AE48" s="24" t="n">
        <v>23.26</v>
      </c>
      <c r="AF48" s="24" t="n">
        <v>23.26</v>
      </c>
      <c r="AG48" s="26" t="inlineStr">
        <is>
          <t>Gas from KPC to export, Mscmd</t>
        </is>
      </c>
      <c r="AH48" s="25" t="n"/>
      <c r="AI48" s="25" t="n"/>
    </row>
    <row r="49">
      <c r="A49" s="26" t="inlineStr">
        <is>
          <t>Gas from KPC to 5IC, Mscmd</t>
        </is>
      </c>
      <c r="B49" s="24" t="n">
        <v>11.51</v>
      </c>
      <c r="C49" s="24" t="n">
        <v>11.51</v>
      </c>
      <c r="D49" s="24" t="n">
        <v>11.51</v>
      </c>
      <c r="E49" s="24" t="n">
        <v>11.51</v>
      </c>
      <c r="F49" s="24" t="n">
        <v>11.51</v>
      </c>
      <c r="G49" s="24" t="n">
        <v>11.51</v>
      </c>
      <c r="H49" s="24" t="n">
        <v>11.51</v>
      </c>
      <c r="I49" s="24" t="n">
        <v>11.51</v>
      </c>
      <c r="J49" s="24" t="n">
        <v>11.51</v>
      </c>
      <c r="K49" s="24" t="n">
        <v>11.51</v>
      </c>
      <c r="L49" s="24" t="n">
        <v>11.51</v>
      </c>
      <c r="M49" s="24" t="n">
        <v>11.51</v>
      </c>
      <c r="N49" s="24" t="n">
        <v>11.51</v>
      </c>
      <c r="O49" s="24" t="n">
        <v>11.51</v>
      </c>
      <c r="P49" s="24" t="n">
        <v>11.51</v>
      </c>
      <c r="Q49" s="24" t="n">
        <v>11.51</v>
      </c>
      <c r="R49" s="24" t="n">
        <v>11.51</v>
      </c>
      <c r="S49" s="24" t="n">
        <v>11.51</v>
      </c>
      <c r="T49" s="24" t="n">
        <v>11.51</v>
      </c>
      <c r="U49" s="24" t="n">
        <v>11.51</v>
      </c>
      <c r="V49" s="24" t="n">
        <v>11.51</v>
      </c>
      <c r="W49" s="24" t="n">
        <v>11.51</v>
      </c>
      <c r="X49" s="24" t="n">
        <v>11.51</v>
      </c>
      <c r="Y49" s="24" t="n">
        <v>11.51</v>
      </c>
      <c r="Z49" s="24" t="n">
        <v>11.51</v>
      </c>
      <c r="AA49" s="24" t="n">
        <v>11.51</v>
      </c>
      <c r="AB49" s="24" t="n">
        <v>11.51</v>
      </c>
      <c r="AC49" s="24" t="n">
        <v>11.51</v>
      </c>
      <c r="AD49" s="24" t="n">
        <v>11.51</v>
      </c>
      <c r="AE49" s="24" t="n">
        <v>11.51</v>
      </c>
      <c r="AF49" s="24" t="n">
        <v>11.51</v>
      </c>
      <c r="AG49" s="26" t="inlineStr">
        <is>
          <t>Gas from KPC to 5IC, Mscmd</t>
        </is>
      </c>
      <c r="AH49" s="25" t="n"/>
      <c r="AI49" s="25" t="n"/>
    </row>
    <row r="50">
      <c r="A50" s="26" t="inlineStr">
        <is>
          <t>Total gas from KPC (outlet DRIZO), Mscmd</t>
        </is>
      </c>
      <c r="B50" s="24">
        <f>B47+B48+B49</f>
        <v/>
      </c>
      <c r="C50" s="24">
        <f>C47+C48+C49</f>
        <v/>
      </c>
      <c r="D50" s="24">
        <f>D47+D48+D49</f>
        <v/>
      </c>
      <c r="E50" s="24">
        <f>E47+E48+E49</f>
        <v/>
      </c>
      <c r="F50" s="24">
        <f>F47+F48+F49</f>
        <v/>
      </c>
      <c r="G50" s="24">
        <f>G47+G48+G49</f>
        <v/>
      </c>
      <c r="H50" s="24">
        <f>H47+H48+H49</f>
        <v/>
      </c>
      <c r="I50" s="24">
        <f>I47+I48+I49</f>
        <v/>
      </c>
      <c r="J50" s="24">
        <f>J47+J48+J49</f>
        <v/>
      </c>
      <c r="K50" s="24">
        <f>K47+K48+K49</f>
        <v/>
      </c>
      <c r="L50" s="24">
        <f>L47+L48+L49</f>
        <v/>
      </c>
      <c r="M50" s="24">
        <f>M47+M48+M49</f>
        <v/>
      </c>
      <c r="N50" s="24">
        <f>N47+N48+N49</f>
        <v/>
      </c>
      <c r="O50" s="24">
        <f>O47+O48+O49</f>
        <v/>
      </c>
      <c r="P50" s="24">
        <f>P47+P48+P49</f>
        <v/>
      </c>
      <c r="Q50" s="24">
        <f>Q47+Q48+Q49</f>
        <v/>
      </c>
      <c r="R50" s="24">
        <f>R47+R48+R49</f>
        <v/>
      </c>
      <c r="S50" s="24">
        <f>S47+S48+S49</f>
        <v/>
      </c>
      <c r="T50" s="24">
        <f>T47+T48+T49</f>
        <v/>
      </c>
      <c r="U50" s="24">
        <f>U47+U48+U49</f>
        <v/>
      </c>
      <c r="V50" s="24">
        <f>V47+V48+V49</f>
        <v/>
      </c>
      <c r="W50" s="24">
        <f>W47+W48+W49</f>
        <v/>
      </c>
      <c r="X50" s="24">
        <f>X47+X48+X49</f>
        <v/>
      </c>
      <c r="Y50" s="24">
        <f>Y47+Y48+Y49</f>
        <v/>
      </c>
      <c r="Z50" s="24">
        <f>Z47+Z48+Z49</f>
        <v/>
      </c>
      <c r="AA50" s="24">
        <f>AA47+AA48+AA49</f>
        <v/>
      </c>
      <c r="AB50" s="24">
        <f>AB47+AB48+AB49</f>
        <v/>
      </c>
      <c r="AC50" s="24">
        <f>AC47+AC48+AC49</f>
        <v/>
      </c>
      <c r="AD50" s="24">
        <f>AD47+AD48+AD49</f>
        <v/>
      </c>
      <c r="AE50" s="24">
        <f>AE47+AE48+AE49</f>
        <v/>
      </c>
      <c r="AF50" s="24">
        <f>AF47+AF48+AF49</f>
        <v/>
      </c>
      <c r="AG50" s="26" t="inlineStr">
        <is>
          <t>Total gas from KPC (outlet DRIZO), Mscmd</t>
        </is>
      </c>
      <c r="AH50" s="25" t="n"/>
      <c r="AI50" s="25" t="n"/>
    </row>
    <row r="51">
      <c r="A51" s="26" t="inlineStr">
        <is>
          <t>H2S in total gas to export, % vol</t>
        </is>
      </c>
      <c r="B51" s="24">
        <f>(B48*$E$25+(B14-B48)*$E$29)/B14*100</f>
        <v/>
      </c>
      <c r="C51" s="24">
        <f>(C48*$E$25+(C14-C48)*$E$29)/C14*100</f>
        <v/>
      </c>
      <c r="D51" s="24">
        <f>(D48*$E$25+(D14-D48)*$E$29)/D14*100</f>
        <v/>
      </c>
      <c r="E51" s="24">
        <f>(E48*$E$25+(E14-E48)*$E$29)/E14*100</f>
        <v/>
      </c>
      <c r="F51" s="24">
        <f>(F48*$E$25+(F14-F48)*$E$29)/F14*100</f>
        <v/>
      </c>
      <c r="G51" s="24">
        <f>(G48*$E$25+(G14-G48)*$E$29)/G14*100</f>
        <v/>
      </c>
      <c r="H51" s="24">
        <f>(H48*$E$25+(H14-H48)*$E$29)/H14*100</f>
        <v/>
      </c>
      <c r="I51" s="24">
        <f>(I48*$E$25+(I14-I48)*$E$29)/I14*100</f>
        <v/>
      </c>
      <c r="J51" s="24">
        <f>(J48*$E$25+(J14-J48)*$E$29)/J14*100</f>
        <v/>
      </c>
      <c r="K51" s="24">
        <f>(K48*$E$25+(K14-K48)*$E$29)/K14*100</f>
        <v/>
      </c>
      <c r="L51" s="24">
        <f>(L48*$E$25+(L14-L48)*$E$29)/L14*100</f>
        <v/>
      </c>
      <c r="M51" s="24">
        <f>(M48*$E$25+(M14-M48)*$E$29)/M14*100</f>
        <v/>
      </c>
      <c r="N51" s="24">
        <f>(N48*$E$25+(N14-N48)*$E$29)/N14*100</f>
        <v/>
      </c>
      <c r="O51" s="24">
        <f>(O48*$E$25+(O14-O48)*$E$29)/O14*100</f>
        <v/>
      </c>
      <c r="P51" s="24">
        <f>(P48*$E$25+(P14-P48)*$E$29)/P14*100</f>
        <v/>
      </c>
      <c r="Q51" s="24">
        <f>(Q48*$E$25+(Q14-Q48)*$E$29)/Q14*100</f>
        <v/>
      </c>
      <c r="R51" s="24">
        <f>(R48*$E$25+(R14-R48)*$E$29)/R14*100</f>
        <v/>
      </c>
      <c r="S51" s="24">
        <f>(S48*$E$25+(S14-S48)*$E$29)/S14*100</f>
        <v/>
      </c>
      <c r="T51" s="24">
        <f>(T48*$E$25+(T14-T48)*$E$29)/T14*100</f>
        <v/>
      </c>
      <c r="U51" s="24">
        <f>(U48*$E$25+(U14-U48)*$E$29)/U14*100</f>
        <v/>
      </c>
      <c r="V51" s="24">
        <f>(V48*$E$25+(V14-V48)*$E$29)/V14*100</f>
        <v/>
      </c>
      <c r="W51" s="24">
        <f>(W48*$E$25+(W14-W48)*$E$29)/W14*100</f>
        <v/>
      </c>
      <c r="X51" s="24">
        <f>(X48*$E$25+(X14-X48)*$E$29)/X14*100</f>
        <v/>
      </c>
      <c r="Y51" s="24">
        <f>(Y48*$E$25+(Y14-Y48)*$E$29)/Y14*100</f>
        <v/>
      </c>
      <c r="Z51" s="24">
        <f>(Z48*$E$25+(Z14-Z48)*$E$29)/Z14*100</f>
        <v/>
      </c>
      <c r="AA51" s="24">
        <f>(AA48*$E$25+(AA14-AA48)*$E$29)/AA14*100</f>
        <v/>
      </c>
      <c r="AB51" s="24">
        <f>(AB48*$E$25+(AB14-AB48)*$E$29)/AB14*100</f>
        <v/>
      </c>
      <c r="AC51" s="24">
        <f>(AC48*$E$25+(AC14-AC48)*$E$29)/AC14*100</f>
        <v/>
      </c>
      <c r="AD51" s="24">
        <f>(AD48*$E$25+(AD14-AD48)*$E$29)/AD14*100</f>
        <v/>
      </c>
      <c r="AE51" s="24">
        <f>(AE48*$E$25+(AE14-AE48)*$E$29)/AE14*100</f>
        <v/>
      </c>
      <c r="AF51" s="24">
        <f>(AF48*$E$25+(AF14-AF48)*$E$29)/AF14*100</f>
        <v/>
      </c>
      <c r="AG51" s="26" t="inlineStr">
        <is>
          <t>H2S in total gas to export, % vol</t>
        </is>
      </c>
      <c r="AH51" s="25" t="n"/>
      <c r="AI51" s="25" t="n"/>
    </row>
    <row r="52"/>
    <row r="53">
      <c r="B53" s="27" t="inlineStr">
        <is>
          <t>PRODUCTS OUTPUT</t>
        </is>
      </c>
    </row>
    <row r="54">
      <c r="A54" s="26" t="inlineStr">
        <is>
          <t>Date</t>
        </is>
      </c>
      <c r="B54" s="28" t="n">
        <v>1</v>
      </c>
      <c r="C54" s="28" t="n">
        <v>2</v>
      </c>
      <c r="D54" s="28" t="n">
        <v>3</v>
      </c>
      <c r="E54" s="28" t="n">
        <v>4</v>
      </c>
      <c r="F54" s="28" t="n">
        <v>5</v>
      </c>
      <c r="G54" s="28" t="n">
        <v>6</v>
      </c>
      <c r="H54" s="28" t="n">
        <v>7</v>
      </c>
      <c r="I54" s="28" t="n">
        <v>8</v>
      </c>
      <c r="J54" s="28" t="n">
        <v>9</v>
      </c>
      <c r="K54" s="28" t="n">
        <v>10</v>
      </c>
      <c r="L54" s="28" t="n">
        <v>11</v>
      </c>
      <c r="M54" s="28" t="n">
        <v>12</v>
      </c>
      <c r="N54" s="28" t="n">
        <v>13</v>
      </c>
      <c r="O54" s="28" t="n">
        <v>14</v>
      </c>
      <c r="P54" s="28" t="n">
        <v>15</v>
      </c>
      <c r="Q54" s="28" t="n">
        <v>16</v>
      </c>
      <c r="R54" s="28" t="n">
        <v>17</v>
      </c>
      <c r="S54" s="28" t="n">
        <v>18</v>
      </c>
      <c r="T54" s="28" t="n">
        <v>19</v>
      </c>
      <c r="U54" s="28" t="n">
        <v>20</v>
      </c>
      <c r="V54" s="28" t="n">
        <v>21</v>
      </c>
      <c r="W54" s="28" t="n">
        <v>22</v>
      </c>
      <c r="X54" s="28" t="n">
        <v>23</v>
      </c>
      <c r="Y54" s="28" t="n">
        <v>24</v>
      </c>
      <c r="Z54" s="28" t="n">
        <v>25</v>
      </c>
      <c r="AA54" s="28" t="n">
        <v>26</v>
      </c>
      <c r="AB54" s="28" t="n">
        <v>27</v>
      </c>
      <c r="AC54" s="28" t="n">
        <v>28</v>
      </c>
      <c r="AD54" s="28" t="n">
        <v>29</v>
      </c>
      <c r="AE54" s="28" t="n">
        <v>30</v>
      </c>
      <c r="AF54" s="28" t="n">
        <v>31</v>
      </c>
      <c r="AG54" s="28" t="inlineStr">
        <is>
          <t>SUMS</t>
        </is>
      </c>
    </row>
    <row r="55">
      <c r="A55" s="26" t="inlineStr">
        <is>
          <t>Total Equivalent Stable Liquid, ktd</t>
        </is>
      </c>
      <c r="B55" s="24">
        <f>(B4+$J$22*(B9))</f>
        <v/>
      </c>
      <c r="C55" s="24">
        <f>(C4+$J$22*(C9))</f>
        <v/>
      </c>
      <c r="D55" s="24">
        <f>(D4+$J$22*(D9))</f>
        <v/>
      </c>
      <c r="E55" s="24">
        <f>(E4+$J$22*(E9))</f>
        <v/>
      </c>
      <c r="F55" s="24">
        <f>(F4+$J$22*(F9))</f>
        <v/>
      </c>
      <c r="G55" s="24">
        <f>(G4+$J$22*(G9))</f>
        <v/>
      </c>
      <c r="H55" s="24">
        <f>(H4+$J$22*(H9))</f>
        <v/>
      </c>
      <c r="I55" s="24">
        <f>(I4+$J$22*(I9))</f>
        <v/>
      </c>
      <c r="J55" s="24">
        <f>(J4+$J$22*(J9))</f>
        <v/>
      </c>
      <c r="K55" s="24">
        <f>(K4+$J$22*(K9))</f>
        <v/>
      </c>
      <c r="L55" s="24">
        <f>(L4+$J$22*(L9))</f>
        <v/>
      </c>
      <c r="M55" s="24">
        <f>(M4+$J$22*(M9))</f>
        <v/>
      </c>
      <c r="N55" s="24">
        <f>(N4+$J$22*(N9))</f>
        <v/>
      </c>
      <c r="O55" s="24">
        <f>(O4+$J$22*(O9))</f>
        <v/>
      </c>
      <c r="P55" s="24">
        <f>(P4+$J$22*(P9))</f>
        <v/>
      </c>
      <c r="Q55" s="24">
        <f>(Q4+$J$22*(Q9))</f>
        <v/>
      </c>
      <c r="R55" s="24">
        <f>(R4+$J$22*(R9))</f>
        <v/>
      </c>
      <c r="S55" s="24">
        <f>(S4+$J$22*(S9))</f>
        <v/>
      </c>
      <c r="T55" s="24">
        <f>(T4+$J$22*(T9))</f>
        <v/>
      </c>
      <c r="U55" s="24">
        <f>(U4+$J$22*(U9))</f>
        <v/>
      </c>
      <c r="V55" s="24">
        <f>(V4+$J$22*(V9))</f>
        <v/>
      </c>
      <c r="W55" s="24">
        <f>(W4+$J$22*(W9))</f>
        <v/>
      </c>
      <c r="X55" s="24">
        <f>(X4+$J$22*(X9))</f>
        <v/>
      </c>
      <c r="Y55" s="24">
        <f>(Y4+$J$22*(Y9))</f>
        <v/>
      </c>
      <c r="Z55" s="24">
        <f>(Z4+$J$22*(Z9))</f>
        <v/>
      </c>
      <c r="AA55" s="24">
        <f>(AA4+$J$22*(AA9))</f>
        <v/>
      </c>
      <c r="AB55" s="24">
        <f>(AB4+$J$22*(AB9))</f>
        <v/>
      </c>
      <c r="AC55" s="24">
        <f>(AC4+$J$22*(AC9))</f>
        <v/>
      </c>
      <c r="AD55" s="24">
        <f>(AD4+$J$22*(AD9))</f>
        <v/>
      </c>
      <c r="AE55" s="24">
        <f>(AE4+$J$22*(AE9))</f>
        <v/>
      </c>
      <c r="AF55" s="24">
        <f>(AF4+$J$22*(AF9))</f>
        <v/>
      </c>
      <c r="AG55" s="25">
        <f>SUM(B55:AF55)</f>
        <v/>
      </c>
    </row>
    <row r="56">
      <c r="A56" s="26" t="inlineStr">
        <is>
          <t>Total Gas, Mscmd</t>
        </is>
      </c>
      <c r="B56" s="24">
        <f>B15+B14+B10</f>
        <v/>
      </c>
      <c r="C56" s="24">
        <f>C15+C14+C10</f>
        <v/>
      </c>
      <c r="D56" s="24">
        <f>D15+D14+D10</f>
        <v/>
      </c>
      <c r="E56" s="24">
        <f>E15+E14+E10</f>
        <v/>
      </c>
      <c r="F56" s="24">
        <f>F15+F14+F10</f>
        <v/>
      </c>
      <c r="G56" s="24">
        <f>G15+G14+G10</f>
        <v/>
      </c>
      <c r="H56" s="24">
        <f>H15+H14+H10</f>
        <v/>
      </c>
      <c r="I56" s="24">
        <f>I15+I14+I10</f>
        <v/>
      </c>
      <c r="J56" s="24">
        <f>J15+J14+J10</f>
        <v/>
      </c>
      <c r="K56" s="24">
        <f>K15+K14+K10</f>
        <v/>
      </c>
      <c r="L56" s="24">
        <f>L15+L14+L10</f>
        <v/>
      </c>
      <c r="M56" s="24">
        <f>M15+M14+M10</f>
        <v/>
      </c>
      <c r="N56" s="24">
        <f>N15+N14+N10</f>
        <v/>
      </c>
      <c r="O56" s="24">
        <f>O15+O14+O10</f>
        <v/>
      </c>
      <c r="P56" s="24">
        <f>P15+P14+P10</f>
        <v/>
      </c>
      <c r="Q56" s="24">
        <f>Q15+Q14+Q10</f>
        <v/>
      </c>
      <c r="R56" s="24">
        <f>R15+R14+R10</f>
        <v/>
      </c>
      <c r="S56" s="24">
        <f>S15+S14+S10</f>
        <v/>
      </c>
      <c r="T56" s="24">
        <f>T15+T14+T10</f>
        <v/>
      </c>
      <c r="U56" s="24">
        <f>U15+U14+U10</f>
        <v/>
      </c>
      <c r="V56" s="24">
        <f>V15+V14+V10</f>
        <v/>
      </c>
      <c r="W56" s="24">
        <f>W15+W14+W10</f>
        <v/>
      </c>
      <c r="X56" s="24">
        <f>X15+X14+X10</f>
        <v/>
      </c>
      <c r="Y56" s="24">
        <f>Y15+Y14+Y10</f>
        <v/>
      </c>
      <c r="Z56" s="24">
        <f>Z15+Z14+Z10</f>
        <v/>
      </c>
      <c r="AA56" s="24">
        <f>AA15+AA14+AA10</f>
        <v/>
      </c>
      <c r="AB56" s="24">
        <f>AB15+AB14+AB10</f>
        <v/>
      </c>
      <c r="AC56" s="24">
        <f>AC15+AC14+AC10</f>
        <v/>
      </c>
      <c r="AD56" s="24">
        <f>AD15+AD14+AD10</f>
        <v/>
      </c>
      <c r="AE56" s="24">
        <f>AE15+AE14+AE10</f>
        <v/>
      </c>
      <c r="AF56" s="24">
        <f>AF15+AF14+AF10</f>
        <v/>
      </c>
      <c r="AG56" s="25">
        <f>SUM(B56:AF56)</f>
        <v/>
      </c>
    </row>
    <row r="57">
      <c r="A57" s="26" t="inlineStr">
        <is>
          <t>Field GOR</t>
        </is>
      </c>
      <c r="B57" s="24">
        <f>B56/B55</f>
        <v/>
      </c>
      <c r="C57" s="24">
        <f>C56/C55</f>
        <v/>
      </c>
      <c r="D57" s="24">
        <f>D56/D55</f>
        <v/>
      </c>
      <c r="E57" s="24">
        <f>E56/E55</f>
        <v/>
      </c>
      <c r="F57" s="24">
        <f>F56/F55</f>
        <v/>
      </c>
      <c r="G57" s="24">
        <f>G56/G55</f>
        <v/>
      </c>
      <c r="H57" s="24">
        <f>H56/H55</f>
        <v/>
      </c>
      <c r="I57" s="24">
        <f>I56/I55</f>
        <v/>
      </c>
      <c r="J57" s="24">
        <f>J56/J55</f>
        <v/>
      </c>
      <c r="K57" s="24">
        <f>K56/K55</f>
        <v/>
      </c>
      <c r="L57" s="24">
        <f>L56/L55</f>
        <v/>
      </c>
      <c r="M57" s="24">
        <f>M56/M55</f>
        <v/>
      </c>
      <c r="N57" s="24">
        <f>N56/N55</f>
        <v/>
      </c>
      <c r="O57" s="24">
        <f>O56/O55</f>
        <v/>
      </c>
      <c r="P57" s="24">
        <f>P56/P55</f>
        <v/>
      </c>
      <c r="Q57" s="24">
        <f>Q56/Q55</f>
        <v/>
      </c>
      <c r="R57" s="24">
        <f>R56/R55</f>
        <v/>
      </c>
      <c r="S57" s="24">
        <f>S56/S55</f>
        <v/>
      </c>
      <c r="T57" s="24">
        <f>T56/T55</f>
        <v/>
      </c>
      <c r="U57" s="24">
        <f>U56/U55</f>
        <v/>
      </c>
      <c r="V57" s="24">
        <f>V56/V55</f>
        <v/>
      </c>
      <c r="W57" s="24">
        <f>W56/W55</f>
        <v/>
      </c>
      <c r="X57" s="24">
        <f>X56/X55</f>
        <v/>
      </c>
      <c r="Y57" s="24">
        <f>Y56/Y55</f>
        <v/>
      </c>
      <c r="Z57" s="24">
        <f>Z56/Z55</f>
        <v/>
      </c>
      <c r="AA57" s="24">
        <f>AA56/AA55</f>
        <v/>
      </c>
      <c r="AB57" s="24">
        <f>AB56/AB55</f>
        <v/>
      </c>
      <c r="AC57" s="24">
        <f>AC56/AC55</f>
        <v/>
      </c>
      <c r="AD57" s="24">
        <f>AD56/AD55</f>
        <v/>
      </c>
      <c r="AE57" s="24">
        <f>AE56/AE55</f>
        <v/>
      </c>
      <c r="AF57" s="24">
        <f>AF56/AF55</f>
        <v/>
      </c>
      <c r="AG57" s="25">
        <f>(AF56/AF55)</f>
        <v/>
      </c>
    </row>
    <row r="58"/>
    <row r="59"/>
    <row r="60">
      <c r="B60" s="27" t="inlineStr">
        <is>
          <t>WELL STOCK</t>
        </is>
      </c>
    </row>
    <row r="61">
      <c r="A61" s="26" t="inlineStr">
        <is>
          <t>KPC WS, kt stable</t>
        </is>
      </c>
      <c r="B61" s="24">
        <f>B106</f>
        <v/>
      </c>
      <c r="C61" s="24">
        <f>C106</f>
        <v/>
      </c>
      <c r="D61" s="24">
        <f>D106</f>
        <v/>
      </c>
      <c r="E61" s="24">
        <f>E106</f>
        <v/>
      </c>
      <c r="F61" s="24">
        <f>F106</f>
        <v/>
      </c>
      <c r="G61" s="24">
        <f>G106</f>
        <v/>
      </c>
      <c r="H61" s="24">
        <f>H106</f>
        <v/>
      </c>
      <c r="I61" s="24">
        <f>I106</f>
        <v/>
      </c>
      <c r="J61" s="24">
        <f>J106</f>
        <v/>
      </c>
      <c r="K61" s="24">
        <f>K106</f>
        <v/>
      </c>
      <c r="L61" s="24">
        <f>L106</f>
        <v/>
      </c>
      <c r="M61" s="24">
        <f>M106</f>
        <v/>
      </c>
      <c r="N61" s="24">
        <f>N106</f>
        <v/>
      </c>
      <c r="O61" s="24">
        <f>O106</f>
        <v/>
      </c>
      <c r="P61" s="24">
        <f>P106</f>
        <v/>
      </c>
      <c r="Q61" s="24">
        <f>Q106</f>
        <v/>
      </c>
      <c r="R61" s="24">
        <f>R106</f>
        <v/>
      </c>
      <c r="S61" s="24">
        <f>S106</f>
        <v/>
      </c>
      <c r="T61" s="24">
        <f>T106</f>
        <v/>
      </c>
      <c r="U61" s="24">
        <f>U106</f>
        <v/>
      </c>
      <c r="V61" s="24">
        <f>V106</f>
        <v/>
      </c>
      <c r="W61" s="24">
        <f>W106</f>
        <v/>
      </c>
      <c r="X61" s="24">
        <f>X106</f>
        <v/>
      </c>
      <c r="Y61" s="24">
        <f>Y106</f>
        <v/>
      </c>
      <c r="Z61" s="24">
        <f>Z106</f>
        <v/>
      </c>
      <c r="AA61" s="24">
        <f>AA106</f>
        <v/>
      </c>
      <c r="AB61" s="24">
        <f>AB106</f>
        <v/>
      </c>
      <c r="AC61" s="24">
        <f>AC106</f>
        <v/>
      </c>
      <c r="AD61" s="24">
        <f>AD106</f>
        <v/>
      </c>
      <c r="AE61" s="24">
        <f>AE106</f>
        <v/>
      </c>
      <c r="AF61" s="24">
        <f>AF106</f>
        <v/>
      </c>
    </row>
    <row r="62">
      <c r="A62" s="26" t="inlineStr">
        <is>
          <t>Unit 2 WS, kt stable</t>
        </is>
      </c>
      <c r="B62" s="24">
        <f>B107</f>
        <v/>
      </c>
      <c r="C62" s="24">
        <f>C107</f>
        <v/>
      </c>
      <c r="D62" s="24">
        <f>D107</f>
        <v/>
      </c>
      <c r="E62" s="24">
        <f>E107</f>
        <v/>
      </c>
      <c r="F62" s="24">
        <f>F107</f>
        <v/>
      </c>
      <c r="G62" s="24">
        <f>G107</f>
        <v/>
      </c>
      <c r="H62" s="24">
        <f>H107</f>
        <v/>
      </c>
      <c r="I62" s="24">
        <f>I107</f>
        <v/>
      </c>
      <c r="J62" s="24">
        <f>J107</f>
        <v/>
      </c>
      <c r="K62" s="24">
        <f>K107</f>
        <v/>
      </c>
      <c r="L62" s="24">
        <f>L107</f>
        <v/>
      </c>
      <c r="M62" s="24">
        <f>M107</f>
        <v/>
      </c>
      <c r="N62" s="24">
        <f>N107</f>
        <v/>
      </c>
      <c r="O62" s="24">
        <f>O107</f>
        <v/>
      </c>
      <c r="P62" s="24">
        <f>P107</f>
        <v/>
      </c>
      <c r="Q62" s="24">
        <f>Q107</f>
        <v/>
      </c>
      <c r="R62" s="24">
        <f>R107</f>
        <v/>
      </c>
      <c r="S62" s="24">
        <f>S107</f>
        <v/>
      </c>
      <c r="T62" s="24">
        <f>T107</f>
        <v/>
      </c>
      <c r="U62" s="24">
        <f>U107</f>
        <v/>
      </c>
      <c r="V62" s="24">
        <f>V107</f>
        <v/>
      </c>
      <c r="W62" s="24">
        <f>W107</f>
        <v/>
      </c>
      <c r="X62" s="24">
        <f>X107</f>
        <v/>
      </c>
      <c r="Y62" s="24">
        <f>Y107</f>
        <v/>
      </c>
      <c r="Z62" s="24">
        <f>Z107</f>
        <v/>
      </c>
      <c r="AA62" s="24">
        <f>AA107</f>
        <v/>
      </c>
      <c r="AB62" s="24">
        <f>AB107</f>
        <v/>
      </c>
      <c r="AC62" s="24">
        <f>AC107</f>
        <v/>
      </c>
      <c r="AD62" s="24">
        <f>AD107</f>
        <v/>
      </c>
      <c r="AE62" s="24">
        <f>AE107</f>
        <v/>
      </c>
      <c r="AF62" s="24">
        <f>AF107</f>
        <v/>
      </c>
    </row>
    <row r="63">
      <c r="A63" s="26" t="inlineStr">
        <is>
          <t>Unit 3 WS, kt stable</t>
        </is>
      </c>
      <c r="B63" s="24">
        <f>B108</f>
        <v/>
      </c>
      <c r="C63" s="24">
        <f>C108</f>
        <v/>
      </c>
      <c r="D63" s="24">
        <f>D108</f>
        <v/>
      </c>
      <c r="E63" s="24">
        <f>E108</f>
        <v/>
      </c>
      <c r="F63" s="24">
        <f>F108</f>
        <v/>
      </c>
      <c r="G63" s="24">
        <f>G108</f>
        <v/>
      </c>
      <c r="H63" s="24">
        <f>H108</f>
        <v/>
      </c>
      <c r="I63" s="24">
        <f>I108</f>
        <v/>
      </c>
      <c r="J63" s="24">
        <f>J108</f>
        <v/>
      </c>
      <c r="K63" s="24">
        <f>K108</f>
        <v/>
      </c>
      <c r="L63" s="24">
        <f>L108</f>
        <v/>
      </c>
      <c r="M63" s="24">
        <f>M108</f>
        <v/>
      </c>
      <c r="N63" s="24">
        <f>N108</f>
        <v/>
      </c>
      <c r="O63" s="24">
        <f>O108</f>
        <v/>
      </c>
      <c r="P63" s="24">
        <f>P108</f>
        <v/>
      </c>
      <c r="Q63" s="24">
        <f>Q108</f>
        <v/>
      </c>
      <c r="R63" s="24">
        <f>R108</f>
        <v/>
      </c>
      <c r="S63" s="24">
        <f>S108</f>
        <v/>
      </c>
      <c r="T63" s="24">
        <f>T108</f>
        <v/>
      </c>
      <c r="U63" s="24">
        <f>U108</f>
        <v/>
      </c>
      <c r="V63" s="24">
        <f>V108</f>
        <v/>
      </c>
      <c r="W63" s="24">
        <f>W108</f>
        <v/>
      </c>
      <c r="X63" s="24">
        <f>X108</f>
        <v/>
      </c>
      <c r="Y63" s="24">
        <f>Y108</f>
        <v/>
      </c>
      <c r="Z63" s="24">
        <f>Z108</f>
        <v/>
      </c>
      <c r="AA63" s="24">
        <f>AA108</f>
        <v/>
      </c>
      <c r="AB63" s="24">
        <f>AB108</f>
        <v/>
      </c>
      <c r="AC63" s="24">
        <f>AC108</f>
        <v/>
      </c>
      <c r="AD63" s="24">
        <f>AD108</f>
        <v/>
      </c>
      <c r="AE63" s="24">
        <f>AE108</f>
        <v/>
      </c>
      <c r="AF63" s="24">
        <f>AF108</f>
        <v/>
      </c>
    </row>
    <row r="64">
      <c r="A64" s="26" t="inlineStr">
        <is>
          <t>KPC WS GOR Mscm/kt stable</t>
        </is>
      </c>
      <c r="B64" s="24">
        <f>B116</f>
        <v/>
      </c>
      <c r="C64" s="24">
        <f>C116</f>
        <v/>
      </c>
      <c r="D64" s="24">
        <f>D116</f>
        <v/>
      </c>
      <c r="E64" s="24">
        <f>E116</f>
        <v/>
      </c>
      <c r="F64" s="24">
        <f>F116</f>
        <v/>
      </c>
      <c r="G64" s="24">
        <f>G116</f>
        <v/>
      </c>
      <c r="H64" s="24">
        <f>H116</f>
        <v/>
      </c>
      <c r="I64" s="24">
        <f>I116</f>
        <v/>
      </c>
      <c r="J64" s="24">
        <f>J116</f>
        <v/>
      </c>
      <c r="K64" s="24">
        <f>K116</f>
        <v/>
      </c>
      <c r="L64" s="24">
        <f>L116</f>
        <v/>
      </c>
      <c r="M64" s="24">
        <f>M116</f>
        <v/>
      </c>
      <c r="N64" s="24">
        <f>N116</f>
        <v/>
      </c>
      <c r="O64" s="24">
        <f>O116</f>
        <v/>
      </c>
      <c r="P64" s="24">
        <f>P116</f>
        <v/>
      </c>
      <c r="Q64" s="24">
        <f>Q116</f>
        <v/>
      </c>
      <c r="R64" s="24">
        <f>R116</f>
        <v/>
      </c>
      <c r="S64" s="24">
        <f>S116</f>
        <v/>
      </c>
      <c r="T64" s="24">
        <f>T116</f>
        <v/>
      </c>
      <c r="U64" s="24">
        <f>U116</f>
        <v/>
      </c>
      <c r="V64" s="24">
        <f>V116</f>
        <v/>
      </c>
      <c r="W64" s="24">
        <f>W116</f>
        <v/>
      </c>
      <c r="X64" s="24">
        <f>X116</f>
        <v/>
      </c>
      <c r="Y64" s="24">
        <f>Y116</f>
        <v/>
      </c>
      <c r="Z64" s="24">
        <f>Z116</f>
        <v/>
      </c>
      <c r="AA64" s="24">
        <f>AA116</f>
        <v/>
      </c>
      <c r="AB64" s="24">
        <f>AB116</f>
        <v/>
      </c>
      <c r="AC64" s="24">
        <f>AC116</f>
        <v/>
      </c>
      <c r="AD64" s="24">
        <f>AD116</f>
        <v/>
      </c>
      <c r="AE64" s="24">
        <f>AE116</f>
        <v/>
      </c>
      <c r="AF64" s="24">
        <f>AF116</f>
        <v/>
      </c>
    </row>
    <row r="65">
      <c r="A65" s="26" t="inlineStr">
        <is>
          <t>Unit 2 WS GOR Mscm/kt stable</t>
        </is>
      </c>
      <c r="B65" s="24">
        <f>B117</f>
        <v/>
      </c>
      <c r="C65" s="24">
        <f>C117</f>
        <v/>
      </c>
      <c r="D65" s="24">
        <f>D117</f>
        <v/>
      </c>
      <c r="E65" s="24">
        <f>E117</f>
        <v/>
      </c>
      <c r="F65" s="24">
        <f>F117</f>
        <v/>
      </c>
      <c r="G65" s="24">
        <f>G117</f>
        <v/>
      </c>
      <c r="H65" s="24">
        <f>H117</f>
        <v/>
      </c>
      <c r="I65" s="24">
        <f>I117</f>
        <v/>
      </c>
      <c r="J65" s="24">
        <f>J117</f>
        <v/>
      </c>
      <c r="K65" s="24">
        <f>K117</f>
        <v/>
      </c>
      <c r="L65" s="24">
        <f>L117</f>
        <v/>
      </c>
      <c r="M65" s="24">
        <f>M117</f>
        <v/>
      </c>
      <c r="N65" s="24">
        <f>N117</f>
        <v/>
      </c>
      <c r="O65" s="24">
        <f>O117</f>
        <v/>
      </c>
      <c r="P65" s="24">
        <f>P117</f>
        <v/>
      </c>
      <c r="Q65" s="24">
        <f>Q117</f>
        <v/>
      </c>
      <c r="R65" s="24">
        <f>R117</f>
        <v/>
      </c>
      <c r="S65" s="24">
        <f>S117</f>
        <v/>
      </c>
      <c r="T65" s="24">
        <f>T117</f>
        <v/>
      </c>
      <c r="U65" s="24">
        <f>U117</f>
        <v/>
      </c>
      <c r="V65" s="24">
        <f>V117</f>
        <v/>
      </c>
      <c r="W65" s="24">
        <f>W117</f>
        <v/>
      </c>
      <c r="X65" s="24">
        <f>X117</f>
        <v/>
      </c>
      <c r="Y65" s="24">
        <f>Y117</f>
        <v/>
      </c>
      <c r="Z65" s="24">
        <f>Z117</f>
        <v/>
      </c>
      <c r="AA65" s="24">
        <f>AA117</f>
        <v/>
      </c>
      <c r="AB65" s="24">
        <f>AB117</f>
        <v/>
      </c>
      <c r="AC65" s="24">
        <f>AC117</f>
        <v/>
      </c>
      <c r="AD65" s="24">
        <f>AD117</f>
        <v/>
      </c>
      <c r="AE65" s="24">
        <f>AE117</f>
        <v/>
      </c>
      <c r="AF65" s="24">
        <f>AF117</f>
        <v/>
      </c>
    </row>
    <row r="66">
      <c r="A66" s="26" t="inlineStr">
        <is>
          <t>Unit 3 WS GOR Mscm/kt stable</t>
        </is>
      </c>
      <c r="B66" s="24">
        <f>B118</f>
        <v/>
      </c>
      <c r="C66" s="24">
        <f>C118</f>
        <v/>
      </c>
      <c r="D66" s="24">
        <f>D118</f>
        <v/>
      </c>
      <c r="E66" s="24">
        <f>E118</f>
        <v/>
      </c>
      <c r="F66" s="24">
        <f>F118</f>
        <v/>
      </c>
      <c r="G66" s="24">
        <f>G118</f>
        <v/>
      </c>
      <c r="H66" s="24">
        <f>H118</f>
        <v/>
      </c>
      <c r="I66" s="24">
        <f>I118</f>
        <v/>
      </c>
      <c r="J66" s="24">
        <f>J118</f>
        <v/>
      </c>
      <c r="K66" s="24">
        <f>K118</f>
        <v/>
      </c>
      <c r="L66" s="24">
        <f>L118</f>
        <v/>
      </c>
      <c r="M66" s="24">
        <f>M118</f>
        <v/>
      </c>
      <c r="N66" s="24">
        <f>N118</f>
        <v/>
      </c>
      <c r="O66" s="24">
        <f>O118</f>
        <v/>
      </c>
      <c r="P66" s="24">
        <f>P118</f>
        <v/>
      </c>
      <c r="Q66" s="24">
        <f>Q118</f>
        <v/>
      </c>
      <c r="R66" s="24">
        <f>R118</f>
        <v/>
      </c>
      <c r="S66" s="24">
        <f>S118</f>
        <v/>
      </c>
      <c r="T66" s="24">
        <f>T118</f>
        <v/>
      </c>
      <c r="U66" s="24">
        <f>U118</f>
        <v/>
      </c>
      <c r="V66" s="24">
        <f>V118</f>
        <v/>
      </c>
      <c r="W66" s="24">
        <f>W118</f>
        <v/>
      </c>
      <c r="X66" s="24">
        <f>X118</f>
        <v/>
      </c>
      <c r="Y66" s="24">
        <f>Y118</f>
        <v/>
      </c>
      <c r="Z66" s="24">
        <f>Z118</f>
        <v/>
      </c>
      <c r="AA66" s="24">
        <f>AA118</f>
        <v/>
      </c>
      <c r="AB66" s="24">
        <f>AB118</f>
        <v/>
      </c>
      <c r="AC66" s="24">
        <f>AC118</f>
        <v/>
      </c>
      <c r="AD66" s="24">
        <f>AD118</f>
        <v/>
      </c>
      <c r="AE66" s="24">
        <f>AE118</f>
        <v/>
      </c>
      <c r="AF66" s="24">
        <f>AF118</f>
        <v/>
      </c>
    </row>
    <row r="67">
      <c r="A67" s="26" t="inlineStr">
        <is>
          <t>GOR U2 cond. in U3 Mscm/kt unstable</t>
        </is>
      </c>
      <c r="B67" s="24">
        <f>B120/(B119*B100*B99)</f>
        <v/>
      </c>
      <c r="C67" s="24">
        <f>C120/(C119*C100*C99)</f>
        <v/>
      </c>
      <c r="D67" s="24">
        <f>D120/(D119*D100*D99)</f>
        <v/>
      </c>
      <c r="E67" s="24">
        <f>E120/(E119*E100*E99)</f>
        <v/>
      </c>
      <c r="F67" s="24">
        <f>F120/(F119*F100*F99)</f>
        <v/>
      </c>
      <c r="G67" s="24">
        <f>G120/(G119*G100*G99)</f>
        <v/>
      </c>
      <c r="H67" s="24">
        <f>H120/(H119*H100*H99)</f>
        <v/>
      </c>
      <c r="I67" s="24">
        <f>I120/(I119*I100*I99)</f>
        <v/>
      </c>
      <c r="J67" s="24">
        <f>J120/(J119*J100*J99)</f>
        <v/>
      </c>
      <c r="K67" s="24">
        <f>K120/(K119*K100*K99)</f>
        <v/>
      </c>
      <c r="L67" s="24">
        <f>L120/(L119*L100*L99)</f>
        <v/>
      </c>
      <c r="M67" s="24">
        <f>M120/(M119*M100*M99)</f>
        <v/>
      </c>
      <c r="N67" s="24">
        <f>N120/(N119*N100*N99)</f>
        <v/>
      </c>
      <c r="O67" s="24">
        <f>O120/(O119*O100*O99)</f>
        <v/>
      </c>
      <c r="P67" s="24">
        <f>P120/(P119*P100*P99)</f>
        <v/>
      </c>
      <c r="Q67" s="24">
        <f>Q120/(Q119*Q100*Q99)</f>
        <v/>
      </c>
      <c r="R67" s="24">
        <f>R120/(R119*R100*R99)</f>
        <v/>
      </c>
      <c r="S67" s="24">
        <f>S120/(S119*S100*S99)</f>
        <v/>
      </c>
      <c r="T67" s="24">
        <f>T120/(T119*T100*T99)</f>
        <v/>
      </c>
      <c r="U67" s="24">
        <f>U120/(U119*U100*U99)</f>
        <v/>
      </c>
      <c r="V67" s="24">
        <f>V120/(V119*V100*V99)</f>
        <v/>
      </c>
      <c r="W67" s="24">
        <f>W120/(W119*W100*W99)</f>
        <v/>
      </c>
      <c r="X67" s="24">
        <f>X120/(X119*X100*X99)</f>
        <v/>
      </c>
      <c r="Y67" s="24">
        <f>Y120/(Y119*Y100*Y99)</f>
        <v/>
      </c>
      <c r="Z67" s="24">
        <f>Z120/(Z119*Z100*Z99)</f>
        <v/>
      </c>
      <c r="AA67" s="24">
        <f>AA120/(AA119*AA100*AA99)</f>
        <v/>
      </c>
      <c r="AB67" s="24">
        <f>AB120/(AB119*AB100*AB99)</f>
        <v/>
      </c>
      <c r="AC67" s="24">
        <f>AC120/(AC119*AC100*AC99)</f>
        <v/>
      </c>
      <c r="AD67" s="24">
        <f>AD120/(AD119*AD100*AD99)</f>
        <v/>
      </c>
      <c r="AE67" s="24">
        <f>AE120/(AE119*AE100*AE99)</f>
        <v/>
      </c>
      <c r="AF67" s="24">
        <f>AF120/(AF119*AF100*AF99)</f>
        <v/>
      </c>
    </row>
    <row r="68">
      <c r="A68" s="26" t="inlineStr">
        <is>
          <t>GOR U2 cond. in KPC Mscm/kt unstable</t>
        </is>
      </c>
      <c r="B68" s="24">
        <f>B122/(B121*B100*B99)</f>
        <v/>
      </c>
      <c r="C68" s="24">
        <f>C122/(C121*C100*C99)</f>
        <v/>
      </c>
      <c r="D68" s="24">
        <f>D122/(D121*D100*D99)</f>
        <v/>
      </c>
      <c r="E68" s="24">
        <f>E122/(E121*E100*E99)</f>
        <v/>
      </c>
      <c r="F68" s="24">
        <f>F122/(F121*F100*F99)</f>
        <v/>
      </c>
      <c r="G68" s="24">
        <f>G122/(G121*G100*G99)</f>
        <v/>
      </c>
      <c r="H68" s="24">
        <f>H122/(H121*H100*H99)</f>
        <v/>
      </c>
      <c r="I68" s="24">
        <f>I122/(I121*I100*I99)</f>
        <v/>
      </c>
      <c r="J68" s="24">
        <f>J122/(J121*J100*J99)</f>
        <v/>
      </c>
      <c r="K68" s="24">
        <f>K122/(K121*K100*K99)</f>
        <v/>
      </c>
      <c r="L68" s="24">
        <f>L122/(L121*L100*L99)</f>
        <v/>
      </c>
      <c r="M68" s="24">
        <f>M122/(M121*M100*M99)</f>
        <v/>
      </c>
      <c r="N68" s="24">
        <f>N122/(N121*N100*N99)</f>
        <v/>
      </c>
      <c r="O68" s="24">
        <f>O122/(O121*O100*O99)</f>
        <v/>
      </c>
      <c r="P68" s="24">
        <f>P122/(P121*P100*P99)</f>
        <v/>
      </c>
      <c r="Q68" s="24">
        <f>Q122/(Q121*Q100*Q99)</f>
        <v/>
      </c>
      <c r="R68" s="24">
        <f>R122/(R121*R100*R99)</f>
        <v/>
      </c>
      <c r="S68" s="24">
        <f>S122/(S121*S100*S99)</f>
        <v/>
      </c>
      <c r="T68" s="24">
        <f>T122/(T121*T100*T99)</f>
        <v/>
      </c>
      <c r="U68" s="24">
        <f>U122/(U121*U100*U99)</f>
        <v/>
      </c>
      <c r="V68" s="24">
        <f>V122/(V121*V100*V99)</f>
        <v/>
      </c>
      <c r="W68" s="24">
        <f>W122/(W121*W100*W99)</f>
        <v/>
      </c>
      <c r="X68" s="24">
        <f>X122/(X121*X100*X99)</f>
        <v/>
      </c>
      <c r="Y68" s="24">
        <f>Y122/(Y121*Y100*Y99)</f>
        <v/>
      </c>
      <c r="Z68" s="24">
        <f>Z122/(Z121*Z100*Z99)</f>
        <v/>
      </c>
      <c r="AA68" s="24">
        <f>AA122/(AA121*AA100*AA99)</f>
        <v/>
      </c>
      <c r="AB68" s="24">
        <f>AB122/(AB121*AB100*AB99)</f>
        <v/>
      </c>
      <c r="AC68" s="24">
        <f>AC122/(AC121*AC100*AC99)</f>
        <v/>
      </c>
      <c r="AD68" s="24">
        <f>AD122/(AD121*AD100*AD99)</f>
        <v/>
      </c>
      <c r="AE68" s="24">
        <f>AE122/(AE121*AE100*AE99)</f>
        <v/>
      </c>
      <c r="AF68" s="24">
        <f>AF122/(AF121*AF100*AF99)</f>
        <v/>
      </c>
    </row>
    <row r="69">
      <c r="A69" s="26" t="inlineStr">
        <is>
          <t>GOR U3 cond. in KPC Mscm/kt unstable</t>
        </is>
      </c>
      <c r="B69" s="24">
        <f>B124/(B123*B100*B99)</f>
        <v/>
      </c>
      <c r="C69" s="24">
        <f>C124/(C123*C100*C99)</f>
        <v/>
      </c>
      <c r="D69" s="24">
        <f>D124/(D123*D100*D99)</f>
        <v/>
      </c>
      <c r="E69" s="24">
        <f>E124/(E123*E100*E99)</f>
        <v/>
      </c>
      <c r="F69" s="24">
        <f>F124/(F123*F100*F99)</f>
        <v/>
      </c>
      <c r="G69" s="24">
        <f>G124/(G123*G100*G99)</f>
        <v/>
      </c>
      <c r="H69" s="24">
        <f>H124/(H123*H100*H99)</f>
        <v/>
      </c>
      <c r="I69" s="24">
        <f>I124/(I123*I100*I99)</f>
        <v/>
      </c>
      <c r="J69" s="24">
        <f>J124/(J123*J100*J99)</f>
        <v/>
      </c>
      <c r="K69" s="24">
        <f>K124/(K123*K100*K99)</f>
        <v/>
      </c>
      <c r="L69" s="24">
        <f>L124/(L123*L100*L99)</f>
        <v/>
      </c>
      <c r="M69" s="24">
        <f>M124/(M123*M100*M99)</f>
        <v/>
      </c>
      <c r="N69" s="24">
        <f>N124/(N123*N100*N99)</f>
        <v/>
      </c>
      <c r="O69" s="24">
        <f>O124/(O123*O100*O99)</f>
        <v/>
      </c>
      <c r="P69" s="24">
        <f>P124/(P123*P100*P99)</f>
        <v/>
      </c>
      <c r="Q69" s="24">
        <f>Q124/(Q123*Q100*Q99)</f>
        <v/>
      </c>
      <c r="R69" s="24">
        <f>R124/(R123*R100*R99)</f>
        <v/>
      </c>
      <c r="S69" s="24">
        <f>S124/(S123*S100*S99)</f>
        <v/>
      </c>
      <c r="T69" s="24">
        <f>T124/(T123*T100*T99)</f>
        <v/>
      </c>
      <c r="U69" s="24">
        <f>U124/(U123*U100*U99)</f>
        <v/>
      </c>
      <c r="V69" s="24">
        <f>V124/(V123*V100*V99)</f>
        <v/>
      </c>
      <c r="W69" s="24">
        <f>W124/(W123*W100*W99)</f>
        <v/>
      </c>
      <c r="X69" s="24">
        <f>X124/(X123*X100*X99)</f>
        <v/>
      </c>
      <c r="Y69" s="24">
        <f>Y124/(Y123*Y100*Y99)</f>
        <v/>
      </c>
      <c r="Z69" s="24">
        <f>Z124/(Z123*Z100*Z99)</f>
        <v/>
      </c>
      <c r="AA69" s="24">
        <f>AA124/(AA123*AA100*AA99)</f>
        <v/>
      </c>
      <c r="AB69" s="24">
        <f>AB124/(AB123*AB100*AB99)</f>
        <v/>
      </c>
      <c r="AC69" s="24">
        <f>AC124/(AC123*AC100*AC99)</f>
        <v/>
      </c>
      <c r="AD69" s="24">
        <f>AD124/(AD123*AD100*AD99)</f>
        <v/>
      </c>
      <c r="AE69" s="24">
        <f>AE124/(AE123*AE100*AE99)</f>
        <v/>
      </c>
      <c r="AF69" s="24">
        <f>AF124/(AF123*AF100*AF99)</f>
        <v/>
      </c>
    </row>
    <row r="70"/>
    <row r="71"/>
    <row r="72"/>
    <row r="73">
      <c r="A73" s="26" t="inlineStr">
        <is>
          <t>WELLS TESTING (VIA TS)</t>
        </is>
      </c>
      <c r="B73" s="24">
        <f>0.10</f>
        <v/>
      </c>
      <c r="C73" s="24">
        <f>0.10</f>
        <v/>
      </c>
      <c r="D73" s="24">
        <f>0.10</f>
        <v/>
      </c>
      <c r="E73" s="24">
        <f>0.10</f>
        <v/>
      </c>
      <c r="F73" s="24">
        <f>0.10</f>
        <v/>
      </c>
      <c r="G73" s="24">
        <f>0.10</f>
        <v/>
      </c>
      <c r="H73" s="24">
        <f>0.10</f>
        <v/>
      </c>
      <c r="I73" s="24">
        <f>0.10</f>
        <v/>
      </c>
      <c r="J73" s="24">
        <f>0.10</f>
        <v/>
      </c>
      <c r="K73" s="24">
        <f>0.10</f>
        <v/>
      </c>
      <c r="L73" s="24">
        <f>0.10</f>
        <v/>
      </c>
      <c r="M73" s="24">
        <f>0.10</f>
        <v/>
      </c>
      <c r="N73" s="24">
        <f>0.10</f>
        <v/>
      </c>
      <c r="O73" s="24">
        <f>0.10</f>
        <v/>
      </c>
      <c r="P73" s="24">
        <f>0.10</f>
        <v/>
      </c>
      <c r="Q73" s="24">
        <f>0.10</f>
        <v/>
      </c>
      <c r="R73" s="24">
        <f>0.10</f>
        <v/>
      </c>
      <c r="S73" s="24">
        <f>0.10</f>
        <v/>
      </c>
      <c r="T73" s="24">
        <f>0.10</f>
        <v/>
      </c>
      <c r="U73" s="24">
        <f>0.10</f>
        <v/>
      </c>
      <c r="V73" s="24">
        <f>0.10</f>
        <v/>
      </c>
      <c r="W73" s="24">
        <f>0.10</f>
        <v/>
      </c>
      <c r="X73" s="24">
        <f>0.10</f>
        <v/>
      </c>
      <c r="Y73" s="24">
        <f>0.10</f>
        <v/>
      </c>
      <c r="Z73" s="24">
        <f>0.10</f>
        <v/>
      </c>
      <c r="AA73" s="24">
        <f>0.10</f>
        <v/>
      </c>
      <c r="AB73" s="24">
        <f>0.10</f>
        <v/>
      </c>
      <c r="AC73" s="24">
        <f>0.10</f>
        <v/>
      </c>
      <c r="AD73" s="24">
        <f>0.10</f>
        <v/>
      </c>
      <c r="AE73" s="24">
        <f>0.10</f>
        <v/>
      </c>
      <c r="AF73" s="24">
        <f>0.10</f>
        <v/>
      </c>
    </row>
    <row r="74">
      <c r="A74" s="26" t="inlineStr">
        <is>
          <t>WELLS TESTING AND GREASING (X-MAS TREE)</t>
        </is>
      </c>
      <c r="B74" s="24">
        <f>0.04</f>
        <v/>
      </c>
      <c r="C74" s="24">
        <f>0.04</f>
        <v/>
      </c>
      <c r="D74" s="24">
        <f>0.04</f>
        <v/>
      </c>
      <c r="E74" s="24">
        <f>0.04</f>
        <v/>
      </c>
      <c r="F74" s="24">
        <f>0.04</f>
        <v/>
      </c>
      <c r="G74" s="24">
        <f>0.04</f>
        <v/>
      </c>
      <c r="H74" s="24">
        <f>0.04</f>
        <v/>
      </c>
      <c r="I74" s="24">
        <f>0.04</f>
        <v/>
      </c>
      <c r="J74" s="24">
        <f>0.04</f>
        <v/>
      </c>
      <c r="K74" s="24">
        <f>0.04</f>
        <v/>
      </c>
      <c r="L74" s="24">
        <f>0.04</f>
        <v/>
      </c>
      <c r="M74" s="24">
        <f>0.04</f>
        <v/>
      </c>
      <c r="N74" s="24">
        <f>0.04</f>
        <v/>
      </c>
      <c r="O74" s="24">
        <f>0.04</f>
        <v/>
      </c>
      <c r="P74" s="24">
        <f>0.04</f>
        <v/>
      </c>
      <c r="Q74" s="24">
        <f>0.04</f>
        <v/>
      </c>
      <c r="R74" s="24">
        <f>0.04</f>
        <v/>
      </c>
      <c r="S74" s="24">
        <f>0.04</f>
        <v/>
      </c>
      <c r="T74" s="24">
        <f>0.04</f>
        <v/>
      </c>
      <c r="U74" s="24">
        <f>0.04</f>
        <v/>
      </c>
      <c r="V74" s="24">
        <f>0.04</f>
        <v/>
      </c>
      <c r="W74" s="24">
        <f>0.04</f>
        <v/>
      </c>
      <c r="X74" s="24">
        <f>0.04</f>
        <v/>
      </c>
      <c r="Y74" s="24">
        <f>0.04</f>
        <v/>
      </c>
      <c r="Z74" s="24">
        <f>0.04</f>
        <v/>
      </c>
      <c r="AA74" s="24">
        <f>0.04</f>
        <v/>
      </c>
      <c r="AB74" s="24">
        <f>0.04</f>
        <v/>
      </c>
      <c r="AC74" s="24">
        <f>0.04</f>
        <v/>
      </c>
      <c r="AD74" s="24">
        <f>0.04</f>
        <v/>
      </c>
      <c r="AE74" s="24">
        <f>0.04</f>
        <v/>
      </c>
      <c r="AF74" s="24">
        <f>0.04</f>
        <v/>
      </c>
    </row>
    <row r="75">
      <c r="A75" s="26" t="inlineStr">
        <is>
          <t>TELEMETRY INSTALLATION (LOSSES)</t>
        </is>
      </c>
      <c r="B75" s="25" t="n"/>
      <c r="C75" s="25" t="n"/>
      <c r="D75" s="25" t="n"/>
      <c r="E75" s="25" t="n"/>
      <c r="F75" s="25" t="n"/>
      <c r="G75" s="25" t="n"/>
      <c r="H75" s="25" t="n"/>
      <c r="I75" s="25" t="n"/>
      <c r="J75" s="25" t="n"/>
      <c r="K75" s="25" t="n"/>
      <c r="L75" s="25" t="n"/>
      <c r="M75" s="25" t="n"/>
      <c r="N75" s="25" t="n"/>
      <c r="O75" s="25" t="n"/>
      <c r="P75" s="25" t="n"/>
      <c r="Q75" s="25" t="n"/>
      <c r="R75" s="25" t="n"/>
      <c r="S75" s="25" t="n"/>
      <c r="T75" s="25" t="n"/>
      <c r="U75" s="25" t="n"/>
      <c r="V75" s="25" t="n"/>
      <c r="W75" s="25" t="n"/>
      <c r="X75" s="25" t="n"/>
      <c r="Y75" s="25" t="n"/>
      <c r="Z75" s="25" t="n"/>
      <c r="AA75" s="25" t="n"/>
      <c r="AB75" s="25" t="n"/>
      <c r="AC75" s="25" t="n"/>
      <c r="AD75" s="25" t="n"/>
      <c r="AE75" s="25" t="n"/>
      <c r="AF75" s="25" t="n"/>
    </row>
    <row r="76">
      <c r="A76" s="26" t="inlineStr">
        <is>
          <t>TELEMETRY INSTALLATION (WELLS)</t>
        </is>
      </c>
      <c r="B76" s="25" t="n"/>
      <c r="C76" s="25" t="n"/>
      <c r="D76" s="25" t="n"/>
      <c r="E76" s="25" t="n"/>
      <c r="F76" s="25" t="n"/>
      <c r="G76" s="25" t="n"/>
      <c r="H76" s="25" t="n"/>
      <c r="I76" s="25" t="n"/>
      <c r="J76" s="25" t="n"/>
      <c r="K76" s="25" t="n"/>
      <c r="L76" s="25" t="n"/>
      <c r="M76" s="25" t="n"/>
      <c r="N76" s="25" t="n"/>
      <c r="O76" s="25" t="n"/>
      <c r="P76" s="25" t="n"/>
      <c r="Q76" s="25" t="n"/>
      <c r="R76" s="25" t="n"/>
      <c r="S76" s="25" t="n"/>
      <c r="T76" s="25" t="n"/>
      <c r="U76" s="25" t="n"/>
      <c r="V76" s="25" t="n"/>
      <c r="W76" s="25" t="n"/>
      <c r="X76" s="25" t="n"/>
      <c r="Y76" s="25" t="n"/>
      <c r="Z76" s="25" t="n"/>
      <c r="AA76" s="25" t="n"/>
      <c r="AB76" s="25" t="n"/>
      <c r="AC76" s="25" t="n"/>
      <c r="AD76" s="25" t="n"/>
      <c r="AE76" s="25" t="n"/>
      <c r="AF76" s="25" t="n"/>
    </row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>
      <c r="A99" s="29" t="inlineStr">
        <is>
          <t>Correction factor</t>
        </is>
      </c>
      <c r="B99" s="30">
        <f>1.03</f>
        <v/>
      </c>
      <c r="C99" s="30">
        <f>1.03</f>
        <v/>
      </c>
      <c r="D99" s="30">
        <f>1.03</f>
        <v/>
      </c>
      <c r="E99" s="30">
        <f>1.03</f>
        <v/>
      </c>
      <c r="F99" s="30">
        <f>1.03</f>
        <v/>
      </c>
      <c r="G99" s="30">
        <f>1.03</f>
        <v/>
      </c>
      <c r="H99" s="30">
        <f>1.03</f>
        <v/>
      </c>
      <c r="I99" s="30">
        <f>1.03</f>
        <v/>
      </c>
      <c r="J99" s="30">
        <f>1.03</f>
        <v/>
      </c>
      <c r="K99" s="30">
        <f>1.03</f>
        <v/>
      </c>
      <c r="L99" s="30">
        <f>1.03</f>
        <v/>
      </c>
      <c r="M99" s="30">
        <f>1.03</f>
        <v/>
      </c>
      <c r="N99" s="30">
        <f>1.03</f>
        <v/>
      </c>
      <c r="O99" s="30">
        <f>1.03</f>
        <v/>
      </c>
      <c r="P99" s="30">
        <f>1.03</f>
        <v/>
      </c>
      <c r="Q99" s="30">
        <f>1.03</f>
        <v/>
      </c>
      <c r="R99" s="30">
        <f>1.03</f>
        <v/>
      </c>
      <c r="S99" s="30">
        <f>1.03</f>
        <v/>
      </c>
      <c r="T99" s="30">
        <f>1.03</f>
        <v/>
      </c>
      <c r="U99" s="30">
        <f>1.03</f>
        <v/>
      </c>
      <c r="V99" s="30">
        <f>1.03</f>
        <v/>
      </c>
      <c r="W99" s="30">
        <f>1.03</f>
        <v/>
      </c>
      <c r="X99" s="30">
        <f>1.03</f>
        <v/>
      </c>
      <c r="Y99" s="30">
        <f>1.03</f>
        <v/>
      </c>
      <c r="Z99" s="30">
        <f>1.03</f>
        <v/>
      </c>
      <c r="AA99" s="30">
        <f>1.03</f>
        <v/>
      </c>
      <c r="AB99" s="30">
        <f>1.03</f>
        <v/>
      </c>
      <c r="AC99" s="30">
        <f>1.03</f>
        <v/>
      </c>
      <c r="AD99" s="30">
        <f>1.03</f>
        <v/>
      </c>
      <c r="AE99" s="30">
        <f>1.03</f>
        <v/>
      </c>
      <c r="AF99" s="30">
        <f>1.03</f>
        <v/>
      </c>
    </row>
    <row r="100">
      <c r="A100" s="29" t="inlineStr">
        <is>
          <t>Density</t>
        </is>
      </c>
      <c r="B100" s="30">
        <f>0.778</f>
        <v/>
      </c>
      <c r="C100" s="30">
        <f>0.778</f>
        <v/>
      </c>
      <c r="D100" s="30">
        <f>0.778</f>
        <v/>
      </c>
      <c r="E100" s="30">
        <f>0.778</f>
        <v/>
      </c>
      <c r="F100" s="30">
        <f>0.778</f>
        <v/>
      </c>
      <c r="G100" s="30">
        <f>0.778</f>
        <v/>
      </c>
      <c r="H100" s="30">
        <f>0.778</f>
        <v/>
      </c>
      <c r="I100" s="30">
        <f>0.778</f>
        <v/>
      </c>
      <c r="J100" s="30">
        <f>0.778</f>
        <v/>
      </c>
      <c r="K100" s="30">
        <f>0.778</f>
        <v/>
      </c>
      <c r="L100" s="30">
        <f>0.778</f>
        <v/>
      </c>
      <c r="M100" s="30">
        <f>0.778</f>
        <v/>
      </c>
      <c r="N100" s="30">
        <f>0.778</f>
        <v/>
      </c>
      <c r="O100" s="30">
        <f>0.778</f>
        <v/>
      </c>
      <c r="P100" s="30">
        <f>0.778</f>
        <v/>
      </c>
      <c r="Q100" s="30">
        <f>0.778</f>
        <v/>
      </c>
      <c r="R100" s="30">
        <f>0.778</f>
        <v/>
      </c>
      <c r="S100" s="30">
        <f>0.778</f>
        <v/>
      </c>
      <c r="T100" s="30">
        <f>0.778</f>
        <v/>
      </c>
      <c r="U100" s="30">
        <f>0.778</f>
        <v/>
      </c>
      <c r="V100" s="30">
        <f>0.778</f>
        <v/>
      </c>
      <c r="W100" s="30">
        <f>0.778</f>
        <v/>
      </c>
      <c r="X100" s="30">
        <f>0.778</f>
        <v/>
      </c>
      <c r="Y100" s="30">
        <f>0.778</f>
        <v/>
      </c>
      <c r="Z100" s="30">
        <f>0.778</f>
        <v/>
      </c>
      <c r="AA100" s="30">
        <f>0.778</f>
        <v/>
      </c>
      <c r="AB100" s="30">
        <f>0.778</f>
        <v/>
      </c>
      <c r="AC100" s="30">
        <f>0.778</f>
        <v/>
      </c>
      <c r="AD100" s="30">
        <f>0.778</f>
        <v/>
      </c>
      <c r="AE100" s="30">
        <f>0.778</f>
        <v/>
      </c>
      <c r="AF100" s="30">
        <f>0.778</f>
        <v/>
      </c>
    </row>
    <row r="101">
      <c r="B101" s="27" t="inlineStr">
        <is>
          <t>INM Model Data</t>
        </is>
      </c>
    </row>
    <row r="102">
      <c r="A102" s="26" t="inlineStr">
        <is>
          <t>INM KPC WS MP, m3 stable</t>
        </is>
      </c>
      <c r="B102" s="24" t="n">
        <v>19.49</v>
      </c>
      <c r="C102" s="24" t="n">
        <v>19.49</v>
      </c>
      <c r="D102" s="24" t="n">
        <v>19.49</v>
      </c>
      <c r="E102" s="24" t="n">
        <v>19.49</v>
      </c>
      <c r="F102" s="24" t="n">
        <v>19.49</v>
      </c>
      <c r="G102" s="24" t="n">
        <v>19.49</v>
      </c>
      <c r="H102" s="24" t="n">
        <v>19.49</v>
      </c>
      <c r="I102" s="24" t="n">
        <v>19.49</v>
      </c>
      <c r="J102" s="24" t="n">
        <v>19.49</v>
      </c>
      <c r="K102" s="24" t="n">
        <v>19.49</v>
      </c>
      <c r="L102" s="24" t="n">
        <v>19.49</v>
      </c>
      <c r="M102" s="24" t="n">
        <v>19.49</v>
      </c>
      <c r="N102" s="24" t="n">
        <v>19.49</v>
      </c>
      <c r="O102" s="24" t="n">
        <v>19.49</v>
      </c>
      <c r="P102" s="24" t="n">
        <v>19.49</v>
      </c>
      <c r="Q102" s="24" t="n">
        <v>19.49</v>
      </c>
      <c r="R102" s="24" t="n">
        <v>19.49</v>
      </c>
      <c r="S102" s="24" t="n">
        <v>19.49</v>
      </c>
      <c r="T102" s="24" t="n">
        <v>19.49</v>
      </c>
      <c r="U102" s="24" t="n">
        <v>19.49</v>
      </c>
      <c r="V102" s="24" t="n">
        <v>19.49</v>
      </c>
      <c r="W102" s="24" t="n">
        <v>19.49</v>
      </c>
      <c r="X102" s="24" t="n">
        <v>19.49</v>
      </c>
      <c r="Y102" s="24" t="n">
        <v>19.49</v>
      </c>
      <c r="Z102" s="24" t="n">
        <v>19.49</v>
      </c>
      <c r="AA102" s="24" t="n">
        <v>19.49</v>
      </c>
      <c r="AB102" s="24" t="n">
        <v>19.49</v>
      </c>
      <c r="AC102" s="24" t="n">
        <v>19.49</v>
      </c>
      <c r="AD102" s="24" t="n">
        <v>19.49</v>
      </c>
      <c r="AE102" s="24" t="n">
        <v>19.49</v>
      </c>
      <c r="AF102" s="24" t="n">
        <v>19.49</v>
      </c>
    </row>
    <row r="103">
      <c r="A103" s="26" t="inlineStr">
        <is>
          <t>INM KPC WS LP, m3 stable</t>
        </is>
      </c>
      <c r="B103" s="24" t="n">
        <v>2.72</v>
      </c>
      <c r="C103" s="24" t="n">
        <v>2.72</v>
      </c>
      <c r="D103" s="24" t="n">
        <v>2.72</v>
      </c>
      <c r="E103" s="24" t="n">
        <v>2.72</v>
      </c>
      <c r="F103" s="24" t="n">
        <v>2.72</v>
      </c>
      <c r="G103" s="24" t="n">
        <v>2.72</v>
      </c>
      <c r="H103" s="24" t="n">
        <v>2.72</v>
      </c>
      <c r="I103" s="24" t="n">
        <v>2.72</v>
      </c>
      <c r="J103" s="24" t="n">
        <v>2.72</v>
      </c>
      <c r="K103" s="24" t="n">
        <v>2.72</v>
      </c>
      <c r="L103" s="24" t="n">
        <v>2.72</v>
      </c>
      <c r="M103" s="24" t="n">
        <v>2.72</v>
      </c>
      <c r="N103" s="24" t="n">
        <v>2.72</v>
      </c>
      <c r="O103" s="24" t="n">
        <v>2.72</v>
      </c>
      <c r="P103" s="24" t="n">
        <v>2.72</v>
      </c>
      <c r="Q103" s="24" t="n">
        <v>2.72</v>
      </c>
      <c r="R103" s="24" t="n">
        <v>2.72</v>
      </c>
      <c r="S103" s="24" t="n">
        <v>2.72</v>
      </c>
      <c r="T103" s="24" t="n">
        <v>2.72</v>
      </c>
      <c r="U103" s="24" t="n">
        <v>2.72</v>
      </c>
      <c r="V103" s="24" t="n">
        <v>2.72</v>
      </c>
      <c r="W103" s="24" t="n">
        <v>2.72</v>
      </c>
      <c r="X103" s="24" t="n">
        <v>2.72</v>
      </c>
      <c r="Y103" s="24" t="n">
        <v>2.72</v>
      </c>
      <c r="Z103" s="24" t="n">
        <v>2.72</v>
      </c>
      <c r="AA103" s="24" t="n">
        <v>2.72</v>
      </c>
      <c r="AB103" s="24" t="n">
        <v>2.72</v>
      </c>
      <c r="AC103" s="24" t="n">
        <v>2.72</v>
      </c>
      <c r="AD103" s="24" t="n">
        <v>2.72</v>
      </c>
      <c r="AE103" s="24" t="n">
        <v>2.72</v>
      </c>
      <c r="AF103" s="24" t="n">
        <v>2.72</v>
      </c>
    </row>
    <row r="104">
      <c r="A104" s="26" t="inlineStr">
        <is>
          <t>INM Unit 2 WS, m3 stable</t>
        </is>
      </c>
      <c r="B104" s="24" t="n">
        <v>0</v>
      </c>
      <c r="C104" s="24" t="n">
        <v>0</v>
      </c>
      <c r="D104" s="24" t="n">
        <v>0</v>
      </c>
      <c r="E104" s="24" t="n">
        <v>0</v>
      </c>
      <c r="F104" s="24" t="n">
        <v>0</v>
      </c>
      <c r="G104" s="24" t="n">
        <v>0</v>
      </c>
      <c r="H104" s="24" t="n">
        <v>0</v>
      </c>
      <c r="I104" s="24" t="n">
        <v>0</v>
      </c>
      <c r="J104" s="24" t="n">
        <v>0</v>
      </c>
      <c r="K104" s="24" t="n">
        <v>0</v>
      </c>
      <c r="L104" s="24" t="n">
        <v>0</v>
      </c>
      <c r="M104" s="24" t="n">
        <v>0</v>
      </c>
      <c r="N104" s="24" t="n">
        <v>0</v>
      </c>
      <c r="O104" s="24" t="n">
        <v>0</v>
      </c>
      <c r="P104" s="24" t="n">
        <v>0</v>
      </c>
      <c r="Q104" s="24" t="n">
        <v>0</v>
      </c>
      <c r="R104" s="24" t="n">
        <v>0</v>
      </c>
      <c r="S104" s="24" t="n">
        <v>0</v>
      </c>
      <c r="T104" s="24" t="n">
        <v>0</v>
      </c>
      <c r="U104" s="24" t="n">
        <v>0</v>
      </c>
      <c r="V104" s="24" t="n">
        <v>0</v>
      </c>
      <c r="W104" s="24" t="n">
        <v>0</v>
      </c>
      <c r="X104" s="24" t="n">
        <v>0</v>
      </c>
      <c r="Y104" s="24" t="n">
        <v>0</v>
      </c>
      <c r="Z104" s="24" t="n">
        <v>0</v>
      </c>
      <c r="AA104" s="24" t="n">
        <v>0</v>
      </c>
      <c r="AB104" s="24" t="n">
        <v>0</v>
      </c>
      <c r="AC104" s="24" t="n">
        <v>0</v>
      </c>
      <c r="AD104" s="24" t="n">
        <v>0</v>
      </c>
      <c r="AE104" s="24" t="n">
        <v>0</v>
      </c>
      <c r="AF104" s="24" t="n">
        <v>0</v>
      </c>
    </row>
    <row r="105">
      <c r="A105" s="26" t="inlineStr">
        <is>
          <t>INM Unit 3 WS, m3 stable</t>
        </is>
      </c>
      <c r="B105" s="24" t="n">
        <v>2.44</v>
      </c>
      <c r="C105" s="24" t="n">
        <v>2.44</v>
      </c>
      <c r="D105" s="24" t="n">
        <v>2.44</v>
      </c>
      <c r="E105" s="24" t="n">
        <v>2.44</v>
      </c>
      <c r="F105" s="24" t="n">
        <v>2.44</v>
      </c>
      <c r="G105" s="24" t="n">
        <v>2.44</v>
      </c>
      <c r="H105" s="24" t="n">
        <v>2.44</v>
      </c>
      <c r="I105" s="24" t="n">
        <v>2.44</v>
      </c>
      <c r="J105" s="24" t="n">
        <v>2.44</v>
      </c>
      <c r="K105" s="24" t="n">
        <v>2.44</v>
      </c>
      <c r="L105" s="24" t="n">
        <v>2.44</v>
      </c>
      <c r="M105" s="24" t="n">
        <v>2.44</v>
      </c>
      <c r="N105" s="24" t="n">
        <v>2.44</v>
      </c>
      <c r="O105" s="24" t="n">
        <v>2.44</v>
      </c>
      <c r="P105" s="24" t="n">
        <v>2.44</v>
      </c>
      <c r="Q105" s="24" t="n">
        <v>2.44</v>
      </c>
      <c r="R105" s="24" t="n">
        <v>2.44</v>
      </c>
      <c r="S105" s="24" t="n">
        <v>2.44</v>
      </c>
      <c r="T105" s="24" t="n">
        <v>2.44</v>
      </c>
      <c r="U105" s="24" t="n">
        <v>2.44</v>
      </c>
      <c r="V105" s="24" t="n">
        <v>2.44</v>
      </c>
      <c r="W105" s="24" t="n">
        <v>2.44</v>
      </c>
      <c r="X105" s="24" t="n">
        <v>2.44</v>
      </c>
      <c r="Y105" s="24" t="n">
        <v>2.44</v>
      </c>
      <c r="Z105" s="24" t="n">
        <v>2.44</v>
      </c>
      <c r="AA105" s="24" t="n">
        <v>2.44</v>
      </c>
      <c r="AB105" s="24" t="n">
        <v>2.44</v>
      </c>
      <c r="AC105" s="24" t="n">
        <v>2.44</v>
      </c>
      <c r="AD105" s="24" t="n">
        <v>2.44</v>
      </c>
      <c r="AE105" s="24" t="n">
        <v>2.44</v>
      </c>
      <c r="AF105" s="24" t="n">
        <v>2.44</v>
      </c>
    </row>
    <row r="106">
      <c r="A106" s="26" t="inlineStr">
        <is>
          <t>INM KPC WS, kt stable</t>
        </is>
      </c>
      <c r="B106" s="24">
        <f>(B102+B103)*B100*B99</f>
        <v/>
      </c>
      <c r="C106" s="24">
        <f>(C102+C103)*C100*C99</f>
        <v/>
      </c>
      <c r="D106" s="24">
        <f>(D102+D103)*D100*D99</f>
        <v/>
      </c>
      <c r="E106" s="24">
        <f>(E102+E103)*E100*E99</f>
        <v/>
      </c>
      <c r="F106" s="24">
        <f>(F102+F103)*F100*F99</f>
        <v/>
      </c>
      <c r="G106" s="24">
        <f>(G102+G103)*G100*G99</f>
        <v/>
      </c>
      <c r="H106" s="24">
        <f>(H102+H103)*H100*H99</f>
        <v/>
      </c>
      <c r="I106" s="24">
        <f>(I102+I103)*I100*I99</f>
        <v/>
      </c>
      <c r="J106" s="24">
        <f>(J102+J103)*J100*J99</f>
        <v/>
      </c>
      <c r="K106" s="24">
        <f>(K102+K103)*K100*K99</f>
        <v/>
      </c>
      <c r="L106" s="24">
        <f>(L102+L103)*L100*L99</f>
        <v/>
      </c>
      <c r="M106" s="24">
        <f>(M102+M103)*M100*M99</f>
        <v/>
      </c>
      <c r="N106" s="24">
        <f>(N102+N103)*N100*N99</f>
        <v/>
      </c>
      <c r="O106" s="24">
        <f>(O102+O103)*O100*O99</f>
        <v/>
      </c>
      <c r="P106" s="24">
        <f>(P102+P103)*P100*P99</f>
        <v/>
      </c>
      <c r="Q106" s="24">
        <f>(Q102+Q103)*Q100*Q99</f>
        <v/>
      </c>
      <c r="R106" s="24">
        <f>(R102+R103)*R100*R99</f>
        <v/>
      </c>
      <c r="S106" s="24">
        <f>(S102+S103)*S100*S99</f>
        <v/>
      </c>
      <c r="T106" s="24">
        <f>(T102+T103)*T100*T99</f>
        <v/>
      </c>
      <c r="U106" s="24">
        <f>(U102+U103)*U100*U99</f>
        <v/>
      </c>
      <c r="V106" s="24">
        <f>(V102+V103)*V100*V99</f>
        <v/>
      </c>
      <c r="W106" s="24">
        <f>(W102+W103)*W100*W99</f>
        <v/>
      </c>
      <c r="X106" s="24">
        <f>(X102+X103)*X100*X99</f>
        <v/>
      </c>
      <c r="Y106" s="24">
        <f>(Y102+Y103)*Y100*Y99</f>
        <v/>
      </c>
      <c r="Z106" s="24">
        <f>(Z102+Z103)*Z100*Z99</f>
        <v/>
      </c>
      <c r="AA106" s="24">
        <f>(AA102+AA103)*AA100*AA99</f>
        <v/>
      </c>
      <c r="AB106" s="24">
        <f>(AB102+AB103)*AB100*AB99</f>
        <v/>
      </c>
      <c r="AC106" s="24">
        <f>(AC102+AC103)*AC100*AC99</f>
        <v/>
      </c>
      <c r="AD106" s="24">
        <f>(AD102+AD103)*AD100*AD99</f>
        <v/>
      </c>
      <c r="AE106" s="24">
        <f>(AE102+AE103)*AE100*AE99</f>
        <v/>
      </c>
      <c r="AF106" s="24">
        <f>(AF102+AF103)*AF100*AF99</f>
        <v/>
      </c>
    </row>
    <row r="107">
      <c r="A107" s="26" t="inlineStr">
        <is>
          <t>INM Unit 2 WS, kt stable</t>
        </is>
      </c>
      <c r="B107" s="24">
        <f>B104*B100*B99</f>
        <v/>
      </c>
      <c r="C107" s="24">
        <f>C104*C100*C99</f>
        <v/>
      </c>
      <c r="D107" s="24">
        <f>D104*D100*D99</f>
        <v/>
      </c>
      <c r="E107" s="24">
        <f>E104*E100*E99</f>
        <v/>
      </c>
      <c r="F107" s="24">
        <f>F104*F100*F99</f>
        <v/>
      </c>
      <c r="G107" s="24">
        <f>G104*G100*G99</f>
        <v/>
      </c>
      <c r="H107" s="24">
        <f>H104*H100*H99</f>
        <v/>
      </c>
      <c r="I107" s="24">
        <f>I104*I100*I99</f>
        <v/>
      </c>
      <c r="J107" s="24">
        <f>J104*J100*J99</f>
        <v/>
      </c>
      <c r="K107" s="24">
        <f>K104*K100*K99</f>
        <v/>
      </c>
      <c r="L107" s="24">
        <f>L104*L100*L99</f>
        <v/>
      </c>
      <c r="M107" s="24">
        <f>M104*M100*M99</f>
        <v/>
      </c>
      <c r="N107" s="24">
        <f>N104*N100*N99</f>
        <v/>
      </c>
      <c r="O107" s="24">
        <f>O104*O100*O99</f>
        <v/>
      </c>
      <c r="P107" s="24">
        <f>P104*P100*P99</f>
        <v/>
      </c>
      <c r="Q107" s="24">
        <f>Q104*Q100*Q99</f>
        <v/>
      </c>
      <c r="R107" s="24">
        <f>R104*R100*R99</f>
        <v/>
      </c>
      <c r="S107" s="24">
        <f>S104*S100*S99</f>
        <v/>
      </c>
      <c r="T107" s="24">
        <f>T104*T100*T99</f>
        <v/>
      </c>
      <c r="U107" s="24">
        <f>U104*U100*U99</f>
        <v/>
      </c>
      <c r="V107" s="24">
        <f>V104*V100*V99</f>
        <v/>
      </c>
      <c r="W107" s="24">
        <f>W104*W100*W99</f>
        <v/>
      </c>
      <c r="X107" s="24">
        <f>X104*X100*X99</f>
        <v/>
      </c>
      <c r="Y107" s="24">
        <f>Y104*Y100*Y99</f>
        <v/>
      </c>
      <c r="Z107" s="24">
        <f>Z104*Z100*Z99</f>
        <v/>
      </c>
      <c r="AA107" s="24">
        <f>AA104*AA100*AA99</f>
        <v/>
      </c>
      <c r="AB107" s="24">
        <f>AB104*AB100*AB99</f>
        <v/>
      </c>
      <c r="AC107" s="24">
        <f>AC104*AC100*AC99</f>
        <v/>
      </c>
      <c r="AD107" s="24">
        <f>AD104*AD100*AD99</f>
        <v/>
      </c>
      <c r="AE107" s="24">
        <f>AE104*AE100*AE99</f>
        <v/>
      </c>
      <c r="AF107" s="24">
        <f>AF104*AF100*AF99</f>
        <v/>
      </c>
    </row>
    <row r="108">
      <c r="A108" s="26" t="inlineStr">
        <is>
          <t>INM Unit 3 WS, kt stable</t>
        </is>
      </c>
      <c r="B108" s="24">
        <f>B105*B100*B99</f>
        <v/>
      </c>
      <c r="C108" s="24">
        <f>C105*C100*C99</f>
        <v/>
      </c>
      <c r="D108" s="24">
        <f>D105*D100*D99</f>
        <v/>
      </c>
      <c r="E108" s="24">
        <f>E105*E100*E99</f>
        <v/>
      </c>
      <c r="F108" s="24">
        <f>F105*F100*F99</f>
        <v/>
      </c>
      <c r="G108" s="24">
        <f>G105*G100*G99</f>
        <v/>
      </c>
      <c r="H108" s="24">
        <f>H105*H100*H99</f>
        <v/>
      </c>
      <c r="I108" s="24">
        <f>I105*I100*I99</f>
        <v/>
      </c>
      <c r="J108" s="24">
        <f>J105*J100*J99</f>
        <v/>
      </c>
      <c r="K108" s="24">
        <f>K105*K100*K99</f>
        <v/>
      </c>
      <c r="L108" s="24">
        <f>L105*L100*L99</f>
        <v/>
      </c>
      <c r="M108" s="24">
        <f>M105*M100*M99</f>
        <v/>
      </c>
      <c r="N108" s="24">
        <f>N105*N100*N99</f>
        <v/>
      </c>
      <c r="O108" s="24">
        <f>O105*O100*O99</f>
        <v/>
      </c>
      <c r="P108" s="24">
        <f>P105*P100*P99</f>
        <v/>
      </c>
      <c r="Q108" s="24">
        <f>Q105*Q100*Q99</f>
        <v/>
      </c>
      <c r="R108" s="24">
        <f>R105*R100*R99</f>
        <v/>
      </c>
      <c r="S108" s="24">
        <f>S105*S100*S99</f>
        <v/>
      </c>
      <c r="T108" s="24">
        <f>T105*T100*T99</f>
        <v/>
      </c>
      <c r="U108" s="24">
        <f>U105*U100*U99</f>
        <v/>
      </c>
      <c r="V108" s="24">
        <f>V105*V100*V99</f>
        <v/>
      </c>
      <c r="W108" s="24">
        <f>W105*W100*W99</f>
        <v/>
      </c>
      <c r="X108" s="24">
        <f>X105*X100*X99</f>
        <v/>
      </c>
      <c r="Y108" s="24">
        <f>Y105*Y100*Y99</f>
        <v/>
      </c>
      <c r="Z108" s="24">
        <f>Z105*Z100*Z99</f>
        <v/>
      </c>
      <c r="AA108" s="24">
        <f>AA105*AA100*AA99</f>
        <v/>
      </c>
      <c r="AB108" s="24">
        <f>AB105*AB100*AB99</f>
        <v/>
      </c>
      <c r="AC108" s="24">
        <f>AC105*AC100*AC99</f>
        <v/>
      </c>
      <c r="AD108" s="24">
        <f>AD105*AD100*AD99</f>
        <v/>
      </c>
      <c r="AE108" s="24">
        <f>AE105*AE100*AE99</f>
        <v/>
      </c>
      <c r="AF108" s="24">
        <f>AF105*AF100*AF99</f>
        <v/>
      </c>
    </row>
    <row r="109">
      <c r="A109" s="26" t="inlineStr">
        <is>
          <t>Total Prodced Oil, kt stable</t>
        </is>
      </c>
      <c r="B109" s="24">
        <f>B106+B107+B108</f>
        <v/>
      </c>
      <c r="C109" s="24">
        <f>C106+C107+C108</f>
        <v/>
      </c>
      <c r="D109" s="24">
        <f>D106+D107+D108</f>
        <v/>
      </c>
      <c r="E109" s="24">
        <f>E106+E107+E108</f>
        <v/>
      </c>
      <c r="F109" s="24">
        <f>F106+F107+F108</f>
        <v/>
      </c>
      <c r="G109" s="24">
        <f>G106+G107+G108</f>
        <v/>
      </c>
      <c r="H109" s="24">
        <f>H106+H107+H108</f>
        <v/>
      </c>
      <c r="I109" s="24">
        <f>I106+I107+I108</f>
        <v/>
      </c>
      <c r="J109" s="24">
        <f>J106+J107+J108</f>
        <v/>
      </c>
      <c r="K109" s="24">
        <f>K106+K107+K108</f>
        <v/>
      </c>
      <c r="L109" s="24">
        <f>L106+L107+L108</f>
        <v/>
      </c>
      <c r="M109" s="24">
        <f>M106+M107+M108</f>
        <v/>
      </c>
      <c r="N109" s="24">
        <f>N106+N107+N108</f>
        <v/>
      </c>
      <c r="O109" s="24">
        <f>O106+O107+O108</f>
        <v/>
      </c>
      <c r="P109" s="24">
        <f>P106+P107+P108</f>
        <v/>
      </c>
      <c r="Q109" s="24">
        <f>Q106+Q107+Q108</f>
        <v/>
      </c>
      <c r="R109" s="24">
        <f>R106+R107+R108</f>
        <v/>
      </c>
      <c r="S109" s="24">
        <f>S106+S107+S108</f>
        <v/>
      </c>
      <c r="T109" s="24">
        <f>T106+T107+T108</f>
        <v/>
      </c>
      <c r="U109" s="24">
        <f>U106+U107+U108</f>
        <v/>
      </c>
      <c r="V109" s="24">
        <f>V106+V107+V108</f>
        <v/>
      </c>
      <c r="W109" s="24">
        <f>W106+W107+W108</f>
        <v/>
      </c>
      <c r="X109" s="24">
        <f>X106+X107+X108</f>
        <v/>
      </c>
      <c r="Y109" s="24">
        <f>Y106+Y107+Y108</f>
        <v/>
      </c>
      <c r="Z109" s="24">
        <f>Z106+Z107+Z108</f>
        <v/>
      </c>
      <c r="AA109" s="24">
        <f>AA106+AA107+AA108</f>
        <v/>
      </c>
      <c r="AB109" s="24">
        <f>AB106+AB107+AB108</f>
        <v/>
      </c>
      <c r="AC109" s="24">
        <f>AC106+AC107+AC108</f>
        <v/>
      </c>
      <c r="AD109" s="24">
        <f>AD106+AD107+AD108</f>
        <v/>
      </c>
      <c r="AE109" s="24">
        <f>AE106+AE107+AE108</f>
        <v/>
      </c>
      <c r="AF109" s="24">
        <f>AF106+AF107+AF108</f>
        <v/>
      </c>
    </row>
    <row r="110">
      <c r="A110" s="26" t="inlineStr">
        <is>
          <t>INM KPC LP WS  Gas Mscm stable</t>
        </is>
      </c>
      <c r="B110" s="24" t="n">
        <v>2.53</v>
      </c>
      <c r="C110" s="24" t="n">
        <v>2.53</v>
      </c>
      <c r="D110" s="24" t="n">
        <v>2.53</v>
      </c>
      <c r="E110" s="24" t="n">
        <v>2.53</v>
      </c>
      <c r="F110" s="24" t="n">
        <v>2.53</v>
      </c>
      <c r="G110" s="24" t="n">
        <v>2.53</v>
      </c>
      <c r="H110" s="24" t="n">
        <v>2.53</v>
      </c>
      <c r="I110" s="24" t="n">
        <v>2.53</v>
      </c>
      <c r="J110" s="24" t="n">
        <v>2.53</v>
      </c>
      <c r="K110" s="24" t="n">
        <v>2.53</v>
      </c>
      <c r="L110" s="24" t="n">
        <v>2.53</v>
      </c>
      <c r="M110" s="24" t="n">
        <v>2.53</v>
      </c>
      <c r="N110" s="24" t="n">
        <v>2.53</v>
      </c>
      <c r="O110" s="24" t="n">
        <v>2.53</v>
      </c>
      <c r="P110" s="24" t="n">
        <v>2.53</v>
      </c>
      <c r="Q110" s="24" t="n">
        <v>2.53</v>
      </c>
      <c r="R110" s="24" t="n">
        <v>2.53</v>
      </c>
      <c r="S110" s="24" t="n">
        <v>2.53</v>
      </c>
      <c r="T110" s="24" t="n">
        <v>2.53</v>
      </c>
      <c r="U110" s="24" t="n">
        <v>2.53</v>
      </c>
      <c r="V110" s="24" t="n">
        <v>2.53</v>
      </c>
      <c r="W110" s="24" t="n">
        <v>2.53</v>
      </c>
      <c r="X110" s="24" t="n">
        <v>2.53</v>
      </c>
      <c r="Y110" s="24" t="n">
        <v>2.53</v>
      </c>
      <c r="Z110" s="24" t="n">
        <v>2.53</v>
      </c>
      <c r="AA110" s="24" t="n">
        <v>2.53</v>
      </c>
      <c r="AB110" s="24" t="n">
        <v>2.53</v>
      </c>
      <c r="AC110" s="24" t="n">
        <v>2.53</v>
      </c>
      <c r="AD110" s="24" t="n">
        <v>2.53</v>
      </c>
      <c r="AE110" s="24" t="n">
        <v>2.53</v>
      </c>
      <c r="AF110" s="24" t="n">
        <v>2.53</v>
      </c>
    </row>
    <row r="111">
      <c r="A111" s="26" t="inlineStr">
        <is>
          <t>INM KPC MP WS  Gas Mscm stable</t>
        </is>
      </c>
      <c r="B111" s="24" t="n">
        <v>34.08</v>
      </c>
      <c r="C111" s="24" t="n">
        <v>34.08</v>
      </c>
      <c r="D111" s="24" t="n">
        <v>34.08</v>
      </c>
      <c r="E111" s="24" t="n">
        <v>34.08</v>
      </c>
      <c r="F111" s="24" t="n">
        <v>34.08</v>
      </c>
      <c r="G111" s="24" t="n">
        <v>34.08</v>
      </c>
      <c r="H111" s="24" t="n">
        <v>34.08</v>
      </c>
      <c r="I111" s="24" t="n">
        <v>34.08</v>
      </c>
      <c r="J111" s="24" t="n">
        <v>34.08</v>
      </c>
      <c r="K111" s="24" t="n">
        <v>34.08</v>
      </c>
      <c r="L111" s="24" t="n">
        <v>34.08</v>
      </c>
      <c r="M111" s="24" t="n">
        <v>34.08</v>
      </c>
      <c r="N111" s="24" t="n">
        <v>34.08</v>
      </c>
      <c r="O111" s="24" t="n">
        <v>34.08</v>
      </c>
      <c r="P111" s="24" t="n">
        <v>34.08</v>
      </c>
      <c r="Q111" s="24" t="n">
        <v>34.08</v>
      </c>
      <c r="R111" s="24" t="n">
        <v>34.08</v>
      </c>
      <c r="S111" s="24" t="n">
        <v>34.08</v>
      </c>
      <c r="T111" s="24" t="n">
        <v>34.08</v>
      </c>
      <c r="U111" s="24" t="n">
        <v>34.08</v>
      </c>
      <c r="V111" s="24" t="n">
        <v>34.08</v>
      </c>
      <c r="W111" s="24" t="n">
        <v>34.08</v>
      </c>
      <c r="X111" s="24" t="n">
        <v>34.08</v>
      </c>
      <c r="Y111" s="24" t="n">
        <v>34.08</v>
      </c>
      <c r="Z111" s="24" t="n">
        <v>34.08</v>
      </c>
      <c r="AA111" s="24" t="n">
        <v>34.08</v>
      </c>
      <c r="AB111" s="24" t="n">
        <v>34.08</v>
      </c>
      <c r="AC111" s="24" t="n">
        <v>34.08</v>
      </c>
      <c r="AD111" s="24" t="n">
        <v>34.08</v>
      </c>
      <c r="AE111" s="24" t="n">
        <v>34.08</v>
      </c>
      <c r="AF111" s="24" t="n">
        <v>34.08</v>
      </c>
    </row>
    <row r="112">
      <c r="A112" s="26" t="inlineStr">
        <is>
          <t>INM KPC WS Gas Mscm stable</t>
        </is>
      </c>
      <c r="B112" s="24">
        <f>B110+B111</f>
        <v/>
      </c>
      <c r="C112" s="24">
        <f>C110+C111</f>
        <v/>
      </c>
      <c r="D112" s="24">
        <f>D110+D111</f>
        <v/>
      </c>
      <c r="E112" s="24">
        <f>E110+E111</f>
        <v/>
      </c>
      <c r="F112" s="24">
        <f>F110+F111</f>
        <v/>
      </c>
      <c r="G112" s="24">
        <f>G110+G111</f>
        <v/>
      </c>
      <c r="H112" s="24">
        <f>H110+H111</f>
        <v/>
      </c>
      <c r="I112" s="24">
        <f>I110+I111</f>
        <v/>
      </c>
      <c r="J112" s="24">
        <f>J110+J111</f>
        <v/>
      </c>
      <c r="K112" s="24">
        <f>K110+K111</f>
        <v/>
      </c>
      <c r="L112" s="24">
        <f>L110+L111</f>
        <v/>
      </c>
      <c r="M112" s="24">
        <f>M110+M111</f>
        <v/>
      </c>
      <c r="N112" s="24">
        <f>N110+N111</f>
        <v/>
      </c>
      <c r="O112" s="24">
        <f>O110+O111</f>
        <v/>
      </c>
      <c r="P112" s="24">
        <f>P110+P111</f>
        <v/>
      </c>
      <c r="Q112" s="24">
        <f>Q110+Q111</f>
        <v/>
      </c>
      <c r="R112" s="24">
        <f>R110+R111</f>
        <v/>
      </c>
      <c r="S112" s="24">
        <f>S110+S111</f>
        <v/>
      </c>
      <c r="T112" s="24">
        <f>T110+T111</f>
        <v/>
      </c>
      <c r="U112" s="24">
        <f>U110+U111</f>
        <v/>
      </c>
      <c r="V112" s="24">
        <f>V110+V111</f>
        <v/>
      </c>
      <c r="W112" s="24">
        <f>W110+W111</f>
        <v/>
      </c>
      <c r="X112" s="24">
        <f>X110+X111</f>
        <v/>
      </c>
      <c r="Y112" s="24">
        <f>Y110+Y111</f>
        <v/>
      </c>
      <c r="Z112" s="24">
        <f>Z110+Z111</f>
        <v/>
      </c>
      <c r="AA112" s="24">
        <f>AA110+AA111</f>
        <v/>
      </c>
      <c r="AB112" s="24">
        <f>AB110+AB111</f>
        <v/>
      </c>
      <c r="AC112" s="24">
        <f>AC110+AC111</f>
        <v/>
      </c>
      <c r="AD112" s="24">
        <f>AD110+AD111</f>
        <v/>
      </c>
      <c r="AE112" s="24">
        <f>AE110+AE111</f>
        <v/>
      </c>
      <c r="AF112" s="24">
        <f>AF110+AF111</f>
        <v/>
      </c>
    </row>
    <row r="113">
      <c r="A113" s="26" t="inlineStr">
        <is>
          <t>INM Unit 2 WS  Gas Mscm stable</t>
        </is>
      </c>
      <c r="B113" s="24" t="n">
        <v>0</v>
      </c>
      <c r="C113" s="24" t="n">
        <v>0</v>
      </c>
      <c r="D113" s="24" t="n">
        <v>0</v>
      </c>
      <c r="E113" s="24" t="n">
        <v>0</v>
      </c>
      <c r="F113" s="24" t="n">
        <v>0</v>
      </c>
      <c r="G113" s="24" t="n">
        <v>0</v>
      </c>
      <c r="H113" s="24" t="n">
        <v>0</v>
      </c>
      <c r="I113" s="24" t="n">
        <v>0</v>
      </c>
      <c r="J113" s="24" t="n">
        <v>0</v>
      </c>
      <c r="K113" s="24" t="n">
        <v>0</v>
      </c>
      <c r="L113" s="24" t="n">
        <v>0</v>
      </c>
      <c r="M113" s="24" t="n">
        <v>0</v>
      </c>
      <c r="N113" s="24" t="n">
        <v>0</v>
      </c>
      <c r="O113" s="24" t="n">
        <v>0</v>
      </c>
      <c r="P113" s="24" t="n">
        <v>0</v>
      </c>
      <c r="Q113" s="24" t="n">
        <v>0</v>
      </c>
      <c r="R113" s="24" t="n">
        <v>0</v>
      </c>
      <c r="S113" s="24" t="n">
        <v>0</v>
      </c>
      <c r="T113" s="24" t="n">
        <v>0</v>
      </c>
      <c r="U113" s="24" t="n">
        <v>0</v>
      </c>
      <c r="V113" s="24" t="n">
        <v>0</v>
      </c>
      <c r="W113" s="24" t="n">
        <v>0</v>
      </c>
      <c r="X113" s="24" t="n">
        <v>0</v>
      </c>
      <c r="Y113" s="24" t="n">
        <v>0</v>
      </c>
      <c r="Z113" s="24" t="n">
        <v>0</v>
      </c>
      <c r="AA113" s="24" t="n">
        <v>0</v>
      </c>
      <c r="AB113" s="24" t="n">
        <v>0</v>
      </c>
      <c r="AC113" s="24" t="n">
        <v>0</v>
      </c>
      <c r="AD113" s="24" t="n">
        <v>0</v>
      </c>
      <c r="AE113" s="24" t="n">
        <v>0</v>
      </c>
      <c r="AF113" s="24" t="n">
        <v>0</v>
      </c>
    </row>
    <row r="114">
      <c r="A114" s="26" t="inlineStr">
        <is>
          <t>INM Unit 3 WS Gas Mscm stable</t>
        </is>
      </c>
      <c r="B114" s="24" t="n">
        <v>5.02</v>
      </c>
      <c r="C114" s="24" t="n">
        <v>5.02</v>
      </c>
      <c r="D114" s="24" t="n">
        <v>5.02</v>
      </c>
      <c r="E114" s="24" t="n">
        <v>5.02</v>
      </c>
      <c r="F114" s="24" t="n">
        <v>5.02</v>
      </c>
      <c r="G114" s="24" t="n">
        <v>5.02</v>
      </c>
      <c r="H114" s="24" t="n">
        <v>5.02</v>
      </c>
      <c r="I114" s="24" t="n">
        <v>5.02</v>
      </c>
      <c r="J114" s="24" t="n">
        <v>5.02</v>
      </c>
      <c r="K114" s="24" t="n">
        <v>5.02</v>
      </c>
      <c r="L114" s="24" t="n">
        <v>5.02</v>
      </c>
      <c r="M114" s="24" t="n">
        <v>5.02</v>
      </c>
      <c r="N114" s="24" t="n">
        <v>5.02</v>
      </c>
      <c r="O114" s="24" t="n">
        <v>5.02</v>
      </c>
      <c r="P114" s="24" t="n">
        <v>5.02</v>
      </c>
      <c r="Q114" s="24" t="n">
        <v>5.02</v>
      </c>
      <c r="R114" s="24" t="n">
        <v>5.02</v>
      </c>
      <c r="S114" s="24" t="n">
        <v>5.02</v>
      </c>
      <c r="T114" s="24" t="n">
        <v>5.02</v>
      </c>
      <c r="U114" s="24" t="n">
        <v>5.02</v>
      </c>
      <c r="V114" s="24" t="n">
        <v>5.02</v>
      </c>
      <c r="W114" s="24" t="n">
        <v>5.02</v>
      </c>
      <c r="X114" s="24" t="n">
        <v>5.02</v>
      </c>
      <c r="Y114" s="24" t="n">
        <v>5.02</v>
      </c>
      <c r="Z114" s="24" t="n">
        <v>5.02</v>
      </c>
      <c r="AA114" s="24" t="n">
        <v>5.02</v>
      </c>
      <c r="AB114" s="24" t="n">
        <v>5.02</v>
      </c>
      <c r="AC114" s="24" t="n">
        <v>5.02</v>
      </c>
      <c r="AD114" s="24" t="n">
        <v>5.02</v>
      </c>
      <c r="AE114" s="24" t="n">
        <v>5.02</v>
      </c>
      <c r="AF114" s="24" t="n">
        <v>5.02</v>
      </c>
    </row>
    <row r="115">
      <c r="A115" s="26" t="inlineStr">
        <is>
          <t>Total Prodced Gas, Mscm stable</t>
        </is>
      </c>
      <c r="B115" s="24">
        <f>B112+B113+B114</f>
        <v/>
      </c>
      <c r="C115" s="24">
        <f>C112+C113+C114</f>
        <v/>
      </c>
      <c r="D115" s="24">
        <f>D112+D113+D114</f>
        <v/>
      </c>
      <c r="E115" s="24">
        <f>E112+E113+E114</f>
        <v/>
      </c>
      <c r="F115" s="24">
        <f>F112+F113+F114</f>
        <v/>
      </c>
      <c r="G115" s="24">
        <f>G112+G113+G114</f>
        <v/>
      </c>
      <c r="H115" s="24">
        <f>H112+H113+H114</f>
        <v/>
      </c>
      <c r="I115" s="24">
        <f>I112+I113+I114</f>
        <v/>
      </c>
      <c r="J115" s="24">
        <f>J112+J113+J114</f>
        <v/>
      </c>
      <c r="K115" s="24">
        <f>K112+K113+K114</f>
        <v/>
      </c>
      <c r="L115" s="24">
        <f>L112+L113+L114</f>
        <v/>
      </c>
      <c r="M115" s="24">
        <f>M112+M113+M114</f>
        <v/>
      </c>
      <c r="N115" s="24">
        <f>N112+N113+N114</f>
        <v/>
      </c>
      <c r="O115" s="24">
        <f>O112+O113+O114</f>
        <v/>
      </c>
      <c r="P115" s="24">
        <f>P112+P113+P114</f>
        <v/>
      </c>
      <c r="Q115" s="24">
        <f>Q112+Q113+Q114</f>
        <v/>
      </c>
      <c r="R115" s="24">
        <f>R112+R113+R114</f>
        <v/>
      </c>
      <c r="S115" s="24">
        <f>S112+S113+S114</f>
        <v/>
      </c>
      <c r="T115" s="24">
        <f>T112+T113+T114</f>
        <v/>
      </c>
      <c r="U115" s="24">
        <f>U112+U113+U114</f>
        <v/>
      </c>
      <c r="V115" s="24">
        <f>V112+V113+V114</f>
        <v/>
      </c>
      <c r="W115" s="24">
        <f>W112+W113+W114</f>
        <v/>
      </c>
      <c r="X115" s="24">
        <f>X112+X113+X114</f>
        <v/>
      </c>
      <c r="Y115" s="24">
        <f>Y112+Y113+Y114</f>
        <v/>
      </c>
      <c r="Z115" s="24">
        <f>Z112+Z113+Z114</f>
        <v/>
      </c>
      <c r="AA115" s="24">
        <f>AA112+AA113+AA114</f>
        <v/>
      </c>
      <c r="AB115" s="24">
        <f>AB112+AB113+AB114</f>
        <v/>
      </c>
      <c r="AC115" s="24">
        <f>AC112+AC113+AC114</f>
        <v/>
      </c>
      <c r="AD115" s="24">
        <f>AD112+AD113+AD114</f>
        <v/>
      </c>
      <c r="AE115" s="24">
        <f>AE112+AE113+AE114</f>
        <v/>
      </c>
      <c r="AF115" s="24">
        <f>AF112+AF113+AF114</f>
        <v/>
      </c>
    </row>
    <row r="116">
      <c r="A116" s="26" t="inlineStr">
        <is>
          <t>INM KPC WS GOR Mscm/kt stable</t>
        </is>
      </c>
      <c r="B116" s="24">
        <f>B112/B106</f>
        <v/>
      </c>
      <c r="C116" s="24">
        <f>C112/C106</f>
        <v/>
      </c>
      <c r="D116" s="24">
        <f>D112/D106</f>
        <v/>
      </c>
      <c r="E116" s="24">
        <f>E112/E106</f>
        <v/>
      </c>
      <c r="F116" s="24">
        <f>F112/F106</f>
        <v/>
      </c>
      <c r="G116" s="24">
        <f>G112/G106</f>
        <v/>
      </c>
      <c r="H116" s="24">
        <f>H112/H106</f>
        <v/>
      </c>
      <c r="I116" s="24">
        <f>I112/I106</f>
        <v/>
      </c>
      <c r="J116" s="24">
        <f>J112/J106</f>
        <v/>
      </c>
      <c r="K116" s="24">
        <f>K112/K106</f>
        <v/>
      </c>
      <c r="L116" s="24">
        <f>L112/L106</f>
        <v/>
      </c>
      <c r="M116" s="24">
        <f>M112/M106</f>
        <v/>
      </c>
      <c r="N116" s="24">
        <f>N112/N106</f>
        <v/>
      </c>
      <c r="O116" s="24">
        <f>O112/O106</f>
        <v/>
      </c>
      <c r="P116" s="24">
        <f>P112/P106</f>
        <v/>
      </c>
      <c r="Q116" s="24">
        <f>Q112/Q106</f>
        <v/>
      </c>
      <c r="R116" s="24">
        <f>R112/R106</f>
        <v/>
      </c>
      <c r="S116" s="24">
        <f>S112/S106</f>
        <v/>
      </c>
      <c r="T116" s="24">
        <f>T112/T106</f>
        <v/>
      </c>
      <c r="U116" s="24">
        <f>U112/U106</f>
        <v/>
      </c>
      <c r="V116" s="24">
        <f>V112/V106</f>
        <v/>
      </c>
      <c r="W116" s="24">
        <f>W112/W106</f>
        <v/>
      </c>
      <c r="X116" s="24">
        <f>X112/X106</f>
        <v/>
      </c>
      <c r="Y116" s="24">
        <f>Y112/Y106</f>
        <v/>
      </c>
      <c r="Z116" s="24">
        <f>Z112/Z106</f>
        <v/>
      </c>
      <c r="AA116" s="24">
        <f>AA112/AA106</f>
        <v/>
      </c>
      <c r="AB116" s="24">
        <f>AB112/AB106</f>
        <v/>
      </c>
      <c r="AC116" s="24">
        <f>AC112/AC106</f>
        <v/>
      </c>
      <c r="AD116" s="24">
        <f>AD112/AD106</f>
        <v/>
      </c>
      <c r="AE116" s="24">
        <f>AE112/AE106</f>
        <v/>
      </c>
      <c r="AF116" s="24">
        <f>AF112/AF106</f>
        <v/>
      </c>
    </row>
    <row r="117">
      <c r="A117" s="26" t="inlineStr">
        <is>
          <t>INM Unit 2 WS GOR Mscm/kt stable</t>
        </is>
      </c>
      <c r="B117" s="24">
        <f>B113/B107</f>
        <v/>
      </c>
      <c r="C117" s="24">
        <f>C113/C107</f>
        <v/>
      </c>
      <c r="D117" s="24">
        <f>D113/D107</f>
        <v/>
      </c>
      <c r="E117" s="24">
        <f>E113/E107</f>
        <v/>
      </c>
      <c r="F117" s="24">
        <f>F113/F107</f>
        <v/>
      </c>
      <c r="G117" s="24">
        <f>G113/G107</f>
        <v/>
      </c>
      <c r="H117" s="24">
        <f>H113/H107</f>
        <v/>
      </c>
      <c r="I117" s="24">
        <f>I113/I107</f>
        <v/>
      </c>
      <c r="J117" s="24">
        <f>J113/J107</f>
        <v/>
      </c>
      <c r="K117" s="24">
        <f>K113/K107</f>
        <v/>
      </c>
      <c r="L117" s="24">
        <f>L113/L107</f>
        <v/>
      </c>
      <c r="M117" s="24">
        <f>M113/M107</f>
        <v/>
      </c>
      <c r="N117" s="24">
        <f>N113/N107</f>
        <v/>
      </c>
      <c r="O117" s="24">
        <f>O113/O107</f>
        <v/>
      </c>
      <c r="P117" s="24">
        <f>P113/P107</f>
        <v/>
      </c>
      <c r="Q117" s="24">
        <f>Q113/Q107</f>
        <v/>
      </c>
      <c r="R117" s="24">
        <f>R113/R107</f>
        <v/>
      </c>
      <c r="S117" s="24">
        <f>S113/S107</f>
        <v/>
      </c>
      <c r="T117" s="24">
        <f>T113/T107</f>
        <v/>
      </c>
      <c r="U117" s="24">
        <f>U113/U107</f>
        <v/>
      </c>
      <c r="V117" s="24">
        <f>V113/V107</f>
        <v/>
      </c>
      <c r="W117" s="24">
        <f>W113/W107</f>
        <v/>
      </c>
      <c r="X117" s="24">
        <f>X113/X107</f>
        <v/>
      </c>
      <c r="Y117" s="24">
        <f>Y113/Y107</f>
        <v/>
      </c>
      <c r="Z117" s="24">
        <f>Z113/Z107</f>
        <v/>
      </c>
      <c r="AA117" s="24">
        <f>AA113/AA107</f>
        <v/>
      </c>
      <c r="AB117" s="24">
        <f>AB113/AB107</f>
        <v/>
      </c>
      <c r="AC117" s="24">
        <f>AC113/AC107</f>
        <v/>
      </c>
      <c r="AD117" s="24">
        <f>AD113/AD107</f>
        <v/>
      </c>
      <c r="AE117" s="24">
        <f>AE113/AE107</f>
        <v/>
      </c>
      <c r="AF117" s="24">
        <f>AF113/AF107</f>
        <v/>
      </c>
    </row>
    <row r="118">
      <c r="A118" s="26" t="inlineStr">
        <is>
          <t>INM Unit 3 WS GOR Mscm/kt stable</t>
        </is>
      </c>
      <c r="B118" s="24">
        <f>B114/B108</f>
        <v/>
      </c>
      <c r="C118" s="24">
        <f>C114/C108</f>
        <v/>
      </c>
      <c r="D118" s="24">
        <f>D114/D108</f>
        <v/>
      </c>
      <c r="E118" s="24">
        <f>E114/E108</f>
        <v/>
      </c>
      <c r="F118" s="24">
        <f>F114/F108</f>
        <v/>
      </c>
      <c r="G118" s="24">
        <f>G114/G108</f>
        <v/>
      </c>
      <c r="H118" s="24">
        <f>H114/H108</f>
        <v/>
      </c>
      <c r="I118" s="24">
        <f>I114/I108</f>
        <v/>
      </c>
      <c r="J118" s="24">
        <f>J114/J108</f>
        <v/>
      </c>
      <c r="K118" s="24">
        <f>K114/K108</f>
        <v/>
      </c>
      <c r="L118" s="24">
        <f>L114/L108</f>
        <v/>
      </c>
      <c r="M118" s="24">
        <f>M114/M108</f>
        <v/>
      </c>
      <c r="N118" s="24">
        <f>N114/N108</f>
        <v/>
      </c>
      <c r="O118" s="24">
        <f>O114/O108</f>
        <v/>
      </c>
      <c r="P118" s="24">
        <f>P114/P108</f>
        <v/>
      </c>
      <c r="Q118" s="24">
        <f>Q114/Q108</f>
        <v/>
      </c>
      <c r="R118" s="24">
        <f>R114/R108</f>
        <v/>
      </c>
      <c r="S118" s="24">
        <f>S114/S108</f>
        <v/>
      </c>
      <c r="T118" s="24">
        <f>T114/T108</f>
        <v/>
      </c>
      <c r="U118" s="24">
        <f>U114/U108</f>
        <v/>
      </c>
      <c r="V118" s="24">
        <f>V114/V108</f>
        <v/>
      </c>
      <c r="W118" s="24">
        <f>W114/W108</f>
        <v/>
      </c>
      <c r="X118" s="24">
        <f>X114/X108</f>
        <v/>
      </c>
      <c r="Y118" s="24">
        <f>Y114/Y108</f>
        <v/>
      </c>
      <c r="Z118" s="24">
        <f>Z114/Z108</f>
        <v/>
      </c>
      <c r="AA118" s="24">
        <f>AA114/AA108</f>
        <v/>
      </c>
      <c r="AB118" s="24">
        <f>AB114/AB108</f>
        <v/>
      </c>
      <c r="AC118" s="24">
        <f>AC114/AC108</f>
        <v/>
      </c>
      <c r="AD118" s="24">
        <f>AD114/AD108</f>
        <v/>
      </c>
      <c r="AE118" s="24">
        <f>AE114/AE108</f>
        <v/>
      </c>
      <c r="AF118" s="24">
        <f>AF114/AF108</f>
        <v/>
      </c>
    </row>
    <row r="119">
      <c r="A119" s="26" t="inlineStr">
        <is>
          <t>Condensate from U2 to U3 degassers, m3</t>
        </is>
      </c>
      <c r="B119" s="24" t="n">
        <v>0</v>
      </c>
      <c r="C119" s="24" t="n">
        <v>0</v>
      </c>
      <c r="D119" s="24" t="n">
        <v>0</v>
      </c>
      <c r="E119" s="24" t="n">
        <v>0</v>
      </c>
      <c r="F119" s="24" t="n">
        <v>0</v>
      </c>
      <c r="G119" s="24" t="n">
        <v>0</v>
      </c>
      <c r="H119" s="24" t="n">
        <v>0</v>
      </c>
      <c r="I119" s="24" t="n">
        <v>0</v>
      </c>
      <c r="J119" s="24" t="n">
        <v>0</v>
      </c>
      <c r="K119" s="24" t="n">
        <v>0</v>
      </c>
      <c r="L119" s="24" t="n">
        <v>0</v>
      </c>
      <c r="M119" s="24" t="n">
        <v>0</v>
      </c>
      <c r="N119" s="24" t="n">
        <v>0</v>
      </c>
      <c r="O119" s="24" t="n">
        <v>0</v>
      </c>
      <c r="P119" s="24" t="n">
        <v>0</v>
      </c>
      <c r="Q119" s="24" t="n">
        <v>0</v>
      </c>
      <c r="R119" s="24" t="n">
        <v>0</v>
      </c>
      <c r="S119" s="24" t="n">
        <v>0</v>
      </c>
      <c r="T119" s="24" t="n">
        <v>0</v>
      </c>
      <c r="U119" s="24" t="n">
        <v>0</v>
      </c>
      <c r="V119" s="24" t="n">
        <v>0</v>
      </c>
      <c r="W119" s="24" t="n">
        <v>0</v>
      </c>
      <c r="X119" s="24" t="n">
        <v>0</v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0</v>
      </c>
      <c r="AF119" s="24" t="n">
        <v>0</v>
      </c>
    </row>
    <row r="120">
      <c r="A120" s="26" t="inlineStr">
        <is>
          <t>Gas from U2 to U3 degassers, m3</t>
        </is>
      </c>
      <c r="B120" s="24" t="n">
        <v>0</v>
      </c>
      <c r="C120" s="24" t="n">
        <v>0</v>
      </c>
      <c r="D120" s="24" t="n">
        <v>0</v>
      </c>
      <c r="E120" s="24" t="n">
        <v>0</v>
      </c>
      <c r="F120" s="24" t="n">
        <v>0</v>
      </c>
      <c r="G120" s="24" t="n">
        <v>0</v>
      </c>
      <c r="H120" s="24" t="n">
        <v>0</v>
      </c>
      <c r="I120" s="24" t="n">
        <v>0</v>
      </c>
      <c r="J120" s="24" t="n">
        <v>0</v>
      </c>
      <c r="K120" s="24" t="n">
        <v>0</v>
      </c>
      <c r="L120" s="24" t="n">
        <v>0</v>
      </c>
      <c r="M120" s="24" t="n">
        <v>0</v>
      </c>
      <c r="N120" s="24" t="n">
        <v>0</v>
      </c>
      <c r="O120" s="24" t="n">
        <v>0</v>
      </c>
      <c r="P120" s="24" t="n">
        <v>0</v>
      </c>
      <c r="Q120" s="24" t="n">
        <v>0</v>
      </c>
      <c r="R120" s="24" t="n">
        <v>0</v>
      </c>
      <c r="S120" s="24" t="n">
        <v>0</v>
      </c>
      <c r="T120" s="24" t="n">
        <v>0</v>
      </c>
      <c r="U120" s="24" t="n">
        <v>0</v>
      </c>
      <c r="V120" s="24" t="n">
        <v>0</v>
      </c>
      <c r="W120" s="24" t="n">
        <v>0</v>
      </c>
      <c r="X120" s="24" t="n">
        <v>0</v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</v>
      </c>
      <c r="AF120" s="24" t="n">
        <v>0</v>
      </c>
    </row>
    <row r="121">
      <c r="A121" s="26" t="inlineStr">
        <is>
          <t>Condensate from U2 to KPC degassers, m3</t>
        </is>
      </c>
      <c r="B121" s="24" t="n">
        <v>0</v>
      </c>
      <c r="C121" s="24" t="n">
        <v>0</v>
      </c>
      <c r="D121" s="24" t="n">
        <v>0</v>
      </c>
      <c r="E121" s="24" t="n">
        <v>0</v>
      </c>
      <c r="F121" s="24" t="n">
        <v>0</v>
      </c>
      <c r="G121" s="24" t="n">
        <v>0</v>
      </c>
      <c r="H121" s="24" t="n">
        <v>0</v>
      </c>
      <c r="I121" s="24" t="n">
        <v>0</v>
      </c>
      <c r="J121" s="24" t="n">
        <v>0</v>
      </c>
      <c r="K121" s="24" t="n">
        <v>0</v>
      </c>
      <c r="L121" s="24" t="n">
        <v>0</v>
      </c>
      <c r="M121" s="24" t="n">
        <v>0</v>
      </c>
      <c r="N121" s="24" t="n">
        <v>0</v>
      </c>
      <c r="O121" s="24" t="n">
        <v>0</v>
      </c>
      <c r="P121" s="24" t="n">
        <v>0</v>
      </c>
      <c r="Q121" s="24" t="n">
        <v>0</v>
      </c>
      <c r="R121" s="24" t="n">
        <v>0</v>
      </c>
      <c r="S121" s="24" t="n">
        <v>0</v>
      </c>
      <c r="T121" s="24" t="n">
        <v>0</v>
      </c>
      <c r="U121" s="24" t="n">
        <v>0</v>
      </c>
      <c r="V121" s="24" t="n">
        <v>0</v>
      </c>
      <c r="W121" s="24" t="n">
        <v>0</v>
      </c>
      <c r="X121" s="24" t="n">
        <v>0</v>
      </c>
      <c r="Y121" s="24" t="n">
        <v>0</v>
      </c>
      <c r="Z121" s="24" t="n">
        <v>0</v>
      </c>
      <c r="AA121" s="24" t="n">
        <v>0</v>
      </c>
      <c r="AB121" s="24" t="n">
        <v>0</v>
      </c>
      <c r="AC121" s="24" t="n">
        <v>0</v>
      </c>
      <c r="AD121" s="24" t="n">
        <v>0</v>
      </c>
      <c r="AE121" s="24" t="n">
        <v>0</v>
      </c>
      <c r="AF121" s="24" t="n">
        <v>0</v>
      </c>
    </row>
    <row r="122">
      <c r="A122" s="26" t="inlineStr">
        <is>
          <t>Gas from U2 to KPC degassers, m3</t>
        </is>
      </c>
      <c r="B122" s="24" t="n">
        <v>0</v>
      </c>
      <c r="C122" s="24" t="n">
        <v>0</v>
      </c>
      <c r="D122" s="24" t="n">
        <v>0</v>
      </c>
      <c r="E122" s="24" t="n">
        <v>0</v>
      </c>
      <c r="F122" s="24" t="n">
        <v>0</v>
      </c>
      <c r="G122" s="24" t="n">
        <v>0</v>
      </c>
      <c r="H122" s="24" t="n">
        <v>0</v>
      </c>
      <c r="I122" s="24" t="n">
        <v>0</v>
      </c>
      <c r="J122" s="24" t="n">
        <v>0</v>
      </c>
      <c r="K122" s="24" t="n">
        <v>0</v>
      </c>
      <c r="L122" s="24" t="n">
        <v>0</v>
      </c>
      <c r="M122" s="24" t="n">
        <v>0</v>
      </c>
      <c r="N122" s="24" t="n">
        <v>0</v>
      </c>
      <c r="O122" s="24" t="n">
        <v>0</v>
      </c>
      <c r="P122" s="24" t="n">
        <v>0</v>
      </c>
      <c r="Q122" s="24" t="n">
        <v>0</v>
      </c>
      <c r="R122" s="24" t="n">
        <v>0</v>
      </c>
      <c r="S122" s="24" t="n">
        <v>0</v>
      </c>
      <c r="T122" s="24" t="n">
        <v>0</v>
      </c>
      <c r="U122" s="24" t="n">
        <v>0</v>
      </c>
      <c r="V122" s="24" t="n">
        <v>0</v>
      </c>
      <c r="W122" s="24" t="n">
        <v>0</v>
      </c>
      <c r="X122" s="24" t="n">
        <v>0</v>
      </c>
      <c r="Y122" s="24" t="n">
        <v>0</v>
      </c>
      <c r="Z122" s="24" t="n">
        <v>0</v>
      </c>
      <c r="AA122" s="24" t="n">
        <v>0</v>
      </c>
      <c r="AB122" s="24" t="n">
        <v>0</v>
      </c>
      <c r="AC122" s="24" t="n">
        <v>0</v>
      </c>
      <c r="AD122" s="24" t="n">
        <v>0</v>
      </c>
      <c r="AE122" s="24" t="n">
        <v>0</v>
      </c>
      <c r="AF122" s="24" t="n">
        <v>0</v>
      </c>
    </row>
    <row r="123">
      <c r="A123" s="26" t="inlineStr">
        <is>
          <t>Condensate from U3 to KPC degassers, m3</t>
        </is>
      </c>
      <c r="B123" s="24" t="n">
        <v>2.44</v>
      </c>
      <c r="C123" s="24" t="n">
        <v>2.44</v>
      </c>
      <c r="D123" s="24" t="n">
        <v>2.44</v>
      </c>
      <c r="E123" s="24" t="n">
        <v>2.44</v>
      </c>
      <c r="F123" s="24" t="n">
        <v>2.44</v>
      </c>
      <c r="G123" s="24" t="n">
        <v>2.44</v>
      </c>
      <c r="H123" s="24" t="n">
        <v>2.44</v>
      </c>
      <c r="I123" s="24" t="n">
        <v>2.44</v>
      </c>
      <c r="J123" s="24" t="n">
        <v>2.44</v>
      </c>
      <c r="K123" s="24" t="n">
        <v>2.44</v>
      </c>
      <c r="L123" s="24" t="n">
        <v>2.44</v>
      </c>
      <c r="M123" s="24" t="n">
        <v>2.44</v>
      </c>
      <c r="N123" s="24" t="n">
        <v>2.44</v>
      </c>
      <c r="O123" s="24" t="n">
        <v>2.44</v>
      </c>
      <c r="P123" s="24" t="n">
        <v>2.44</v>
      </c>
      <c r="Q123" s="24" t="n">
        <v>2.44</v>
      </c>
      <c r="R123" s="24" t="n">
        <v>2.44</v>
      </c>
      <c r="S123" s="24" t="n">
        <v>2.44</v>
      </c>
      <c r="T123" s="24" t="n">
        <v>2.44</v>
      </c>
      <c r="U123" s="24" t="n">
        <v>2.44</v>
      </c>
      <c r="V123" s="24" t="n">
        <v>2.44</v>
      </c>
      <c r="W123" s="24" t="n">
        <v>2.44</v>
      </c>
      <c r="X123" s="24" t="n">
        <v>2.44</v>
      </c>
      <c r="Y123" s="24" t="n">
        <v>2.44</v>
      </c>
      <c r="Z123" s="24" t="n">
        <v>2.44</v>
      </c>
      <c r="AA123" s="24" t="n">
        <v>2.44</v>
      </c>
      <c r="AB123" s="24" t="n">
        <v>2.44</v>
      </c>
      <c r="AC123" s="24" t="n">
        <v>2.44</v>
      </c>
      <c r="AD123" s="24" t="n">
        <v>2.44</v>
      </c>
      <c r="AE123" s="24" t="n">
        <v>2.44</v>
      </c>
      <c r="AF123" s="24" t="n">
        <v>2.44</v>
      </c>
    </row>
    <row r="124">
      <c r="A124" s="26" t="inlineStr">
        <is>
          <t>Gas from U3 to KPC degassers, m3</t>
        </is>
      </c>
      <c r="B124" s="24" t="n">
        <v>0.2</v>
      </c>
      <c r="C124" s="24" t="n">
        <v>0.2</v>
      </c>
      <c r="D124" s="24" t="n">
        <v>0.2</v>
      </c>
      <c r="E124" s="24" t="n">
        <v>0.2</v>
      </c>
      <c r="F124" s="24" t="n">
        <v>0.2</v>
      </c>
      <c r="G124" s="24" t="n">
        <v>0.2</v>
      </c>
      <c r="H124" s="24" t="n">
        <v>0.2</v>
      </c>
      <c r="I124" s="24" t="n">
        <v>0.2</v>
      </c>
      <c r="J124" s="24" t="n">
        <v>0.2</v>
      </c>
      <c r="K124" s="24" t="n">
        <v>0.2</v>
      </c>
      <c r="L124" s="24" t="n">
        <v>0.2</v>
      </c>
      <c r="M124" s="24" t="n">
        <v>0.2</v>
      </c>
      <c r="N124" s="24" t="n">
        <v>0.2</v>
      </c>
      <c r="O124" s="24" t="n">
        <v>0.2</v>
      </c>
      <c r="P124" s="24" t="n">
        <v>0.2</v>
      </c>
      <c r="Q124" s="24" t="n">
        <v>0.2</v>
      </c>
      <c r="R124" s="24" t="n">
        <v>0.2</v>
      </c>
      <c r="S124" s="24" t="n">
        <v>0.2</v>
      </c>
      <c r="T124" s="24" t="n">
        <v>0.2</v>
      </c>
      <c r="U124" s="24" t="n">
        <v>0.2</v>
      </c>
      <c r="V124" s="24" t="n">
        <v>0.2</v>
      </c>
      <c r="W124" s="24" t="n">
        <v>0.2</v>
      </c>
      <c r="X124" s="24" t="n">
        <v>0.2</v>
      </c>
      <c r="Y124" s="24" t="n">
        <v>0.2</v>
      </c>
      <c r="Z124" s="24" t="n">
        <v>0.2</v>
      </c>
      <c r="AA124" s="24" t="n">
        <v>0.2</v>
      </c>
      <c r="AB124" s="24" t="n">
        <v>0.2</v>
      </c>
      <c r="AC124" s="24" t="n">
        <v>0.2</v>
      </c>
      <c r="AD124" s="24" t="n">
        <v>0.2</v>
      </c>
      <c r="AE124" s="24" t="n">
        <v>0.2</v>
      </c>
      <c r="AF124" s="24" t="n">
        <v>0.2</v>
      </c>
    </row>
  </sheetData>
  <mergeCells count="54">
    <mergeCell ref="S22:Z22"/>
    <mergeCell ref="H20:I20"/>
    <mergeCell ref="AG49:AI49"/>
    <mergeCell ref="B23:D23"/>
    <mergeCell ref="AI1:AI2"/>
    <mergeCell ref="AG36:AI36"/>
    <mergeCell ref="S21:Z21"/>
    <mergeCell ref="AG48:AI48"/>
    <mergeCell ref="B29:D29"/>
    <mergeCell ref="B28:D28"/>
    <mergeCell ref="AG45:AI45"/>
    <mergeCell ref="H21:I21"/>
    <mergeCell ref="AG37:AI37"/>
    <mergeCell ref="L24:M24"/>
    <mergeCell ref="B30:D30"/>
    <mergeCell ref="L23:M23"/>
    <mergeCell ref="AG47:AI47"/>
    <mergeCell ref="S23:Z23"/>
    <mergeCell ref="AG39:AI39"/>
    <mergeCell ref="B24:D24"/>
    <mergeCell ref="B20:D20"/>
    <mergeCell ref="H24:J24"/>
    <mergeCell ref="AA20:AB20"/>
    <mergeCell ref="L20:M20"/>
    <mergeCell ref="AG42:AI42"/>
    <mergeCell ref="AG43:AI43"/>
    <mergeCell ref="B32:D32"/>
    <mergeCell ref="B26:D26"/>
    <mergeCell ref="H22:I22"/>
    <mergeCell ref="AG35:AI35"/>
    <mergeCell ref="B25:D25"/>
    <mergeCell ref="AG51:AI51"/>
    <mergeCell ref="H29:J29"/>
    <mergeCell ref="L22:M22"/>
    <mergeCell ref="AG38:AI38"/>
    <mergeCell ref="B2:AF2"/>
    <mergeCell ref="L21:M21"/>
    <mergeCell ref="AG34:AI34"/>
    <mergeCell ref="B31:D31"/>
    <mergeCell ref="AG41:AI41"/>
    <mergeCell ref="B22:D22"/>
    <mergeCell ref="AG50:AI50"/>
    <mergeCell ref="S20:Z20"/>
    <mergeCell ref="AG44:AI44"/>
    <mergeCell ref="AG46:AI46"/>
    <mergeCell ref="B16:AH16"/>
    <mergeCell ref="B27:D27"/>
    <mergeCell ref="AG40:AI40"/>
    <mergeCell ref="B1:AF1"/>
    <mergeCell ref="B60:AF60"/>
    <mergeCell ref="B21:D21"/>
    <mergeCell ref="B101:AF101"/>
    <mergeCell ref="B53:AF53"/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2025-06-26T07:44:07Z</dcterms:created>
  <dcterms:modified xsi:type="dcterms:W3CDTF">2025-06-26T07:44:09Z</dcterms:modified>
</cp:coreProperties>
</file>