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1ce04c5022cc1/Documents/ESILV/PI2/grue/grue/src/main/resources/"/>
    </mc:Choice>
  </mc:AlternateContent>
  <xr:revisionPtr revIDLastSave="0" documentId="10_ncr:40000_{034A7C12-A406-4D38-949D-5880193E3BF4}" xr6:coauthVersionLast="41" xr6:coauthVersionMax="41" xr10:uidLastSave="{00000000-0000-0000-0000-000000000000}"/>
  <bookViews>
    <workbookView xWindow="-120" yWindow="-120" windowWidth="20730" windowHeight="1116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H2" i="1"/>
  <c r="I2" i="1"/>
  <c r="J2" i="1"/>
  <c r="F3" i="1"/>
  <c r="H3" i="1"/>
  <c r="K3" i="1" s="1"/>
  <c r="L3" i="1" s="1"/>
  <c r="I3" i="1"/>
  <c r="J3" i="1"/>
  <c r="F4" i="1"/>
  <c r="H4" i="1"/>
  <c r="I4" i="1"/>
  <c r="J4" i="1"/>
  <c r="F5" i="1"/>
  <c r="H5" i="1"/>
  <c r="K5" i="1" s="1"/>
  <c r="L5" i="1" s="1"/>
  <c r="I5" i="1"/>
  <c r="J5" i="1"/>
  <c r="F6" i="1"/>
  <c r="H6" i="1"/>
  <c r="I6" i="1"/>
  <c r="J6" i="1"/>
  <c r="F7" i="1"/>
  <c r="H7" i="1"/>
  <c r="K7" i="1" s="1"/>
  <c r="L7" i="1" s="1"/>
  <c r="I7" i="1"/>
  <c r="J7" i="1"/>
  <c r="F8" i="1"/>
  <c r="H8" i="1"/>
  <c r="I8" i="1"/>
  <c r="J8" i="1"/>
  <c r="F9" i="1"/>
  <c r="H9" i="1"/>
  <c r="K9" i="1" s="1"/>
  <c r="L9" i="1" s="1"/>
  <c r="I9" i="1"/>
  <c r="J9" i="1"/>
  <c r="F10" i="1"/>
  <c r="H10" i="1"/>
  <c r="I10" i="1"/>
  <c r="J10" i="1"/>
  <c r="K10" i="1" l="1"/>
  <c r="L10" i="1" s="1"/>
  <c r="K8" i="1"/>
  <c r="L8" i="1" s="1"/>
  <c r="K6" i="1"/>
  <c r="L6" i="1" s="1"/>
  <c r="K4" i="1"/>
  <c r="L4" i="1" s="1"/>
</calcChain>
</file>

<file path=xl/sharedStrings.xml><?xml version="1.0" encoding="utf-8"?>
<sst xmlns="http://schemas.openxmlformats.org/spreadsheetml/2006/main" count="12" uniqueCount="11">
  <si>
    <t>vitesse (m/sec)</t>
  </si>
  <si>
    <t>distance (m)</t>
  </si>
  <si>
    <t>z</t>
  </si>
  <si>
    <t>y</t>
  </si>
  <si>
    <t>x</t>
  </si>
  <si>
    <t>Date</t>
  </si>
  <si>
    <t>Angle</t>
  </si>
  <si>
    <t>Load</t>
  </si>
  <si>
    <t>Height</t>
  </si>
  <si>
    <t>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</si>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</sst>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.000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14" sqref="L14"/>
    </sheetView>
  </sheetViews>
  <sheetFormatPr baseColWidth="10" defaultRowHeight="15" x14ac:dyDescent="0.25"/>
  <cols>
    <col min="6" max="6" width="24.85546875" customWidth="1"/>
    <col min="7" max="7" width="22.42578125" customWidth="1"/>
  </cols>
  <sheetData>
    <row r="1" spans="1:12" x14ac:dyDescent="0.25">
      <c r="A1" t="s">
        <v>10</v>
      </c>
      <c r="B1" t="s">
        <v>9</v>
      </c>
      <c r="C1" t="s">
        <v>8</v>
      </c>
      <c r="D1" t="s">
        <v>7</v>
      </c>
      <c r="E1" t="s">
        <v>6</v>
      </c>
      <c r="F1" s="2" t="s">
        <v>5</v>
      </c>
      <c r="G1" s="2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>
        <v>1494490755489</v>
      </c>
      <c r="B2">
        <v>278</v>
      </c>
      <c r="C2">
        <v>171</v>
      </c>
      <c r="D2">
        <v>0</v>
      </c>
      <c r="E2">
        <v>896</v>
      </c>
      <c r="F2" s="1">
        <f>(A2/86400000)+DATE(1970,1,1)</f>
        <v>42866.346707048608</v>
      </c>
      <c r="G2" s="1">
        <v>42866.346707048608</v>
      </c>
      <c r="H2">
        <f>B2*(COS(RADIANS(E2)))</f>
        <v>-277.32280597223115</v>
      </c>
      <c r="I2">
        <f>B2*(SIN(RADIANS(E2)))</f>
        <v>19.392299700866783</v>
      </c>
      <c r="J2">
        <f>C2</f>
        <v>171</v>
      </c>
      <c r="K2">
        <v>0</v>
      </c>
      <c r="L2">
        <v>0</v>
      </c>
    </row>
    <row r="3" spans="1:12" x14ac:dyDescent="0.25">
      <c r="A3">
        <v>1494490755585</v>
      </c>
      <c r="B3">
        <v>278</v>
      </c>
      <c r="C3">
        <v>171</v>
      </c>
      <c r="D3">
        <v>0</v>
      </c>
      <c r="E3">
        <v>893</v>
      </c>
      <c r="F3" s="1">
        <f>(A3/86400000)+DATE(1970,1,1)</f>
        <v>42866.346708159719</v>
      </c>
      <c r="G3" s="1">
        <v>42866.346708159719</v>
      </c>
      <c r="H3">
        <f>B3*(COS(RADIANS(E3)))</f>
        <v>-275.92783015628748</v>
      </c>
      <c r="I3">
        <f>B3*(SIN(RADIANS(E3)))</f>
        <v>33.87967746663103</v>
      </c>
      <c r="J3">
        <f>C3</f>
        <v>171</v>
      </c>
      <c r="K3">
        <f>SQRT((H3-H2)^2+(I3-I2)^2+(J3-J2)^2)/10</f>
        <v>1.4554383259177557</v>
      </c>
      <c r="L3">
        <f>(K3/(A3-A2))*1000</f>
        <v>15.160815894976622</v>
      </c>
    </row>
    <row r="4" spans="1:12" x14ac:dyDescent="0.25">
      <c r="A4">
        <v>1494490755838</v>
      </c>
      <c r="B4">
        <v>278</v>
      </c>
      <c r="C4">
        <v>173</v>
      </c>
      <c r="D4">
        <v>0</v>
      </c>
      <c r="E4">
        <v>890</v>
      </c>
      <c r="F4" s="1">
        <f>(A4/86400000)+DATE(1970,1,1)</f>
        <v>42866.346711087965</v>
      </c>
      <c r="G4" s="1">
        <v>42866.346711087965</v>
      </c>
      <c r="H4">
        <f>B4*(COS(RADIANS(E4)))</f>
        <v>-273.7765553373938</v>
      </c>
      <c r="I4">
        <f>B4*(SIN(RADIANS(E4)))</f>
        <v>48.274193391406747</v>
      </c>
      <c r="J4">
        <f>C4</f>
        <v>173</v>
      </c>
      <c r="K4">
        <f>SQRT((H4-H3)^2+(I4-I3)^2+(J4-J3)^2)/10</f>
        <v>1.469115625316904</v>
      </c>
      <c r="L4">
        <f>(K4/(A4-A3))*1000</f>
        <v>5.8067811277347978</v>
      </c>
    </row>
    <row r="5" spans="1:12" x14ac:dyDescent="0.25">
      <c r="A5">
        <v>1494490756087</v>
      </c>
      <c r="B5">
        <v>278</v>
      </c>
      <c r="C5">
        <v>174</v>
      </c>
      <c r="D5">
        <v>0</v>
      </c>
      <c r="E5">
        <v>888</v>
      </c>
      <c r="F5" s="1">
        <f>(A5/86400000)+DATE(1970,1,1)</f>
        <v>42866.346713969906</v>
      </c>
      <c r="G5" s="1">
        <v>42866.346713969906</v>
      </c>
      <c r="H5">
        <f>B5*(COS(RADIANS(E5)))</f>
        <v>-271.92503300399801</v>
      </c>
      <c r="I5">
        <f>B5*(SIN(RADIANS(E5)))</f>
        <v>57.799450047337096</v>
      </c>
      <c r="J5">
        <f>C5</f>
        <v>174</v>
      </c>
      <c r="K5">
        <f>SQRT((H5-H4)^2+(I5-I4)^2+(J5-J4)^2)/10</f>
        <v>0.97549294878235193</v>
      </c>
      <c r="L5">
        <f>(K5/(A5-A4))*1000</f>
        <v>3.9176423645877589</v>
      </c>
    </row>
    <row r="6" spans="1:12" x14ac:dyDescent="0.25">
      <c r="A6">
        <v>1494490756386</v>
      </c>
      <c r="B6">
        <v>278</v>
      </c>
      <c r="C6">
        <v>176</v>
      </c>
      <c r="D6">
        <v>0</v>
      </c>
      <c r="E6">
        <v>885</v>
      </c>
      <c r="F6" s="1">
        <f>(A6/86400000)+DATE(1970,1,1)</f>
        <v>42866.346717430555</v>
      </c>
      <c r="G6" s="1">
        <v>42866.346717430555</v>
      </c>
      <c r="H6">
        <f>B6*(COS(RADIANS(E6)))</f>
        <v>-268.52737970836097</v>
      </c>
      <c r="I6">
        <f>B6*(SIN(RADIANS(E6)))</f>
        <v>71.95169453850086</v>
      </c>
      <c r="J6">
        <f>C6</f>
        <v>176</v>
      </c>
      <c r="K6">
        <f>SQRT((H6-H5)^2+(I6-I5)^2+(J6-J5)^2)/10</f>
        <v>1.4691156253169058</v>
      </c>
      <c r="L6">
        <f>(K6/(A6-A5))*1000</f>
        <v>4.9134301850063737</v>
      </c>
    </row>
    <row r="7" spans="1:12" x14ac:dyDescent="0.25">
      <c r="A7">
        <v>1494490756638</v>
      </c>
      <c r="B7">
        <v>278</v>
      </c>
      <c r="C7">
        <v>177</v>
      </c>
      <c r="D7">
        <v>0</v>
      </c>
      <c r="E7">
        <v>883</v>
      </c>
      <c r="F7" s="1">
        <f>(A7/86400000)+DATE(1970,1,1)</f>
        <v>42866.346720347225</v>
      </c>
      <c r="G7" s="1">
        <v>42866.346720347225</v>
      </c>
      <c r="H7">
        <f>B7*(COS(RADIANS(E7)))</f>
        <v>-265.85272215772386</v>
      </c>
      <c r="I7">
        <f>B7*(SIN(RADIANS(E7)))</f>
        <v>81.279333912920791</v>
      </c>
      <c r="J7">
        <f>C7</f>
        <v>177</v>
      </c>
      <c r="K7">
        <f>SQRT((H7-H6)^2+(I7-I6)^2+(J7-J6)^2)/10</f>
        <v>0.97549294878235349</v>
      </c>
      <c r="L7">
        <f>(K7/(A7-A6))*1000</f>
        <v>3.8710037650093394</v>
      </c>
    </row>
    <row r="8" spans="1:12" x14ac:dyDescent="0.25">
      <c r="A8">
        <v>1494490756887</v>
      </c>
      <c r="B8">
        <v>278</v>
      </c>
      <c r="C8">
        <v>180</v>
      </c>
      <c r="D8">
        <v>0</v>
      </c>
      <c r="E8">
        <v>883</v>
      </c>
      <c r="F8" s="1">
        <f>(A8/86400000)+DATE(1970,1,1)</f>
        <v>42866.346723229166</v>
      </c>
      <c r="G8" s="1">
        <v>42866.346723229166</v>
      </c>
      <c r="H8">
        <f>B8*(COS(RADIANS(E8)))</f>
        <v>-265.85272215772386</v>
      </c>
      <c r="I8">
        <f>B8*(SIN(RADIANS(E8)))</f>
        <v>81.279333912920791</v>
      </c>
      <c r="J8">
        <f>C8</f>
        <v>180</v>
      </c>
      <c r="K8">
        <f>SQRT((H8-H7)^2+(I8-I7)^2+(J8-J7)^2)/10</f>
        <v>0.3</v>
      </c>
      <c r="L8">
        <f>(K8/(A8-A7))*1000</f>
        <v>1.2048192771084336</v>
      </c>
    </row>
    <row r="9" spans="1:12" x14ac:dyDescent="0.25">
      <c r="A9">
        <v>1494490757137</v>
      </c>
      <c r="B9">
        <v>278</v>
      </c>
      <c r="C9">
        <v>181</v>
      </c>
      <c r="D9">
        <v>0</v>
      </c>
      <c r="E9">
        <v>882</v>
      </c>
      <c r="F9" s="1">
        <f>(A9/86400000)+DATE(1970,1,1)</f>
        <v>42866.346726122691</v>
      </c>
      <c r="G9" s="1">
        <v>42866.346726122691</v>
      </c>
      <c r="H9">
        <f>B9*(COS(RADIANS(E9)))</f>
        <v>-264.39371153005266</v>
      </c>
      <c r="I9">
        <f>B9*(SIN(RADIANS(E9)))</f>
        <v>85.90672443623555</v>
      </c>
      <c r="J9">
        <f>C9</f>
        <v>181</v>
      </c>
      <c r="K9">
        <f>SQRT((H9-H8)^2+(I9-I8)^2+(J9-J8)^2)/10</f>
        <v>0.49539332925384416</v>
      </c>
      <c r="L9">
        <f>(K9/(A9-A8))*1000</f>
        <v>1.9815733170153766</v>
      </c>
    </row>
    <row r="10" spans="1:12" x14ac:dyDescent="0.25">
      <c r="A10">
        <v>1494490757390</v>
      </c>
      <c r="B10">
        <v>278</v>
      </c>
      <c r="C10">
        <v>182</v>
      </c>
      <c r="D10">
        <v>0</v>
      </c>
      <c r="E10">
        <v>879</v>
      </c>
      <c r="F10" s="1">
        <f>(A10/86400000)+DATE(1970,1,1)</f>
        <v>42866.346729050929</v>
      </c>
      <c r="G10" s="1">
        <v>42866.346729050929</v>
      </c>
      <c r="H10">
        <f>B10*(COS(RADIANS(E10)))</f>
        <v>-259.53535856622199</v>
      </c>
      <c r="I10">
        <f>B10*(SIN(RADIANS(E10)))</f>
        <v>99.6262899735937</v>
      </c>
      <c r="J10">
        <f>C10</f>
        <v>182</v>
      </c>
      <c r="K10">
        <f>SQRT((H10-H9)^2+(I10-I9)^2+(J10-J9)^2)/10</f>
        <v>1.4588696722292491</v>
      </c>
      <c r="L10">
        <f>(K10/(A10-A9))*1000</f>
        <v>5.7662832894436731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Ngatcha</dc:creator>
  <cp:lastModifiedBy>Nancy Ngatcha</cp:lastModifiedBy>
  <dcterms:created xsi:type="dcterms:W3CDTF">2019-03-21T13:42:12Z</dcterms:created>
  <dcterms:modified xsi:type="dcterms:W3CDTF">2019-03-21T13:47:24Z</dcterms:modified>
</cp:coreProperties>
</file>