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ocument\Honours Project\Script\Data\1 MB\"/>
    </mc:Choice>
  </mc:AlternateContent>
  <xr:revisionPtr revIDLastSave="0" documentId="13_ncr:1_{68919380-926A-4FA8-837D-60BAFE096BC9}" xr6:coauthVersionLast="47" xr6:coauthVersionMax="47" xr10:uidLastSave="{00000000-0000-0000-0000-000000000000}"/>
  <bookViews>
    <workbookView xWindow="495" yWindow="2265" windowWidth="16515" windowHeight="11745" activeTab="3" xr2:uid="{00000000-000D-0000-FFFF-FFFF00000000}"/>
  </bookViews>
  <sheets>
    <sheet name="Difference" sheetId="2" r:id="rId1"/>
    <sheet name="Speed" sheetId="1" r:id="rId2"/>
    <sheet name="RAM" sheetId="7" r:id="rId3"/>
    <sheet name="Powe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D11" i="1"/>
  <c r="D10" i="1"/>
  <c r="D9" i="1"/>
  <c r="D8" i="1"/>
  <c r="D7" i="1"/>
  <c r="D6" i="1"/>
  <c r="D5" i="1"/>
  <c r="D4" i="1"/>
  <c r="F32" i="7"/>
  <c r="F31" i="7"/>
  <c r="F24" i="7"/>
  <c r="F25" i="7"/>
  <c r="F26" i="7"/>
  <c r="F27" i="7"/>
  <c r="F28" i="7"/>
  <c r="F30" i="7"/>
  <c r="F29" i="7"/>
</calcChain>
</file>

<file path=xl/sharedStrings.xml><?xml version="1.0" encoding="utf-8"?>
<sst xmlns="http://schemas.openxmlformats.org/spreadsheetml/2006/main" count="143" uniqueCount="64">
  <si>
    <t>Algorithm</t>
  </si>
  <si>
    <t>TEA</t>
  </si>
  <si>
    <t>XTEA</t>
  </si>
  <si>
    <t>PRESENT</t>
  </si>
  <si>
    <t>Lightweight AES</t>
  </si>
  <si>
    <t>SIMON</t>
  </si>
  <si>
    <t>SPECK</t>
  </si>
  <si>
    <t>Triple DES</t>
  </si>
  <si>
    <t>RSA</t>
  </si>
  <si>
    <t>Blowfish</t>
  </si>
  <si>
    <t>Lightweight</t>
  </si>
  <si>
    <t>Traditional</t>
  </si>
  <si>
    <t>blowfish</t>
  </si>
  <si>
    <t>My 
Key Size 
(bits)</t>
  </si>
  <si>
    <t>Researcher 
Key Size 
(bits)</t>
  </si>
  <si>
    <t>Researcher 
Block Size 
(bits)</t>
  </si>
  <si>
    <t>My 
Block Size 
(bits)</t>
  </si>
  <si>
    <t>~214 bytes 
(~1712 bits)</t>
  </si>
  <si>
    <t>~128 bytes 
(~1024 bits)</t>
  </si>
  <si>
    <t>My
Data Size
(bytes)</t>
  </si>
  <si>
    <t>Researcher
Data Size
(bytes)</t>
  </si>
  <si>
    <t>1,048,576 (1 MB)</t>
  </si>
  <si>
    <t>10,240 (10 KB)</t>
  </si>
  <si>
    <t>16 (128 bits)</t>
  </si>
  <si>
    <t>8 (64 bits)</t>
  </si>
  <si>
    <t>~128 (~1024 bits)</t>
  </si>
  <si>
    <t>Citation</t>
  </si>
  <si>
    <t>(Appel et al., 2016)</t>
  </si>
  <si>
    <t>(Appel et al., 2016), 
(Panahi et al., 2021)</t>
  </si>
  <si>
    <t>(Gatliff, 2003)</t>
  </si>
  <si>
    <t>(Gatliff, 2003), 
(Ghosh, 2020)</t>
  </si>
  <si>
    <t>(Srinivasa Rao, 2015)</t>
  </si>
  <si>
    <t>(Zhang et al., 2013)</t>
  </si>
  <si>
    <t>Discrepancy</t>
  </si>
  <si>
    <t>My
Memory Usage
(KB)</t>
  </si>
  <si>
    <t>Researcher
Memory Usage
(Flash/SRAM, KB)</t>
  </si>
  <si>
    <t>0.274 / 0</t>
  </si>
  <si>
    <t>0.182 / 0</t>
  </si>
  <si>
    <t>1.0 / 0.018</t>
  </si>
  <si>
    <t>0.648 / 0.024</t>
  </si>
  <si>
    <t>~0.648 / ~0.024</t>
  </si>
  <si>
    <t>1.659 / 0.033</t>
  </si>
  <si>
    <t>~4.0 / Varies</t>
  </si>
  <si>
    <t>~1–2</t>
  </si>
  <si>
    <t>~1–5</t>
  </si>
  <si>
    <t>Significant</t>
  </si>
  <si>
    <t>Moderate</t>
  </si>
  <si>
    <t>Minor</t>
  </si>
  <si>
    <t>64 Feistel rounds (32 cycles)</t>
  </si>
  <si>
    <t>48 (3 x 16 DES rounds)</t>
  </si>
  <si>
    <t>Symmetric Block Ciphers</t>
  </si>
  <si>
    <t>Asymmetric Cipher</t>
  </si>
  <si>
    <t>AES</t>
  </si>
  <si>
    <t>Cipher Type</t>
  </si>
  <si>
    <t>Energy per Encryption and Decryption cycle
(J)</t>
  </si>
  <si>
    <t>Encryption Time
(s)</t>
  </si>
  <si>
    <t>Decryption Speed
(s)</t>
  </si>
  <si>
    <t>Decryption Speed
(MB/s)</t>
  </si>
  <si>
    <t>Encryption Speed
(MB/s)</t>
  </si>
  <si>
    <t>NA</t>
  </si>
  <si>
    <t>Data Buffer Size (KB)</t>
  </si>
  <si>
    <t>Exclude Data
(byte)</t>
  </si>
  <si>
    <t>Data size
(KB)</t>
  </si>
  <si>
    <t>Total Memory Usage 
(byte)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</si>
</sst>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3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A047-730E-4B53-BB43-D0EF606D816C}">
  <dimension ref="C5:L14"/>
  <sheetViews>
    <sheetView topLeftCell="B13" workbookViewId="0">
      <selection activeCell="J7" sqref="J7"/>
    </sheetView>
  </sheetViews>
  <sheetFormatPr defaultRowHeight="15" x14ac:dyDescent="0.25"/>
  <cols>
    <col min="3" max="3" width="11.42578125" bestFit="1" customWidth="1"/>
    <col min="4" max="4" width="15.28515625" bestFit="1" customWidth="1"/>
    <col min="5" max="5" width="8.28515625" bestFit="1" customWidth="1"/>
    <col min="6" max="6" width="10.85546875" bestFit="1" customWidth="1"/>
    <col min="7" max="8" width="11.140625" bestFit="1" customWidth="1"/>
    <col min="9" max="9" width="15.42578125" bestFit="1" customWidth="1"/>
    <col min="10" max="10" width="15.7109375" bestFit="1" customWidth="1"/>
    <col min="11" max="11" width="20.28515625" bestFit="1" customWidth="1"/>
  </cols>
  <sheetData>
    <row r="5" spans="3:12" ht="45" x14ac:dyDescent="0.25">
      <c r="C5" s="2"/>
      <c r="D5" s="2" t="s">
        <v>0</v>
      </c>
      <c r="E5" s="3" t="s">
        <v>13</v>
      </c>
      <c r="F5" s="3" t="s">
        <v>14</v>
      </c>
      <c r="G5" s="3" t="s">
        <v>16</v>
      </c>
      <c r="H5" s="3" t="s">
        <v>15</v>
      </c>
      <c r="I5" s="3" t="s">
        <v>19</v>
      </c>
      <c r="J5" s="3" t="s">
        <v>20</v>
      </c>
      <c r="K5" s="3" t="s">
        <v>26</v>
      </c>
    </row>
    <row r="6" spans="3:12" ht="15.75" x14ac:dyDescent="0.25">
      <c r="C6" s="18" t="s">
        <v>10</v>
      </c>
      <c r="D6" s="4" t="s">
        <v>5</v>
      </c>
      <c r="E6" s="4">
        <v>128</v>
      </c>
      <c r="F6" s="4">
        <v>128</v>
      </c>
      <c r="G6" s="4">
        <v>128</v>
      </c>
      <c r="H6" s="4">
        <v>128</v>
      </c>
      <c r="I6" s="4" t="s">
        <v>21</v>
      </c>
      <c r="J6" s="4" t="s">
        <v>23</v>
      </c>
      <c r="K6" s="7" t="s">
        <v>27</v>
      </c>
      <c r="L6" s="4">
        <v>68</v>
      </c>
    </row>
    <row r="7" spans="3:12" ht="15.75" x14ac:dyDescent="0.25">
      <c r="C7" s="18"/>
      <c r="D7" s="4" t="s">
        <v>6</v>
      </c>
      <c r="E7" s="4">
        <v>128</v>
      </c>
      <c r="F7" s="4">
        <v>128</v>
      </c>
      <c r="G7" s="4">
        <v>128</v>
      </c>
      <c r="H7" s="4">
        <v>128</v>
      </c>
      <c r="I7" s="4" t="s">
        <v>21</v>
      </c>
      <c r="J7" s="4" t="s">
        <v>23</v>
      </c>
      <c r="K7" s="7" t="s">
        <v>27</v>
      </c>
      <c r="L7" s="4">
        <v>32</v>
      </c>
    </row>
    <row r="8" spans="3:12" ht="15.75" x14ac:dyDescent="0.25">
      <c r="C8" s="18"/>
      <c r="D8" s="4" t="s">
        <v>3</v>
      </c>
      <c r="E8" s="4">
        <v>128</v>
      </c>
      <c r="F8" s="4">
        <v>128</v>
      </c>
      <c r="G8" s="4">
        <v>64</v>
      </c>
      <c r="H8" s="4">
        <v>64</v>
      </c>
      <c r="I8" s="4" t="s">
        <v>21</v>
      </c>
      <c r="J8" s="4" t="s">
        <v>24</v>
      </c>
      <c r="K8" s="7" t="s">
        <v>27</v>
      </c>
      <c r="L8" s="4">
        <v>32</v>
      </c>
    </row>
    <row r="9" spans="3:12" ht="75" x14ac:dyDescent="0.25">
      <c r="C9" s="18"/>
      <c r="D9" s="4" t="s">
        <v>1</v>
      </c>
      <c r="E9" s="4">
        <v>128</v>
      </c>
      <c r="F9" s="4">
        <v>128</v>
      </c>
      <c r="G9" s="4">
        <v>64</v>
      </c>
      <c r="H9" s="4">
        <v>64</v>
      </c>
      <c r="I9" s="4" t="s">
        <v>21</v>
      </c>
      <c r="J9" s="4" t="s">
        <v>24</v>
      </c>
      <c r="K9" s="7" t="s">
        <v>27</v>
      </c>
      <c r="L9" s="13" t="s">
        <v>48</v>
      </c>
    </row>
    <row r="10" spans="3:12" ht="75" x14ac:dyDescent="0.25">
      <c r="C10" s="18"/>
      <c r="D10" s="4" t="s">
        <v>2</v>
      </c>
      <c r="E10" s="4">
        <v>128</v>
      </c>
      <c r="F10" s="4">
        <v>128</v>
      </c>
      <c r="G10" s="4">
        <v>64</v>
      </c>
      <c r="H10" s="4">
        <v>64</v>
      </c>
      <c r="I10" s="4" t="s">
        <v>21</v>
      </c>
      <c r="J10" s="4" t="s">
        <v>24</v>
      </c>
      <c r="K10" s="8" t="s">
        <v>28</v>
      </c>
      <c r="L10" s="13" t="s">
        <v>48</v>
      </c>
    </row>
    <row r="11" spans="3:12" ht="15.75" x14ac:dyDescent="0.25">
      <c r="C11" s="18" t="s">
        <v>11</v>
      </c>
      <c r="D11" s="4" t="s">
        <v>4</v>
      </c>
      <c r="E11" s="4">
        <v>128</v>
      </c>
      <c r="F11" s="4">
        <v>128</v>
      </c>
      <c r="G11" s="4">
        <v>128</v>
      </c>
      <c r="H11" s="4">
        <v>128</v>
      </c>
      <c r="I11" s="4" t="s">
        <v>21</v>
      </c>
      <c r="J11" s="4" t="s">
        <v>23</v>
      </c>
      <c r="K11" s="7" t="s">
        <v>27</v>
      </c>
      <c r="L11" s="4">
        <v>10</v>
      </c>
    </row>
    <row r="12" spans="3:12" ht="31.5" x14ac:dyDescent="0.25">
      <c r="C12" s="18"/>
      <c r="D12" s="4" t="s">
        <v>12</v>
      </c>
      <c r="E12" s="4">
        <v>128</v>
      </c>
      <c r="F12" s="4">
        <v>128</v>
      </c>
      <c r="G12" s="4">
        <v>64</v>
      </c>
      <c r="H12" s="4">
        <v>64</v>
      </c>
      <c r="I12" s="4" t="s">
        <v>21</v>
      </c>
      <c r="J12" s="4" t="s">
        <v>24</v>
      </c>
      <c r="K12" s="9" t="s">
        <v>30</v>
      </c>
      <c r="L12" s="4">
        <v>16</v>
      </c>
    </row>
    <row r="13" spans="3:12" ht="15.75" x14ac:dyDescent="0.25">
      <c r="C13" s="18"/>
      <c r="D13" s="4" t="s">
        <v>7</v>
      </c>
      <c r="E13" s="4">
        <v>192</v>
      </c>
      <c r="F13" s="4">
        <v>168</v>
      </c>
      <c r="G13" s="4">
        <v>64</v>
      </c>
      <c r="H13" s="4">
        <v>64</v>
      </c>
      <c r="I13" s="4" t="s">
        <v>21</v>
      </c>
      <c r="J13" s="4" t="s">
        <v>24</v>
      </c>
      <c r="K13" s="10" t="s">
        <v>31</v>
      </c>
      <c r="L13" s="6" t="s">
        <v>49</v>
      </c>
    </row>
    <row r="14" spans="3:12" ht="33.75" customHeight="1" x14ac:dyDescent="0.25">
      <c r="C14" s="18"/>
      <c r="D14" s="4" t="s">
        <v>8</v>
      </c>
      <c r="E14" s="4">
        <v>2048</v>
      </c>
      <c r="F14" s="4">
        <v>1024</v>
      </c>
      <c r="G14" s="5" t="s">
        <v>17</v>
      </c>
      <c r="H14" s="5" t="s">
        <v>18</v>
      </c>
      <c r="I14" s="4" t="s">
        <v>22</v>
      </c>
      <c r="J14" s="4" t="s">
        <v>25</v>
      </c>
      <c r="K14" s="10" t="s">
        <v>32</v>
      </c>
      <c r="L14" t="s">
        <v>59</v>
      </c>
    </row>
  </sheetData>
  <mergeCells count="2">
    <mergeCell ref="C6:C10"/>
    <mergeCell ref="C11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4"/>
  <sheetViews>
    <sheetView zoomScaleNormal="100" workbookViewId="0">
      <selection activeCell="E9" sqref="E9"/>
    </sheetView>
  </sheetViews>
  <sheetFormatPr defaultRowHeight="15" x14ac:dyDescent="0.25"/>
  <cols>
    <col min="1" max="1" width="11.42578125" bestFit="1" customWidth="1"/>
    <col min="2" max="2" width="14.5703125" bestFit="1" customWidth="1"/>
    <col min="3" max="3" width="18.5703125" customWidth="1"/>
    <col min="4" max="4" width="16.5703125" bestFit="1" customWidth="1"/>
    <col min="5" max="5" width="15.5703125" customWidth="1"/>
    <col min="6" max="6" width="20.28515625" bestFit="1" customWidth="1"/>
    <col min="7" max="7" width="23.140625" bestFit="1" customWidth="1"/>
    <col min="8" max="8" width="19.28515625" bestFit="1" customWidth="1"/>
    <col min="9" max="9" width="23.7109375" bestFit="1" customWidth="1"/>
  </cols>
  <sheetData>
    <row r="3" spans="2:9" ht="38.25" x14ac:dyDescent="0.25">
      <c r="B3" s="2"/>
      <c r="C3" s="2" t="s">
        <v>0</v>
      </c>
      <c r="D3" s="3" t="s">
        <v>55</v>
      </c>
      <c r="E3" s="14" t="s">
        <v>58</v>
      </c>
      <c r="F3" s="14" t="s">
        <v>56</v>
      </c>
      <c r="G3" s="14" t="s">
        <v>57</v>
      </c>
      <c r="H3" s="15" t="s">
        <v>60</v>
      </c>
      <c r="I3" s="2" t="s">
        <v>53</v>
      </c>
    </row>
    <row r="4" spans="2:9" x14ac:dyDescent="0.25">
      <c r="B4" s="19" t="s">
        <v>10</v>
      </c>
      <c r="C4" s="4" t="s">
        <v>5</v>
      </c>
      <c r="D4" s="3">
        <f>1.56349/100</f>
        <v>1.56349E-2</v>
      </c>
      <c r="E4" s="3">
        <v>63.959600000000002</v>
      </c>
      <c r="F4" s="3">
        <f>1.52405/100</f>
        <v>1.5240499999999999E-2</v>
      </c>
      <c r="G4" s="3">
        <v>65.614599999999996</v>
      </c>
      <c r="H4" s="14">
        <v>1024</v>
      </c>
      <c r="I4" s="19" t="s">
        <v>50</v>
      </c>
    </row>
    <row r="5" spans="2:9" x14ac:dyDescent="0.25">
      <c r="B5" s="19"/>
      <c r="C5" s="4" t="s">
        <v>6</v>
      </c>
      <c r="D5" s="3">
        <f>0.649092/100</f>
        <v>6.4909199999999998E-3</v>
      </c>
      <c r="E5" s="3">
        <v>154.06100000000001</v>
      </c>
      <c r="F5" s="3">
        <f>0.74464/100</f>
        <v>7.4463999999999997E-3</v>
      </c>
      <c r="G5" s="3">
        <v>134.29300000000001</v>
      </c>
      <c r="H5" s="14">
        <v>1024</v>
      </c>
      <c r="I5" s="19"/>
    </row>
    <row r="6" spans="2:9" x14ac:dyDescent="0.25">
      <c r="B6" s="19"/>
      <c r="C6" s="4" t="s">
        <v>3</v>
      </c>
      <c r="D6" s="3">
        <f>51.777906/100</f>
        <v>0.51777906000000007</v>
      </c>
      <c r="E6" s="3">
        <v>1.9313260000000001</v>
      </c>
      <c r="F6" s="3">
        <f>51.969462/100</f>
        <v>0.51969462</v>
      </c>
      <c r="G6" s="3">
        <v>1.924207</v>
      </c>
      <c r="H6" s="14">
        <v>1024</v>
      </c>
      <c r="I6" s="19"/>
    </row>
    <row r="7" spans="2:9" x14ac:dyDescent="0.25">
      <c r="B7" s="19"/>
      <c r="C7" s="4" t="s">
        <v>1</v>
      </c>
      <c r="D7" s="3">
        <f>3.13009/100</f>
        <v>3.13009E-2</v>
      </c>
      <c r="E7" s="3">
        <v>31.947900000000001</v>
      </c>
      <c r="F7" s="3">
        <f>3.06954/100</f>
        <v>3.0695399999999998E-2</v>
      </c>
      <c r="G7" s="3">
        <v>32.578200000000002</v>
      </c>
      <c r="H7" s="14">
        <v>1024</v>
      </c>
      <c r="I7" s="19"/>
    </row>
    <row r="8" spans="2:9" x14ac:dyDescent="0.25">
      <c r="B8" s="19"/>
      <c r="C8" s="4" t="s">
        <v>2</v>
      </c>
      <c r="D8" s="3">
        <f>3.10733/100</f>
        <v>3.1073300000000002E-2</v>
      </c>
      <c r="E8" s="3">
        <v>32.182000000000002</v>
      </c>
      <c r="F8" s="3">
        <f>3.07231/100</f>
        <v>3.07231E-2</v>
      </c>
      <c r="G8" s="3">
        <v>32.5488</v>
      </c>
      <c r="H8" s="14">
        <v>1024</v>
      </c>
      <c r="I8" s="19"/>
    </row>
    <row r="9" spans="2:9" x14ac:dyDescent="0.25">
      <c r="B9" s="19" t="s">
        <v>11</v>
      </c>
      <c r="C9" s="4" t="s">
        <v>52</v>
      </c>
      <c r="D9" s="3">
        <f>1.24653/100</f>
        <v>1.2465299999999999E-2</v>
      </c>
      <c r="E9" s="3">
        <v>80.222800000000007</v>
      </c>
      <c r="F9" s="3">
        <f>1.23449/100</f>
        <v>1.2344900000000001E-2</v>
      </c>
      <c r="G9" s="3">
        <v>81.004999999999995</v>
      </c>
      <c r="H9" s="14">
        <v>1024</v>
      </c>
      <c r="I9" s="19"/>
    </row>
    <row r="10" spans="2:9" x14ac:dyDescent="0.25">
      <c r="B10" s="19"/>
      <c r="C10" s="4" t="s">
        <v>12</v>
      </c>
      <c r="D10" s="3">
        <f>1.55799/100</f>
        <v>1.5579900000000001E-2</v>
      </c>
      <c r="E10" s="3">
        <v>64.185199999999995</v>
      </c>
      <c r="F10" s="3">
        <f>1.56444/100</f>
        <v>1.5644399999999999E-2</v>
      </c>
      <c r="G10" s="3">
        <v>63.920499999999997</v>
      </c>
      <c r="H10" s="14">
        <v>1024</v>
      </c>
      <c r="I10" s="19"/>
    </row>
    <row r="11" spans="2:9" x14ac:dyDescent="0.25">
      <c r="B11" s="19"/>
      <c r="C11" s="4" t="s">
        <v>7</v>
      </c>
      <c r="D11" s="3">
        <f>6.76969/100</f>
        <v>6.7696900000000004E-2</v>
      </c>
      <c r="E11" s="3">
        <v>14.771699999999999</v>
      </c>
      <c r="F11" s="3">
        <f>6.7647/100</f>
        <v>6.7646999999999999E-2</v>
      </c>
      <c r="G11" s="3">
        <v>14.7826</v>
      </c>
      <c r="H11" s="14">
        <v>1024</v>
      </c>
      <c r="I11" s="19"/>
    </row>
    <row r="12" spans="2:9" x14ac:dyDescent="0.25">
      <c r="B12" s="19"/>
      <c r="C12" s="4" t="s">
        <v>8</v>
      </c>
      <c r="D12" s="20">
        <v>2.163E-2</v>
      </c>
      <c r="E12" s="21">
        <v>1.44452</v>
      </c>
      <c r="F12" s="20">
        <v>0.92930999999999997</v>
      </c>
      <c r="G12" s="21">
        <v>3.36271E-2</v>
      </c>
      <c r="H12" s="14">
        <v>32</v>
      </c>
      <c r="I12" s="4" t="s">
        <v>51</v>
      </c>
    </row>
    <row r="15" spans="2:9" x14ac:dyDescent="0.25">
      <c r="B15" s="16"/>
      <c r="C15" s="16"/>
      <c r="D15" s="16"/>
      <c r="E15" s="16"/>
      <c r="F15" s="16"/>
    </row>
    <row r="16" spans="2:9" x14ac:dyDescent="0.25">
      <c r="B16" s="12"/>
      <c r="C16" s="12"/>
      <c r="D16" s="12"/>
      <c r="E16" s="12"/>
      <c r="F16" s="12"/>
    </row>
    <row r="17" spans="2:6" x14ac:dyDescent="0.25">
      <c r="B17" s="12"/>
      <c r="C17" s="12"/>
      <c r="D17" s="12"/>
      <c r="E17" s="12"/>
      <c r="F17" s="12"/>
    </row>
    <row r="18" spans="2:6" x14ac:dyDescent="0.25">
      <c r="B18" s="12"/>
      <c r="C18" s="12"/>
      <c r="D18" s="12"/>
      <c r="E18" s="12"/>
      <c r="F18" s="12"/>
    </row>
    <row r="19" spans="2:6" x14ac:dyDescent="0.25">
      <c r="B19" s="12"/>
      <c r="C19" s="12"/>
      <c r="D19" s="12"/>
      <c r="E19" s="12"/>
      <c r="F19" s="12"/>
    </row>
    <row r="20" spans="2:6" x14ac:dyDescent="0.25">
      <c r="B20" s="12"/>
      <c r="C20" s="12"/>
      <c r="D20" s="12"/>
      <c r="E20" s="12"/>
      <c r="F20" s="12"/>
    </row>
    <row r="21" spans="2:6" x14ac:dyDescent="0.25">
      <c r="B21" s="12"/>
      <c r="C21" s="12"/>
      <c r="D21" s="12"/>
      <c r="E21" s="12"/>
      <c r="F21" s="12"/>
    </row>
    <row r="22" spans="2:6" x14ac:dyDescent="0.25">
      <c r="B22" s="12"/>
      <c r="C22" s="12"/>
      <c r="D22" s="12"/>
      <c r="E22" s="12"/>
      <c r="F22" s="12"/>
    </row>
    <row r="23" spans="2:6" x14ac:dyDescent="0.25">
      <c r="B23" s="12"/>
      <c r="C23" s="12"/>
      <c r="D23" s="12"/>
      <c r="E23" s="12"/>
      <c r="F23" s="12"/>
    </row>
    <row r="24" spans="2:6" x14ac:dyDescent="0.25">
      <c r="B24" s="12"/>
      <c r="C24" s="12"/>
      <c r="D24" s="12"/>
      <c r="E24" s="12"/>
      <c r="F24" s="12"/>
    </row>
  </sheetData>
  <mergeCells count="3">
    <mergeCell ref="I4:I11"/>
    <mergeCell ref="B4:B8"/>
    <mergeCell ref="B9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4C67-AF39-4CA2-9387-E590608D6197}">
  <dimension ref="B5:H36"/>
  <sheetViews>
    <sheetView topLeftCell="A18" workbookViewId="0">
      <selection activeCell="G26" sqref="G26"/>
    </sheetView>
  </sheetViews>
  <sheetFormatPr defaultRowHeight="15" x14ac:dyDescent="0.25"/>
  <cols>
    <col min="2" max="2" width="11.42578125" bestFit="1" customWidth="1"/>
    <col min="3" max="3" width="15.28515625" bestFit="1" customWidth="1"/>
    <col min="4" max="4" width="14.28515625" customWidth="1"/>
    <col min="5" max="5" width="16.5703125" customWidth="1"/>
    <col min="6" max="6" width="11.5703125" bestFit="1" customWidth="1"/>
    <col min="7" max="7" width="20.28515625" bestFit="1" customWidth="1"/>
  </cols>
  <sheetData>
    <row r="5" spans="2:7" ht="45" x14ac:dyDescent="0.25">
      <c r="B5" s="2"/>
      <c r="C5" s="2" t="s">
        <v>0</v>
      </c>
      <c r="D5" s="3" t="s">
        <v>34</v>
      </c>
      <c r="E5" s="3" t="s">
        <v>35</v>
      </c>
      <c r="F5" s="3" t="s">
        <v>33</v>
      </c>
      <c r="G5" s="2" t="s">
        <v>26</v>
      </c>
    </row>
    <row r="6" spans="2:7" ht="15.75" x14ac:dyDescent="0.25">
      <c r="B6" s="18" t="s">
        <v>10</v>
      </c>
      <c r="C6" s="4" t="s">
        <v>5</v>
      </c>
      <c r="D6" s="5">
        <v>24.41</v>
      </c>
      <c r="E6" s="4" t="s">
        <v>36</v>
      </c>
      <c r="F6" s="11" t="s">
        <v>45</v>
      </c>
      <c r="G6" s="7" t="s">
        <v>27</v>
      </c>
    </row>
    <row r="7" spans="2:7" ht="15.75" x14ac:dyDescent="0.25">
      <c r="B7" s="18"/>
      <c r="C7" s="4" t="s">
        <v>6</v>
      </c>
      <c r="D7" s="4">
        <v>0.67</v>
      </c>
      <c r="E7" s="4" t="s">
        <v>37</v>
      </c>
      <c r="F7" s="11" t="s">
        <v>46</v>
      </c>
      <c r="G7" s="7" t="s">
        <v>27</v>
      </c>
    </row>
    <row r="8" spans="2:7" ht="15.75" x14ac:dyDescent="0.25">
      <c r="B8" s="18"/>
      <c r="C8" s="4" t="s">
        <v>3</v>
      </c>
      <c r="D8" s="4">
        <v>0.53</v>
      </c>
      <c r="E8" s="4" t="s">
        <v>38</v>
      </c>
      <c r="F8" s="11" t="s">
        <v>46</v>
      </c>
      <c r="G8" s="7" t="s">
        <v>27</v>
      </c>
    </row>
    <row r="9" spans="2:7" ht="15.75" x14ac:dyDescent="0.25">
      <c r="B9" s="18"/>
      <c r="C9" s="4" t="s">
        <v>1</v>
      </c>
      <c r="D9" s="4">
        <v>25.45</v>
      </c>
      <c r="E9" s="4" t="s">
        <v>39</v>
      </c>
      <c r="F9" s="11" t="s">
        <v>45</v>
      </c>
      <c r="G9" s="7" t="s">
        <v>27</v>
      </c>
    </row>
    <row r="10" spans="2:7" ht="31.5" x14ac:dyDescent="0.25">
      <c r="B10" s="18"/>
      <c r="C10" s="4" t="s">
        <v>2</v>
      </c>
      <c r="D10" s="4">
        <v>0.55000000000000004</v>
      </c>
      <c r="E10" s="4" t="s">
        <v>40</v>
      </c>
      <c r="F10" s="11" t="s">
        <v>46</v>
      </c>
      <c r="G10" s="8" t="s">
        <v>28</v>
      </c>
    </row>
    <row r="11" spans="2:7" ht="15.75" x14ac:dyDescent="0.25">
      <c r="B11" s="18"/>
      <c r="C11" s="4" t="s">
        <v>4</v>
      </c>
      <c r="D11" s="4">
        <v>39.799999999999997</v>
      </c>
      <c r="E11" s="4" t="s">
        <v>41</v>
      </c>
      <c r="F11" s="11" t="s">
        <v>45</v>
      </c>
      <c r="G11" s="7" t="s">
        <v>27</v>
      </c>
    </row>
    <row r="12" spans="2:7" ht="15.75" x14ac:dyDescent="0.25">
      <c r="B12" s="18" t="s">
        <v>11</v>
      </c>
      <c r="C12" s="4" t="s">
        <v>9</v>
      </c>
      <c r="D12" s="4">
        <v>5.15</v>
      </c>
      <c r="E12" s="4" t="s">
        <v>42</v>
      </c>
      <c r="F12" s="11" t="s">
        <v>47</v>
      </c>
      <c r="G12" s="8" t="s">
        <v>29</v>
      </c>
    </row>
    <row r="13" spans="2:7" ht="15.75" x14ac:dyDescent="0.25">
      <c r="B13" s="18"/>
      <c r="C13" s="4" t="s">
        <v>7</v>
      </c>
      <c r="D13" s="4">
        <v>5.16</v>
      </c>
      <c r="E13" s="4" t="s">
        <v>43</v>
      </c>
      <c r="F13" s="11" t="s">
        <v>46</v>
      </c>
      <c r="G13" s="7" t="s">
        <v>31</v>
      </c>
    </row>
    <row r="14" spans="2:7" ht="15.75" x14ac:dyDescent="0.25">
      <c r="B14" s="18"/>
      <c r="C14" s="4" t="s">
        <v>8</v>
      </c>
      <c r="D14" s="4">
        <v>11.01</v>
      </c>
      <c r="E14" s="4" t="s">
        <v>44</v>
      </c>
      <c r="F14" s="11" t="s">
        <v>46</v>
      </c>
      <c r="G14" s="7" t="s">
        <v>32</v>
      </c>
    </row>
    <row r="23" spans="2:8" ht="45" x14ac:dyDescent="0.25">
      <c r="B23" s="2"/>
      <c r="C23" s="2" t="s">
        <v>0</v>
      </c>
      <c r="D23" s="3" t="s">
        <v>62</v>
      </c>
      <c r="E23" s="3" t="s">
        <v>63</v>
      </c>
      <c r="F23" s="22" t="s">
        <v>61</v>
      </c>
    </row>
    <row r="24" spans="2:8" x14ac:dyDescent="0.25">
      <c r="B24" s="19" t="s">
        <v>10</v>
      </c>
      <c r="C24" s="4" t="s">
        <v>5</v>
      </c>
      <c r="D24" s="2">
        <v>1024</v>
      </c>
      <c r="E24" s="23">
        <v>3230016</v>
      </c>
      <c r="F24" s="23">
        <f>E24-3*D24^2</f>
        <v>84288</v>
      </c>
    </row>
    <row r="25" spans="2:8" x14ac:dyDescent="0.25">
      <c r="B25" s="19"/>
      <c r="C25" s="4" t="s">
        <v>6</v>
      </c>
      <c r="D25" s="2">
        <v>1024</v>
      </c>
      <c r="E25" s="23">
        <v>3229440</v>
      </c>
      <c r="F25" s="23">
        <f t="shared" ref="F25:F28" si="0">E25-3*D25^2</f>
        <v>83712</v>
      </c>
    </row>
    <row r="26" spans="2:8" x14ac:dyDescent="0.25">
      <c r="B26" s="19"/>
      <c r="C26" s="4" t="s">
        <v>3</v>
      </c>
      <c r="D26" s="2">
        <v>1024</v>
      </c>
      <c r="E26" s="23">
        <v>3219520</v>
      </c>
      <c r="F26" s="23">
        <f t="shared" si="0"/>
        <v>73792</v>
      </c>
    </row>
    <row r="27" spans="2:8" x14ac:dyDescent="0.25">
      <c r="B27" s="19"/>
      <c r="C27" s="4" t="s">
        <v>1</v>
      </c>
      <c r="D27" s="2">
        <v>1024</v>
      </c>
      <c r="E27" s="23">
        <v>3228832</v>
      </c>
      <c r="F27" s="23">
        <f t="shared" si="0"/>
        <v>83104</v>
      </c>
      <c r="H27" s="1"/>
    </row>
    <row r="28" spans="2:8" x14ac:dyDescent="0.25">
      <c r="B28" s="19"/>
      <c r="C28" s="4" t="s">
        <v>2</v>
      </c>
      <c r="D28" s="2">
        <v>1024</v>
      </c>
      <c r="E28" s="23">
        <v>3228848</v>
      </c>
      <c r="F28" s="23">
        <f t="shared" si="0"/>
        <v>83120</v>
      </c>
    </row>
    <row r="29" spans="2:8" x14ac:dyDescent="0.25">
      <c r="B29" s="19" t="s">
        <v>11</v>
      </c>
      <c r="C29" s="4" t="s">
        <v>52</v>
      </c>
      <c r="D29" s="2">
        <v>1024</v>
      </c>
      <c r="E29" s="23">
        <v>3229440</v>
      </c>
      <c r="F29" s="23">
        <f>E29-3*D29^2</f>
        <v>83712</v>
      </c>
    </row>
    <row r="30" spans="2:8" x14ac:dyDescent="0.25">
      <c r="B30" s="19"/>
      <c r="C30" s="4" t="s">
        <v>12</v>
      </c>
      <c r="D30" s="2">
        <v>1024</v>
      </c>
      <c r="E30" s="23">
        <v>3228832</v>
      </c>
      <c r="F30" s="23">
        <f>E30-3*D30^2</f>
        <v>83104</v>
      </c>
    </row>
    <row r="31" spans="2:8" x14ac:dyDescent="0.25">
      <c r="B31" s="19"/>
      <c r="C31" s="4" t="s">
        <v>7</v>
      </c>
      <c r="D31" s="2">
        <v>1024</v>
      </c>
      <c r="E31" s="23">
        <v>3228848</v>
      </c>
      <c r="F31" s="23">
        <f t="shared" ref="F31" si="1">E31-3*D31^2</f>
        <v>83120</v>
      </c>
    </row>
    <row r="32" spans="2:8" x14ac:dyDescent="0.25">
      <c r="B32" s="19"/>
      <c r="C32" s="4" t="s">
        <v>8</v>
      </c>
      <c r="D32" s="2">
        <v>32</v>
      </c>
      <c r="E32" s="23">
        <v>119448</v>
      </c>
      <c r="F32" s="23">
        <f>E32-D32*1024</f>
        <v>86680</v>
      </c>
    </row>
    <row r="36" spans="5:5" x14ac:dyDescent="0.25">
      <c r="E36" s="17"/>
    </row>
  </sheetData>
  <mergeCells count="4">
    <mergeCell ref="B6:B11"/>
    <mergeCell ref="B12:B14"/>
    <mergeCell ref="B24:B28"/>
    <mergeCell ref="B29:B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15AA-F971-444B-844C-BA305FDD3A29}">
  <dimension ref="A4:G13"/>
  <sheetViews>
    <sheetView tabSelected="1" workbookViewId="0">
      <selection activeCell="F7" sqref="F7"/>
    </sheetView>
  </sheetViews>
  <sheetFormatPr defaultRowHeight="15" x14ac:dyDescent="0.25"/>
  <cols>
    <col min="1" max="1" width="11.42578125" bestFit="1" customWidth="1"/>
    <col min="2" max="2" width="15.28515625" bestFit="1" customWidth="1"/>
    <col min="3" max="3" width="26.7109375" customWidth="1"/>
    <col min="4" max="4" width="17.42578125" bestFit="1" customWidth="1"/>
    <col min="5" max="5" width="11.85546875" customWidth="1"/>
    <col min="6" max="6" width="20.28515625" bestFit="1" customWidth="1"/>
    <col min="7" max="7" width="23.140625" bestFit="1" customWidth="1"/>
  </cols>
  <sheetData>
    <row r="4" spans="1:7" ht="90" x14ac:dyDescent="0.25">
      <c r="A4" s="2"/>
      <c r="B4" s="2" t="s">
        <v>0</v>
      </c>
      <c r="C4" s="3" t="s">
        <v>54</v>
      </c>
      <c r="D4" s="3"/>
      <c r="E4" s="3"/>
      <c r="F4" s="2"/>
      <c r="G4" s="2"/>
    </row>
    <row r="5" spans="1:7" ht="15.75" x14ac:dyDescent="0.25">
      <c r="A5" s="18" t="s">
        <v>10</v>
      </c>
      <c r="B5" s="4" t="s">
        <v>5</v>
      </c>
      <c r="C5" s="1">
        <v>2.6148000000000001E-2</v>
      </c>
      <c r="D5" s="11"/>
      <c r="E5" s="11"/>
      <c r="F5" s="8"/>
      <c r="G5" s="18"/>
    </row>
    <row r="6" spans="1:7" ht="15.75" x14ac:dyDescent="0.25">
      <c r="A6" s="18"/>
      <c r="B6" s="4" t="s">
        <v>6</v>
      </c>
      <c r="C6" s="4">
        <v>2.0282999999999999E-2</v>
      </c>
      <c r="D6" s="11"/>
      <c r="E6" s="11"/>
      <c r="F6" s="8"/>
      <c r="G6" s="18"/>
    </row>
    <row r="7" spans="1:7" ht="15.75" x14ac:dyDescent="0.25">
      <c r="A7" s="18"/>
      <c r="B7" s="4" t="s">
        <v>3</v>
      </c>
      <c r="C7" s="4">
        <v>0.77947900000000003</v>
      </c>
      <c r="D7" s="11"/>
      <c r="E7" s="11"/>
      <c r="F7" s="7"/>
      <c r="G7" s="18"/>
    </row>
    <row r="8" spans="1:7" ht="15.75" x14ac:dyDescent="0.25">
      <c r="A8" s="18"/>
      <c r="B8" s="4" t="s">
        <v>1</v>
      </c>
      <c r="C8" s="4">
        <v>4.8890999999999997E-2</v>
      </c>
      <c r="D8" s="11"/>
      <c r="E8" s="11"/>
      <c r="F8" s="7"/>
      <c r="G8" s="18"/>
    </row>
    <row r="9" spans="1:7" ht="15.75" x14ac:dyDescent="0.25">
      <c r="A9" s="18"/>
      <c r="B9" s="4" t="s">
        <v>2</v>
      </c>
      <c r="C9" s="4">
        <v>4.5059000000000002E-2</v>
      </c>
      <c r="D9" s="11"/>
      <c r="E9" s="11"/>
      <c r="F9" s="8"/>
      <c r="G9" s="18"/>
    </row>
    <row r="10" spans="1:7" ht="15.75" x14ac:dyDescent="0.25">
      <c r="A10" s="18" t="s">
        <v>11</v>
      </c>
      <c r="B10" s="4" t="s">
        <v>52</v>
      </c>
      <c r="C10" s="1">
        <v>2.7726000000000001E-2</v>
      </c>
      <c r="D10" s="11"/>
      <c r="E10" s="11"/>
      <c r="F10" s="7"/>
      <c r="G10" s="18"/>
    </row>
    <row r="11" spans="1:7" ht="15.75" x14ac:dyDescent="0.25">
      <c r="A11" s="18"/>
      <c r="B11" s="4" t="s">
        <v>12</v>
      </c>
      <c r="C11" s="4">
        <v>2.6886E-2</v>
      </c>
      <c r="D11" s="11"/>
      <c r="E11" s="11"/>
      <c r="F11" s="8"/>
      <c r="G11" s="18"/>
    </row>
    <row r="12" spans="1:7" ht="15.75" x14ac:dyDescent="0.25">
      <c r="A12" s="18"/>
      <c r="B12" s="4" t="s">
        <v>7</v>
      </c>
      <c r="C12" s="4">
        <v>0.100991</v>
      </c>
      <c r="D12" s="11"/>
      <c r="E12" s="11"/>
      <c r="F12" s="8"/>
      <c r="G12" s="18"/>
    </row>
    <row r="13" spans="1:7" ht="15.75" x14ac:dyDescent="0.25">
      <c r="A13" s="18"/>
      <c r="B13" s="4" t="s">
        <v>8</v>
      </c>
      <c r="C13" s="4">
        <v>0.85982800000000004</v>
      </c>
      <c r="D13" s="11"/>
      <c r="E13" s="11"/>
      <c r="F13" s="7"/>
      <c r="G13" s="4"/>
    </row>
  </sheetData>
  <mergeCells count="3">
    <mergeCell ref="G5:G12"/>
    <mergeCell ref="A5:A9"/>
    <mergeCell ref="A10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Difference</vt:lpstr>
      <vt:lpstr>Speed</vt:lpstr>
      <vt:lpstr>RAM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Sokkimhay Um</dc:creator>
  <cp:lastModifiedBy>Sokkimhay Um</cp:lastModifiedBy>
  <dcterms:created xsi:type="dcterms:W3CDTF">2015-06-05T18:17:20Z</dcterms:created>
  <dcterms:modified xsi:type="dcterms:W3CDTF">2025-06-07T09:28:38Z</dcterms:modified>
</cp:coreProperties>
</file>