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Z0MYKKc2nJjoTaXfsCY3LB+7hUNk3K985LEAIaK99A="/>
    </ext>
  </extLst>
</workbook>
</file>

<file path=xl/sharedStrings.xml><?xml version="1.0" encoding="utf-8"?>
<sst xmlns="http://schemas.openxmlformats.org/spreadsheetml/2006/main" count="312" uniqueCount="33">
  <si>
    <t>Liberal Arts Mathematics (Professor Gary Church)</t>
  </si>
  <si>
    <t>Stats &amp; Pre-Calc (Professor Joshua Rhodes)</t>
  </si>
  <si>
    <t>Groups</t>
  </si>
  <si>
    <t>Order</t>
  </si>
  <si>
    <t>Complexity</t>
  </si>
  <si>
    <t>Creative</t>
  </si>
  <si>
    <t>Agree</t>
  </si>
  <si>
    <t>Neutral</t>
  </si>
  <si>
    <t>Methodical</t>
  </si>
  <si>
    <t>Strongly Agree</t>
  </si>
  <si>
    <t>Disagree</t>
  </si>
  <si>
    <t>Strongly Disagree</t>
  </si>
  <si>
    <t>Whichever describes you better</t>
  </si>
  <si>
    <t>Average Rank</t>
  </si>
  <si>
    <t>Total Participants:</t>
  </si>
  <si>
    <t>Number of responses for each answer</t>
  </si>
  <si>
    <t>Do these factors make something more appealing to you</t>
  </si>
  <si>
    <t>Disgree</t>
  </si>
  <si>
    <t>Shape</t>
  </si>
  <si>
    <t>Birkhoff's Measure</t>
  </si>
  <si>
    <t>Survey Average</t>
  </si>
  <si>
    <t>Ranking Difference</t>
  </si>
  <si>
    <t>Ranking</t>
  </si>
  <si>
    <t>Birkhoff's</t>
  </si>
  <si>
    <t>Survey</t>
  </si>
  <si>
    <t>Difference</t>
  </si>
  <si>
    <t>2 to 1</t>
  </si>
  <si>
    <t>3 to 2</t>
  </si>
  <si>
    <t>4 to 3</t>
  </si>
  <si>
    <t>5 to 4</t>
  </si>
  <si>
    <t>Pairwise Comparison</t>
  </si>
  <si>
    <t>Overall</t>
  </si>
  <si>
    <t>Average 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</si>
</sst>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8.0"/>
      <color theme="1"/>
      <name val="Arial"/>
    </font>
    <font/>
    <font>
      <color theme="1"/>
      <name val="Arial"/>
    </font>
    <font>
      <sz val="10.0"/>
      <color theme="1"/>
      <name val="Arial"/>
    </font>
    <font>
      <sz val="24.0"/>
      <color theme="1"/>
      <name val="Arial"/>
    </font>
  </fonts>
  <fills count="2">
    <fill>
      <patternFill patternType="none"/>
    </fill>
    <fill>
      <patternFill patternType="lightGray"/>
    </fill>
  </fills>
  <borders count="1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5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9" fillId="0" fontId="3" numFmtId="0" xfId="0" applyAlignment="1" applyBorder="1" applyFont="1">
      <alignment horizontal="center"/>
    </xf>
    <xf borderId="9" fillId="0" fontId="3" numFmtId="4" xfId="0" applyBorder="1" applyFont="1" applyNumberFormat="1"/>
    <xf borderId="9" fillId="0" fontId="3" numFmtId="0" xfId="0" applyAlignment="1" applyBorder="1" applyFont="1">
      <alignment horizontal="right"/>
    </xf>
    <xf borderId="4" fillId="0" fontId="5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10" Type="http://schemas.openxmlformats.org/officeDocument/2006/relationships/image" Target="../media/image6.png"/><Relationship Id="rId9" Type="http://schemas.openxmlformats.org/officeDocument/2006/relationships/image" Target="../media/image10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23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23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23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23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23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24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24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24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24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24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26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26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26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26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26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28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40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40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42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42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42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45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45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45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45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45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48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66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66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66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66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66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67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67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67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67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67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68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69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69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69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69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69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69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70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80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87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87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87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87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87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94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94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94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96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96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96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100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100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102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102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111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111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111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111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111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112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112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112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112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112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114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114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114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114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114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136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136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136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136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136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138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138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138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138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138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142</xdr:row>
      <xdr:rowOff>0</xdr:rowOff>
    </xdr:from>
    <xdr:ext cx="1905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142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142</xdr:row>
      <xdr:rowOff>0</xdr:rowOff>
    </xdr:from>
    <xdr:ext cx="1428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142</xdr:row>
      <xdr:rowOff>0</xdr:rowOff>
    </xdr:from>
    <xdr:ext cx="3429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144</xdr:row>
      <xdr:rowOff>0</xdr:rowOff>
    </xdr:from>
    <xdr:ext cx="190500" cy="2000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144</xdr:row>
      <xdr:rowOff>0</xdr:rowOff>
    </xdr:from>
    <xdr:ext cx="247650" cy="2000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144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144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144</xdr:row>
      <xdr:rowOff>0</xdr:rowOff>
    </xdr:from>
    <xdr:ext cx="1619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1" width="15.13"/>
    <col customWidth="1" min="18" max="18" width="15.13"/>
    <col customWidth="1" min="20" max="20" width="15.1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M1" s="1" t="s">
        <v>1</v>
      </c>
      <c r="N1" s="2"/>
      <c r="O1" s="2"/>
      <c r="P1" s="2"/>
      <c r="Q1" s="2"/>
      <c r="R1" s="2"/>
      <c r="S1" s="2"/>
      <c r="T1" s="2"/>
      <c r="U1" s="2"/>
      <c r="V1" s="2"/>
      <c r="W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15.75" customHeight="1">
      <c r="A2" s="5"/>
      <c r="B2" s="6"/>
      <c r="C2" s="6"/>
      <c r="D2" s="6"/>
      <c r="E2" s="6"/>
      <c r="F2" s="6"/>
      <c r="G2" s="7" t="s">
        <v>2</v>
      </c>
      <c r="H2" s="8" t="s">
        <v>3</v>
      </c>
      <c r="I2" s="8" t="s">
        <v>4</v>
      </c>
      <c r="J2" s="6"/>
      <c r="K2" s="9"/>
      <c r="M2" s="5"/>
      <c r="N2" s="6"/>
      <c r="O2" s="6"/>
      <c r="P2" s="6"/>
      <c r="Q2" s="6"/>
      <c r="R2" s="6"/>
      <c r="S2" s="7" t="s">
        <v>2</v>
      </c>
      <c r="T2" s="8" t="s">
        <v>3</v>
      </c>
      <c r="U2" s="8" t="s">
        <v>4</v>
      </c>
      <c r="V2" s="6"/>
      <c r="W2" s="9"/>
      <c r="Y2" s="10"/>
      <c r="AE2" s="11"/>
      <c r="AF2" s="12"/>
      <c r="AG2" s="12"/>
    </row>
    <row r="3" ht="15.75" customHeight="1">
      <c r="A3" s="13">
        <v>3.0</v>
      </c>
      <c r="B3" s="10">
        <v>4.0</v>
      </c>
      <c r="C3" s="10">
        <v>1.0</v>
      </c>
      <c r="D3" s="10">
        <v>2.0</v>
      </c>
      <c r="E3" s="10">
        <v>5.0</v>
      </c>
      <c r="G3" s="10" t="s">
        <v>5</v>
      </c>
      <c r="H3" s="10" t="s">
        <v>6</v>
      </c>
      <c r="I3" s="10" t="s">
        <v>7</v>
      </c>
      <c r="K3" s="14"/>
      <c r="M3" s="13">
        <v>2.0</v>
      </c>
      <c r="N3" s="10">
        <v>5.0</v>
      </c>
      <c r="O3" s="10">
        <v>3.0</v>
      </c>
      <c r="P3" s="10">
        <v>1.0</v>
      </c>
      <c r="Q3" s="10">
        <v>4.0</v>
      </c>
      <c r="S3" s="10" t="s">
        <v>8</v>
      </c>
      <c r="T3" s="10" t="s">
        <v>6</v>
      </c>
      <c r="U3" s="10" t="s">
        <v>6</v>
      </c>
      <c r="W3" s="14"/>
      <c r="Y3" s="10"/>
    </row>
    <row r="4" ht="15.75" customHeight="1">
      <c r="A4" s="13">
        <v>1.0</v>
      </c>
      <c r="B4" s="10">
        <v>4.0</v>
      </c>
      <c r="C4" s="10">
        <v>5.0</v>
      </c>
      <c r="D4" s="10">
        <v>3.0</v>
      </c>
      <c r="E4" s="10">
        <v>2.0</v>
      </c>
      <c r="G4" s="10" t="s">
        <v>5</v>
      </c>
      <c r="H4" s="10" t="s">
        <v>6</v>
      </c>
      <c r="I4" s="10" t="s">
        <v>6</v>
      </c>
      <c r="K4" s="14"/>
      <c r="M4" s="13">
        <v>2.0</v>
      </c>
      <c r="N4" s="10">
        <v>4.0</v>
      </c>
      <c r="O4" s="10">
        <v>5.0</v>
      </c>
      <c r="P4" s="10">
        <v>1.0</v>
      </c>
      <c r="Q4" s="10">
        <v>3.0</v>
      </c>
      <c r="S4" s="10" t="s">
        <v>5</v>
      </c>
      <c r="T4" s="10" t="s">
        <v>9</v>
      </c>
      <c r="U4" s="10" t="s">
        <v>7</v>
      </c>
      <c r="W4" s="14"/>
    </row>
    <row r="5" ht="15.75" customHeight="1">
      <c r="A5" s="13">
        <v>1.0</v>
      </c>
      <c r="B5" s="10">
        <v>3.0</v>
      </c>
      <c r="C5" s="10">
        <v>4.0</v>
      </c>
      <c r="D5" s="10">
        <v>5.0</v>
      </c>
      <c r="E5" s="10">
        <v>2.0</v>
      </c>
      <c r="G5" s="10" t="s">
        <v>5</v>
      </c>
      <c r="H5" s="10" t="s">
        <v>7</v>
      </c>
      <c r="I5" s="10" t="s">
        <v>7</v>
      </c>
      <c r="K5" s="14"/>
      <c r="M5" s="13">
        <v>5.0</v>
      </c>
      <c r="N5" s="10">
        <v>1.0</v>
      </c>
      <c r="O5" s="10">
        <v>2.0</v>
      </c>
      <c r="P5" s="10">
        <v>3.0</v>
      </c>
      <c r="Q5" s="10">
        <v>4.0</v>
      </c>
      <c r="S5" s="10" t="s">
        <v>5</v>
      </c>
      <c r="T5" s="10" t="s">
        <v>9</v>
      </c>
      <c r="U5" s="10" t="s">
        <v>7</v>
      </c>
      <c r="W5" s="14"/>
    </row>
    <row r="6" ht="15.75" customHeight="1">
      <c r="A6" s="13">
        <v>5.0</v>
      </c>
      <c r="B6" s="10">
        <v>3.0</v>
      </c>
      <c r="C6" s="10">
        <v>2.0</v>
      </c>
      <c r="D6" s="10">
        <v>1.0</v>
      </c>
      <c r="E6" s="10">
        <v>4.0</v>
      </c>
      <c r="G6" s="10" t="s">
        <v>8</v>
      </c>
      <c r="K6" s="14"/>
      <c r="M6" s="13">
        <v>1.0</v>
      </c>
      <c r="N6" s="10">
        <v>4.0</v>
      </c>
      <c r="O6" s="10">
        <v>3.0</v>
      </c>
      <c r="P6" s="10">
        <v>5.0</v>
      </c>
      <c r="Q6" s="10">
        <v>2.0</v>
      </c>
      <c r="S6" s="10" t="s">
        <v>8</v>
      </c>
      <c r="T6" s="10" t="s">
        <v>6</v>
      </c>
      <c r="U6" s="10" t="s">
        <v>7</v>
      </c>
      <c r="W6" s="14"/>
    </row>
    <row r="7" ht="15.75" customHeight="1">
      <c r="A7" s="13">
        <v>5.0</v>
      </c>
      <c r="B7" s="10">
        <v>1.0</v>
      </c>
      <c r="C7" s="10">
        <v>3.0</v>
      </c>
      <c r="D7" s="10">
        <v>2.0</v>
      </c>
      <c r="E7" s="10">
        <v>4.0</v>
      </c>
      <c r="G7" s="10" t="s">
        <v>5</v>
      </c>
      <c r="H7" s="10" t="s">
        <v>6</v>
      </c>
      <c r="K7" s="14"/>
      <c r="M7" s="13">
        <v>2.0</v>
      </c>
      <c r="N7" s="10">
        <v>4.0</v>
      </c>
      <c r="O7" s="10">
        <v>1.0</v>
      </c>
      <c r="P7" s="10">
        <v>5.0</v>
      </c>
      <c r="Q7" s="10">
        <v>3.0</v>
      </c>
      <c r="S7" s="10" t="s">
        <v>5</v>
      </c>
      <c r="T7" s="10" t="s">
        <v>7</v>
      </c>
      <c r="U7" s="10" t="s">
        <v>9</v>
      </c>
      <c r="W7" s="14"/>
    </row>
    <row r="8" ht="15.75" customHeight="1">
      <c r="A8" s="13">
        <v>5.0</v>
      </c>
      <c r="B8" s="10">
        <v>2.0</v>
      </c>
      <c r="C8" s="10">
        <v>3.0</v>
      </c>
      <c r="D8" s="10">
        <v>1.0</v>
      </c>
      <c r="E8" s="10">
        <v>4.0</v>
      </c>
      <c r="G8" s="10" t="s">
        <v>8</v>
      </c>
      <c r="H8" s="10" t="s">
        <v>6</v>
      </c>
      <c r="I8" s="10" t="s">
        <v>6</v>
      </c>
      <c r="K8" s="14"/>
      <c r="M8" s="13">
        <v>1.0</v>
      </c>
      <c r="N8" s="10">
        <v>5.0</v>
      </c>
      <c r="O8" s="10">
        <v>2.0</v>
      </c>
      <c r="P8" s="10">
        <v>3.0</v>
      </c>
      <c r="Q8" s="10">
        <v>4.0</v>
      </c>
      <c r="S8" s="10" t="s">
        <v>8</v>
      </c>
      <c r="T8" s="10" t="s">
        <v>7</v>
      </c>
      <c r="U8" s="10" t="s">
        <v>7</v>
      </c>
      <c r="W8" s="14"/>
    </row>
    <row r="9" ht="15.75" customHeight="1">
      <c r="A9" s="13">
        <v>5.0</v>
      </c>
      <c r="B9" s="10">
        <v>2.0</v>
      </c>
      <c r="C9" s="10">
        <v>3.0</v>
      </c>
      <c r="D9" s="10">
        <v>1.0</v>
      </c>
      <c r="E9" s="10">
        <v>4.0</v>
      </c>
      <c r="G9" s="10" t="s">
        <v>5</v>
      </c>
      <c r="H9" s="10" t="s">
        <v>10</v>
      </c>
      <c r="I9" s="10" t="s">
        <v>7</v>
      </c>
      <c r="K9" s="14"/>
      <c r="M9" s="13">
        <v>2.0</v>
      </c>
      <c r="N9" s="10">
        <v>4.0</v>
      </c>
      <c r="O9" s="10">
        <v>5.0</v>
      </c>
      <c r="P9" s="10">
        <v>1.0</v>
      </c>
      <c r="Q9" s="10">
        <v>3.0</v>
      </c>
      <c r="S9" s="10" t="s">
        <v>8</v>
      </c>
      <c r="T9" s="10" t="s">
        <v>6</v>
      </c>
      <c r="U9" s="10" t="s">
        <v>6</v>
      </c>
      <c r="W9" s="14"/>
    </row>
    <row r="10" ht="15.75" customHeight="1">
      <c r="A10" s="13">
        <v>4.0</v>
      </c>
      <c r="B10" s="10">
        <v>3.0</v>
      </c>
      <c r="C10" s="10">
        <v>1.0</v>
      </c>
      <c r="D10" s="10">
        <v>2.0</v>
      </c>
      <c r="E10" s="10">
        <v>5.0</v>
      </c>
      <c r="G10" s="10" t="s">
        <v>5</v>
      </c>
      <c r="K10" s="14"/>
      <c r="M10" s="13">
        <v>5.0</v>
      </c>
      <c r="N10" s="10">
        <v>3.0</v>
      </c>
      <c r="O10" s="10">
        <v>2.0</v>
      </c>
      <c r="P10" s="10">
        <v>1.0</v>
      </c>
      <c r="Q10" s="10">
        <v>4.0</v>
      </c>
      <c r="S10" s="10" t="s">
        <v>8</v>
      </c>
      <c r="T10" s="10" t="s">
        <v>7</v>
      </c>
      <c r="U10" s="10" t="s">
        <v>6</v>
      </c>
      <c r="W10" s="14"/>
    </row>
    <row r="11" ht="15.75" customHeight="1">
      <c r="A11" s="13"/>
      <c r="B11" s="10"/>
      <c r="C11" s="10"/>
      <c r="D11" s="10"/>
      <c r="E11" s="10"/>
      <c r="K11" s="14"/>
      <c r="M11" s="13">
        <v>1.0</v>
      </c>
      <c r="N11" s="10">
        <v>5.0</v>
      </c>
      <c r="O11" s="10">
        <v>3.0</v>
      </c>
      <c r="P11" s="10">
        <v>4.0</v>
      </c>
      <c r="Q11" s="10">
        <v>2.0</v>
      </c>
      <c r="S11" s="10" t="s">
        <v>8</v>
      </c>
      <c r="T11" s="10" t="s">
        <v>6</v>
      </c>
      <c r="U11" s="10" t="s">
        <v>7</v>
      </c>
      <c r="W11" s="14"/>
    </row>
    <row r="12" ht="15.75" customHeight="1">
      <c r="A12" s="13">
        <v>2.0</v>
      </c>
      <c r="B12" s="10">
        <v>1.0</v>
      </c>
      <c r="C12" s="10">
        <v>3.0</v>
      </c>
      <c r="D12" s="10">
        <v>5.0</v>
      </c>
      <c r="E12" s="10">
        <v>4.0</v>
      </c>
      <c r="G12" s="15"/>
      <c r="H12" s="15"/>
      <c r="I12" s="15"/>
      <c r="J12" s="15"/>
      <c r="K12" s="16"/>
      <c r="M12" s="13">
        <v>2.0</v>
      </c>
      <c r="N12" s="10">
        <v>4.0</v>
      </c>
      <c r="O12" s="10">
        <v>3.0</v>
      </c>
      <c r="P12" s="10">
        <v>1.0</v>
      </c>
      <c r="Q12" s="10">
        <v>5.0</v>
      </c>
      <c r="S12" s="10" t="s">
        <v>5</v>
      </c>
      <c r="T12" s="10" t="s">
        <v>6</v>
      </c>
      <c r="U12" s="10" t="s">
        <v>7</v>
      </c>
      <c r="W12" s="14"/>
      <c r="AE12" s="10"/>
    </row>
    <row r="13" ht="15.75" customHeight="1">
      <c r="A13" s="13">
        <v>2.0</v>
      </c>
      <c r="B13" s="10">
        <v>5.0</v>
      </c>
      <c r="C13" s="10">
        <v>3.0</v>
      </c>
      <c r="D13" s="10">
        <v>1.0</v>
      </c>
      <c r="E13" s="10">
        <v>4.0</v>
      </c>
      <c r="G13" s="15">
        <f t="shared" ref="G13:K13" si="1">sum(A3:A10)</f>
        <v>29</v>
      </c>
      <c r="H13" s="15">
        <f t="shared" si="1"/>
        <v>22</v>
      </c>
      <c r="I13" s="15">
        <f t="shared" si="1"/>
        <v>22</v>
      </c>
      <c r="J13" s="15">
        <f t="shared" si="1"/>
        <v>17</v>
      </c>
      <c r="K13" s="16">
        <f t="shared" si="1"/>
        <v>30</v>
      </c>
      <c r="M13" s="13">
        <v>3.0</v>
      </c>
      <c r="N13" s="10">
        <v>1.0</v>
      </c>
      <c r="O13" s="10">
        <v>4.0</v>
      </c>
      <c r="P13" s="10">
        <v>2.0</v>
      </c>
      <c r="Q13" s="10">
        <v>5.0</v>
      </c>
      <c r="S13" s="10" t="s">
        <v>8</v>
      </c>
      <c r="T13" s="10" t="s">
        <v>7</v>
      </c>
      <c r="U13" s="10" t="s">
        <v>6</v>
      </c>
      <c r="W13" s="14"/>
    </row>
    <row r="14" ht="15.75" customHeight="1">
      <c r="A14" s="13">
        <v>3.0</v>
      </c>
      <c r="B14" s="10">
        <v>5.0</v>
      </c>
      <c r="C14" s="10">
        <v>1.0</v>
      </c>
      <c r="D14" s="10">
        <v>2.0</v>
      </c>
      <c r="E14" s="10">
        <v>4.0</v>
      </c>
      <c r="G14" s="15"/>
      <c r="H14" s="15"/>
      <c r="I14" s="15"/>
      <c r="J14" s="15"/>
      <c r="K14" s="16"/>
      <c r="M14" s="13">
        <v>1.0</v>
      </c>
      <c r="N14" s="10">
        <v>3.0</v>
      </c>
      <c r="O14" s="10">
        <v>4.0</v>
      </c>
      <c r="P14" s="10">
        <v>5.0</v>
      </c>
      <c r="Q14" s="10">
        <v>2.0</v>
      </c>
      <c r="S14" s="10" t="s">
        <v>5</v>
      </c>
      <c r="T14" s="10" t="s">
        <v>7</v>
      </c>
      <c r="U14" s="10" t="s">
        <v>6</v>
      </c>
      <c r="W14" s="14"/>
    </row>
    <row r="15" ht="15.75" customHeight="1">
      <c r="A15" s="13">
        <v>3.0</v>
      </c>
      <c r="B15" s="10">
        <v>1.0</v>
      </c>
      <c r="C15" s="10">
        <v>2.0</v>
      </c>
      <c r="D15" s="10">
        <v>5.0</v>
      </c>
      <c r="E15" s="10">
        <v>4.0</v>
      </c>
      <c r="G15" s="15">
        <f t="shared" ref="G15:K15" si="2">sum(A12:A19)</f>
        <v>22</v>
      </c>
      <c r="H15" s="15">
        <f t="shared" si="2"/>
        <v>24</v>
      </c>
      <c r="I15" s="15">
        <f t="shared" si="2"/>
        <v>20</v>
      </c>
      <c r="J15" s="15">
        <f t="shared" si="2"/>
        <v>29</v>
      </c>
      <c r="K15" s="16">
        <f t="shared" si="2"/>
        <v>25</v>
      </c>
      <c r="M15" s="13">
        <v>2.0</v>
      </c>
      <c r="N15" s="10">
        <v>5.0</v>
      </c>
      <c r="O15" s="10">
        <v>4.0</v>
      </c>
      <c r="P15" s="10">
        <v>1.0</v>
      </c>
      <c r="Q15" s="10">
        <v>3.0</v>
      </c>
      <c r="S15" s="10" t="s">
        <v>5</v>
      </c>
      <c r="T15" s="10" t="s">
        <v>6</v>
      </c>
      <c r="U15" s="10" t="s">
        <v>7</v>
      </c>
      <c r="W15" s="14"/>
    </row>
    <row r="16" ht="15.75" customHeight="1">
      <c r="A16" s="13">
        <v>4.0</v>
      </c>
      <c r="B16" s="10">
        <v>1.0</v>
      </c>
      <c r="C16" s="10">
        <v>5.0</v>
      </c>
      <c r="D16" s="10">
        <v>2.0</v>
      </c>
      <c r="E16" s="10">
        <v>3.0</v>
      </c>
      <c r="K16" s="14"/>
      <c r="M16" s="13">
        <v>4.0</v>
      </c>
      <c r="N16" s="10">
        <v>5.0</v>
      </c>
      <c r="O16" s="10">
        <v>2.0</v>
      </c>
      <c r="P16" s="10">
        <v>1.0</v>
      </c>
      <c r="Q16" s="10">
        <v>3.0</v>
      </c>
      <c r="S16" s="10" t="s">
        <v>5</v>
      </c>
      <c r="T16" s="10" t="s">
        <v>7</v>
      </c>
      <c r="U16" s="10" t="s">
        <v>6</v>
      </c>
      <c r="W16" s="14"/>
    </row>
    <row r="17" ht="15.75" customHeight="1">
      <c r="A17" s="13">
        <v>3.0</v>
      </c>
      <c r="B17" s="10">
        <v>5.0</v>
      </c>
      <c r="C17" s="10">
        <v>1.0</v>
      </c>
      <c r="D17" s="10">
        <v>4.0</v>
      </c>
      <c r="E17" s="10">
        <v>2.0</v>
      </c>
      <c r="K17" s="14"/>
      <c r="M17" s="13">
        <v>3.0</v>
      </c>
      <c r="N17" s="10">
        <v>4.0</v>
      </c>
      <c r="O17" s="10">
        <v>2.0</v>
      </c>
      <c r="P17" s="10">
        <v>1.0</v>
      </c>
      <c r="Q17" s="10">
        <v>5.0</v>
      </c>
      <c r="S17" s="10" t="s">
        <v>5</v>
      </c>
      <c r="T17" s="10" t="s">
        <v>9</v>
      </c>
      <c r="U17" s="10" t="s">
        <v>6</v>
      </c>
      <c r="W17" s="14"/>
    </row>
    <row r="18" ht="15.75" customHeight="1">
      <c r="A18" s="13">
        <v>4.0</v>
      </c>
      <c r="B18" s="10">
        <v>2.0</v>
      </c>
      <c r="C18" s="10">
        <v>3.0</v>
      </c>
      <c r="D18" s="10">
        <v>5.0</v>
      </c>
      <c r="E18" s="10">
        <v>1.0</v>
      </c>
      <c r="K18" s="14"/>
      <c r="M18" s="13">
        <v>1.0</v>
      </c>
      <c r="N18" s="10">
        <v>5.0</v>
      </c>
      <c r="O18" s="10">
        <v>4.0</v>
      </c>
      <c r="P18" s="10">
        <v>3.0</v>
      </c>
      <c r="Q18" s="10">
        <v>2.0</v>
      </c>
      <c r="S18" s="10" t="s">
        <v>5</v>
      </c>
      <c r="T18" s="10" t="s">
        <v>6</v>
      </c>
      <c r="U18" s="10" t="s">
        <v>9</v>
      </c>
      <c r="W18" s="14"/>
    </row>
    <row r="19" ht="15.75" customHeight="1">
      <c r="A19" s="13">
        <v>1.0</v>
      </c>
      <c r="B19" s="10">
        <v>4.0</v>
      </c>
      <c r="C19" s="10">
        <v>2.0</v>
      </c>
      <c r="D19" s="10">
        <v>5.0</v>
      </c>
      <c r="E19" s="10">
        <v>3.0</v>
      </c>
      <c r="K19" s="14"/>
      <c r="M19" s="13">
        <v>3.0</v>
      </c>
      <c r="N19" s="10">
        <v>4.0</v>
      </c>
      <c r="O19" s="10">
        <v>1.0</v>
      </c>
      <c r="P19" s="10">
        <v>2.0</v>
      </c>
      <c r="Q19" s="10">
        <v>5.0</v>
      </c>
      <c r="S19" s="10" t="s">
        <v>5</v>
      </c>
      <c r="T19" s="10" t="s">
        <v>6</v>
      </c>
      <c r="U19" s="10" t="s">
        <v>7</v>
      </c>
      <c r="W19" s="14"/>
    </row>
    <row r="20" ht="15.75" customHeight="1">
      <c r="A20" s="5"/>
      <c r="B20" s="6"/>
      <c r="C20" s="6"/>
      <c r="D20" s="6"/>
      <c r="E20" s="6"/>
      <c r="F20" s="6"/>
      <c r="G20" s="7" t="s">
        <v>2</v>
      </c>
      <c r="H20" s="8" t="s">
        <v>3</v>
      </c>
      <c r="I20" s="8" t="s">
        <v>4</v>
      </c>
      <c r="J20" s="6"/>
      <c r="K20" s="9"/>
      <c r="M20" s="13">
        <v>3.0</v>
      </c>
      <c r="N20" s="10">
        <v>5.0</v>
      </c>
      <c r="O20" s="10">
        <v>2.0</v>
      </c>
      <c r="P20" s="10">
        <v>4.0</v>
      </c>
      <c r="Q20" s="10">
        <v>1.0</v>
      </c>
      <c r="S20" s="10" t="s">
        <v>5</v>
      </c>
      <c r="T20" s="10" t="s">
        <v>6</v>
      </c>
      <c r="U20" s="10" t="s">
        <v>6</v>
      </c>
      <c r="W20" s="14"/>
      <c r="Z20" s="10"/>
      <c r="AE20" s="11"/>
      <c r="AF20" s="12"/>
      <c r="AG20" s="12"/>
    </row>
    <row r="21" ht="15.75" customHeight="1">
      <c r="A21" s="13">
        <v>3.0</v>
      </c>
      <c r="B21" s="10">
        <v>4.0</v>
      </c>
      <c r="C21" s="10">
        <v>2.0</v>
      </c>
      <c r="D21" s="10">
        <v>5.0</v>
      </c>
      <c r="E21" s="10">
        <v>1.0</v>
      </c>
      <c r="G21" s="10" t="s">
        <v>5</v>
      </c>
      <c r="H21" s="10" t="s">
        <v>9</v>
      </c>
      <c r="I21" s="10" t="s">
        <v>6</v>
      </c>
      <c r="K21" s="14"/>
      <c r="M21" s="13">
        <v>1.0</v>
      </c>
      <c r="N21" s="10">
        <v>5.0</v>
      </c>
      <c r="O21" s="10">
        <v>2.0</v>
      </c>
      <c r="P21" s="10">
        <v>4.0</v>
      </c>
      <c r="Q21" s="10">
        <v>3.0</v>
      </c>
      <c r="S21" s="10" t="s">
        <v>5</v>
      </c>
      <c r="T21" s="10" t="s">
        <v>7</v>
      </c>
      <c r="U21" s="10" t="s">
        <v>6</v>
      </c>
      <c r="W21" s="14"/>
    </row>
    <row r="22" ht="15.75" customHeight="1">
      <c r="A22" s="13">
        <v>3.0</v>
      </c>
      <c r="B22" s="10">
        <v>2.0</v>
      </c>
      <c r="C22" s="10">
        <v>5.0</v>
      </c>
      <c r="D22" s="10">
        <v>4.0</v>
      </c>
      <c r="E22" s="10">
        <v>1.0</v>
      </c>
      <c r="G22" s="10" t="s">
        <v>5</v>
      </c>
      <c r="H22" s="10" t="s">
        <v>7</v>
      </c>
      <c r="I22" s="10" t="s">
        <v>6</v>
      </c>
      <c r="K22" s="14"/>
      <c r="M22" s="13">
        <v>3.0</v>
      </c>
      <c r="N22" s="10">
        <v>5.0</v>
      </c>
      <c r="O22" s="10">
        <v>2.0</v>
      </c>
      <c r="P22" s="10">
        <v>1.0</v>
      </c>
      <c r="Q22" s="10">
        <v>4.0</v>
      </c>
      <c r="S22" s="10" t="s">
        <v>5</v>
      </c>
      <c r="T22" s="10" t="s">
        <v>6</v>
      </c>
      <c r="U22" s="10" t="s">
        <v>6</v>
      </c>
      <c r="W22" s="14"/>
    </row>
    <row r="23" ht="15.75" customHeight="1">
      <c r="A23" s="13">
        <v>4.0</v>
      </c>
      <c r="B23" s="10">
        <v>3.0</v>
      </c>
      <c r="C23" s="10">
        <v>5.0</v>
      </c>
      <c r="D23" s="10">
        <v>2.0</v>
      </c>
      <c r="E23" s="10">
        <v>1.0</v>
      </c>
      <c r="G23" s="10" t="s">
        <v>5</v>
      </c>
      <c r="H23" s="10" t="s">
        <v>10</v>
      </c>
      <c r="I23" s="10" t="s">
        <v>7</v>
      </c>
      <c r="K23" s="14"/>
      <c r="M23" s="13">
        <v>4.0</v>
      </c>
      <c r="N23" s="10">
        <v>2.0</v>
      </c>
      <c r="O23" s="10">
        <v>3.0</v>
      </c>
      <c r="P23" s="10">
        <v>1.0</v>
      </c>
      <c r="Q23" s="10">
        <v>5.0</v>
      </c>
      <c r="S23" s="10" t="s">
        <v>5</v>
      </c>
      <c r="T23" s="10" t="s">
        <v>9</v>
      </c>
      <c r="U23" s="10" t="s">
        <v>9</v>
      </c>
      <c r="W23" s="14"/>
    </row>
    <row r="24" ht="15.75" customHeight="1">
      <c r="A24" s="13">
        <v>2.0</v>
      </c>
      <c r="B24" s="10">
        <v>1.0</v>
      </c>
      <c r="C24" s="10">
        <v>5.0</v>
      </c>
      <c r="D24" s="10">
        <v>3.0</v>
      </c>
      <c r="E24" s="10">
        <v>4.0</v>
      </c>
      <c r="G24" s="10" t="s">
        <v>8</v>
      </c>
      <c r="H24" s="10" t="s">
        <v>7</v>
      </c>
      <c r="I24" s="10" t="s">
        <v>7</v>
      </c>
      <c r="K24" s="14"/>
      <c r="M24" s="13"/>
      <c r="N24" s="10"/>
      <c r="O24" s="10"/>
      <c r="P24" s="10"/>
      <c r="Q24" s="10"/>
      <c r="W24" s="14"/>
    </row>
    <row r="25" ht="15.75" customHeight="1">
      <c r="A25" s="13">
        <v>2.0</v>
      </c>
      <c r="B25" s="10">
        <v>5.0</v>
      </c>
      <c r="C25" s="10">
        <v>4.0</v>
      </c>
      <c r="D25" s="10">
        <v>3.0</v>
      </c>
      <c r="E25" s="10">
        <v>1.0</v>
      </c>
      <c r="G25" s="10" t="s">
        <v>5</v>
      </c>
      <c r="H25" s="10" t="s">
        <v>7</v>
      </c>
      <c r="I25" s="10" t="s">
        <v>7</v>
      </c>
      <c r="K25" s="14"/>
      <c r="M25" s="13">
        <v>4.0</v>
      </c>
      <c r="N25" s="10">
        <v>3.0</v>
      </c>
      <c r="O25" s="10">
        <v>1.0</v>
      </c>
      <c r="P25" s="10">
        <v>5.0</v>
      </c>
      <c r="Q25" s="10">
        <v>2.0</v>
      </c>
      <c r="S25" s="15"/>
      <c r="T25" s="15"/>
      <c r="U25" s="15"/>
      <c r="V25" s="15"/>
      <c r="W25" s="16"/>
    </row>
    <row r="26" ht="15.75" customHeight="1">
      <c r="A26" s="13"/>
      <c r="B26" s="10"/>
      <c r="C26" s="10"/>
      <c r="D26" s="10"/>
      <c r="E26" s="10"/>
      <c r="K26" s="14"/>
      <c r="M26" s="13">
        <v>4.0</v>
      </c>
      <c r="N26" s="10">
        <v>2.0</v>
      </c>
      <c r="O26" s="10">
        <v>1.0</v>
      </c>
      <c r="P26" s="10">
        <v>3.0</v>
      </c>
      <c r="Q26" s="10">
        <v>5.0</v>
      </c>
      <c r="S26" s="15">
        <f t="shared" ref="S26:W26" si="3">sum(M3:M23)</f>
        <v>51</v>
      </c>
      <c r="T26" s="15">
        <f t="shared" si="3"/>
        <v>83</v>
      </c>
      <c r="U26" s="15">
        <f t="shared" si="3"/>
        <v>59</v>
      </c>
      <c r="V26" s="15">
        <f t="shared" si="3"/>
        <v>50</v>
      </c>
      <c r="W26" s="16">
        <f t="shared" si="3"/>
        <v>72</v>
      </c>
    </row>
    <row r="27" ht="15.75" customHeight="1">
      <c r="A27" s="13">
        <v>3.0</v>
      </c>
      <c r="B27" s="10">
        <v>4.0</v>
      </c>
      <c r="C27" s="10">
        <v>2.0</v>
      </c>
      <c r="D27" s="10">
        <v>1.0</v>
      </c>
      <c r="E27" s="10">
        <v>5.0</v>
      </c>
      <c r="G27" s="15"/>
      <c r="H27" s="15"/>
      <c r="I27" s="15"/>
      <c r="J27" s="15"/>
      <c r="K27" s="16"/>
      <c r="M27" s="13">
        <v>3.0</v>
      </c>
      <c r="N27" s="10">
        <v>1.0</v>
      </c>
      <c r="O27" s="10">
        <v>2.0</v>
      </c>
      <c r="P27" s="10">
        <v>4.0</v>
      </c>
      <c r="Q27" s="10">
        <v>5.0</v>
      </c>
      <c r="S27" s="15"/>
      <c r="T27" s="15"/>
      <c r="U27" s="15"/>
      <c r="V27" s="15"/>
      <c r="W27" s="16"/>
      <c r="AF27" s="10"/>
    </row>
    <row r="28" ht="15.75" customHeight="1">
      <c r="A28" s="13">
        <v>4.0</v>
      </c>
      <c r="B28" s="10">
        <v>2.0</v>
      </c>
      <c r="C28" s="10">
        <v>5.0</v>
      </c>
      <c r="D28" s="10">
        <v>3.0</v>
      </c>
      <c r="E28" s="10">
        <v>1.0</v>
      </c>
      <c r="G28" s="15">
        <f t="shared" ref="G28:K28" si="4">sum(A21:A25)</f>
        <v>14</v>
      </c>
      <c r="H28" s="15">
        <f t="shared" si="4"/>
        <v>15</v>
      </c>
      <c r="I28" s="15">
        <f t="shared" si="4"/>
        <v>21</v>
      </c>
      <c r="J28" s="15">
        <f t="shared" si="4"/>
        <v>17</v>
      </c>
      <c r="K28" s="16">
        <f t="shared" si="4"/>
        <v>8</v>
      </c>
      <c r="M28" s="13">
        <v>2.0</v>
      </c>
      <c r="N28" s="10">
        <v>4.0</v>
      </c>
      <c r="O28" s="10">
        <v>2.0</v>
      </c>
      <c r="P28" s="10">
        <v>5.0</v>
      </c>
      <c r="Q28" s="10">
        <v>1.0</v>
      </c>
      <c r="S28" s="15">
        <f t="shared" ref="S28:W28" si="5">sum(M25:M45)</f>
        <v>63</v>
      </c>
      <c r="T28" s="15">
        <f t="shared" si="5"/>
        <v>71</v>
      </c>
      <c r="U28" s="15">
        <f t="shared" si="5"/>
        <v>39</v>
      </c>
      <c r="V28" s="15">
        <f t="shared" si="5"/>
        <v>82</v>
      </c>
      <c r="W28" s="16">
        <f t="shared" si="5"/>
        <v>59</v>
      </c>
    </row>
    <row r="29" ht="15.75" customHeight="1">
      <c r="A29" s="13">
        <v>4.0</v>
      </c>
      <c r="B29" s="10">
        <v>1.0</v>
      </c>
      <c r="C29" s="10">
        <v>5.0</v>
      </c>
      <c r="D29" s="10">
        <v>3.0</v>
      </c>
      <c r="E29" s="10">
        <v>2.0</v>
      </c>
      <c r="G29" s="15"/>
      <c r="H29" s="15"/>
      <c r="I29" s="15"/>
      <c r="J29" s="15"/>
      <c r="K29" s="16"/>
      <c r="M29" s="13">
        <v>2.0</v>
      </c>
      <c r="N29" s="10">
        <v>5.0</v>
      </c>
      <c r="O29" s="10">
        <v>1.0</v>
      </c>
      <c r="P29" s="10">
        <v>3.0</v>
      </c>
      <c r="Q29" s="10">
        <v>4.0</v>
      </c>
      <c r="W29" s="14"/>
    </row>
    <row r="30" ht="15.75" customHeight="1">
      <c r="A30" s="13">
        <v>4.0</v>
      </c>
      <c r="B30" s="10">
        <v>1.0</v>
      </c>
      <c r="C30" s="10">
        <v>3.0</v>
      </c>
      <c r="D30" s="10">
        <v>2.0</v>
      </c>
      <c r="E30" s="10">
        <v>5.0</v>
      </c>
      <c r="G30" s="15">
        <f t="shared" ref="G30:K30" si="6">sum(A27:A31)</f>
        <v>17</v>
      </c>
      <c r="H30" s="15">
        <f t="shared" si="6"/>
        <v>9</v>
      </c>
      <c r="I30" s="15">
        <f t="shared" si="6"/>
        <v>20</v>
      </c>
      <c r="J30" s="15">
        <f t="shared" si="6"/>
        <v>12</v>
      </c>
      <c r="K30" s="16">
        <f t="shared" si="6"/>
        <v>17</v>
      </c>
      <c r="M30" s="13">
        <v>4.0</v>
      </c>
      <c r="N30" s="10">
        <v>3.0</v>
      </c>
      <c r="O30" s="10">
        <v>1.0</v>
      </c>
      <c r="P30" s="10">
        <v>5.0</v>
      </c>
      <c r="Q30" s="10">
        <v>2.0</v>
      </c>
      <c r="W30" s="14"/>
    </row>
    <row r="31" ht="15.75" customHeight="1">
      <c r="A31" s="13">
        <v>2.0</v>
      </c>
      <c r="B31" s="10">
        <v>1.0</v>
      </c>
      <c r="C31" s="10">
        <v>5.0</v>
      </c>
      <c r="D31" s="10">
        <v>3.0</v>
      </c>
      <c r="E31" s="10">
        <v>4.0</v>
      </c>
      <c r="K31" s="14"/>
      <c r="M31" s="13">
        <v>1.0</v>
      </c>
      <c r="N31" s="10">
        <v>4.0</v>
      </c>
      <c r="O31" s="10">
        <v>2.0</v>
      </c>
      <c r="P31" s="10">
        <v>5.0</v>
      </c>
      <c r="Q31" s="10">
        <v>3.0</v>
      </c>
      <c r="W31" s="14"/>
    </row>
    <row r="32" ht="15.75" customHeight="1">
      <c r="A32" s="5"/>
      <c r="B32" s="6"/>
      <c r="C32" s="6"/>
      <c r="D32" s="6"/>
      <c r="E32" s="6"/>
      <c r="F32" s="6"/>
      <c r="G32" s="7" t="s">
        <v>2</v>
      </c>
      <c r="H32" s="8" t="s">
        <v>3</v>
      </c>
      <c r="I32" s="8" t="s">
        <v>4</v>
      </c>
      <c r="J32" s="6"/>
      <c r="K32" s="9"/>
      <c r="M32" s="13">
        <v>2.0</v>
      </c>
      <c r="N32" s="10">
        <v>4.0</v>
      </c>
      <c r="O32" s="10">
        <v>1.0</v>
      </c>
      <c r="P32" s="10">
        <v>5.0</v>
      </c>
      <c r="Q32" s="10">
        <v>3.0</v>
      </c>
      <c r="W32" s="14"/>
      <c r="AA32" s="10"/>
      <c r="AE32" s="11"/>
      <c r="AF32" s="12"/>
      <c r="AG32" s="12"/>
    </row>
    <row r="33" ht="15.75" customHeight="1">
      <c r="A33" s="13">
        <v>1.0</v>
      </c>
      <c r="B33" s="10">
        <v>3.0</v>
      </c>
      <c r="C33" s="10">
        <v>5.0</v>
      </c>
      <c r="D33" s="10">
        <v>2.0</v>
      </c>
      <c r="E33" s="10">
        <v>4.0</v>
      </c>
      <c r="G33" s="10" t="s">
        <v>5</v>
      </c>
      <c r="H33" s="10" t="s">
        <v>6</v>
      </c>
      <c r="I33" s="10" t="s">
        <v>6</v>
      </c>
      <c r="K33" s="14"/>
      <c r="M33" s="13">
        <v>5.0</v>
      </c>
      <c r="N33" s="10">
        <v>3.0</v>
      </c>
      <c r="O33" s="10">
        <v>4.0</v>
      </c>
      <c r="P33" s="10">
        <v>1.0</v>
      </c>
      <c r="Q33" s="10">
        <v>2.0</v>
      </c>
      <c r="W33" s="14"/>
      <c r="Y33" s="10"/>
    </row>
    <row r="34" ht="15.75" customHeight="1">
      <c r="A34" s="13">
        <v>1.0</v>
      </c>
      <c r="B34" s="10">
        <v>2.0</v>
      </c>
      <c r="C34" s="10">
        <v>3.0</v>
      </c>
      <c r="D34" s="10">
        <v>4.0</v>
      </c>
      <c r="E34" s="10">
        <v>5.0</v>
      </c>
      <c r="G34" s="10" t="s">
        <v>8</v>
      </c>
      <c r="K34" s="14"/>
      <c r="M34" s="13">
        <v>3.0</v>
      </c>
      <c r="N34" s="10">
        <v>4.0</v>
      </c>
      <c r="O34" s="10">
        <v>2.0</v>
      </c>
      <c r="P34" s="10">
        <v>5.0</v>
      </c>
      <c r="Q34" s="10">
        <v>1.0</v>
      </c>
      <c r="W34" s="14"/>
      <c r="Y34" s="10"/>
    </row>
    <row r="35" ht="15.75" customHeight="1">
      <c r="A35" s="13">
        <v>1.0</v>
      </c>
      <c r="B35" s="10">
        <v>4.0</v>
      </c>
      <c r="C35" s="10">
        <v>2.0</v>
      </c>
      <c r="D35" s="10">
        <v>5.0</v>
      </c>
      <c r="E35" s="10">
        <v>3.0</v>
      </c>
      <c r="G35" s="10" t="s">
        <v>8</v>
      </c>
      <c r="H35" s="10" t="s">
        <v>6</v>
      </c>
      <c r="I35" s="10" t="s">
        <v>10</v>
      </c>
      <c r="K35" s="14"/>
      <c r="M35" s="13">
        <v>5.0</v>
      </c>
      <c r="N35" s="10">
        <v>4.0</v>
      </c>
      <c r="O35" s="10">
        <v>1.0</v>
      </c>
      <c r="P35" s="10">
        <v>3.0</v>
      </c>
      <c r="Q35" s="10">
        <v>2.0</v>
      </c>
      <c r="W35" s="14"/>
      <c r="Y35" s="10"/>
    </row>
    <row r="36" ht="15.75" customHeight="1">
      <c r="A36" s="13">
        <v>1.0</v>
      </c>
      <c r="B36" s="10">
        <v>4.0</v>
      </c>
      <c r="C36" s="10">
        <v>3.0</v>
      </c>
      <c r="D36" s="10">
        <v>5.0</v>
      </c>
      <c r="E36" s="10">
        <v>2.0</v>
      </c>
      <c r="G36" s="10" t="s">
        <v>5</v>
      </c>
      <c r="H36" s="10" t="s">
        <v>9</v>
      </c>
      <c r="I36" s="10" t="s">
        <v>10</v>
      </c>
      <c r="K36" s="14"/>
      <c r="M36" s="13">
        <v>4.0</v>
      </c>
      <c r="N36" s="10">
        <v>5.0</v>
      </c>
      <c r="O36" s="10">
        <v>1.0</v>
      </c>
      <c r="P36" s="10">
        <v>2.0</v>
      </c>
      <c r="Q36" s="10">
        <v>3.0</v>
      </c>
      <c r="W36" s="14"/>
      <c r="Y36" s="10"/>
    </row>
    <row r="37" ht="15.75" customHeight="1">
      <c r="A37" s="13">
        <v>2.0</v>
      </c>
      <c r="B37" s="10">
        <v>4.0</v>
      </c>
      <c r="C37" s="10">
        <v>5.0</v>
      </c>
      <c r="D37" s="10">
        <v>1.0</v>
      </c>
      <c r="E37" s="10">
        <v>3.0</v>
      </c>
      <c r="K37" s="14"/>
      <c r="M37" s="13">
        <v>3.0</v>
      </c>
      <c r="N37" s="10">
        <v>5.0</v>
      </c>
      <c r="O37" s="10">
        <v>1.0</v>
      </c>
      <c r="P37" s="10">
        <v>2.0</v>
      </c>
      <c r="Q37" s="10">
        <v>4.0</v>
      </c>
      <c r="W37" s="14"/>
      <c r="Y37" s="10"/>
    </row>
    <row r="38" ht="15.75" customHeight="1">
      <c r="A38" s="13">
        <v>1.0</v>
      </c>
      <c r="B38" s="10">
        <v>5.0</v>
      </c>
      <c r="C38" s="10">
        <v>3.0</v>
      </c>
      <c r="D38" s="10">
        <v>4.0</v>
      </c>
      <c r="E38" s="10">
        <v>2.0</v>
      </c>
      <c r="G38" s="10" t="s">
        <v>5</v>
      </c>
      <c r="K38" s="14"/>
      <c r="M38" s="13">
        <v>4.0</v>
      </c>
      <c r="N38" s="10">
        <v>1.0</v>
      </c>
      <c r="O38" s="10">
        <v>2.0</v>
      </c>
      <c r="P38" s="10">
        <v>5.0</v>
      </c>
      <c r="Q38" s="10">
        <v>3.0</v>
      </c>
      <c r="W38" s="14"/>
      <c r="Y38" s="10"/>
    </row>
    <row r="39" ht="15.75" customHeight="1">
      <c r="A39" s="13">
        <v>3.0</v>
      </c>
      <c r="B39" s="10">
        <v>2.0</v>
      </c>
      <c r="C39" s="10">
        <v>5.0</v>
      </c>
      <c r="D39" s="10">
        <v>4.0</v>
      </c>
      <c r="E39" s="10">
        <v>1.0</v>
      </c>
      <c r="G39" s="10" t="s">
        <v>5</v>
      </c>
      <c r="K39" s="14"/>
      <c r="M39" s="13">
        <v>2.0</v>
      </c>
      <c r="N39" s="10">
        <v>4.0</v>
      </c>
      <c r="O39" s="10">
        <v>1.0</v>
      </c>
      <c r="P39" s="10">
        <v>5.0</v>
      </c>
      <c r="Q39" s="10">
        <v>3.0</v>
      </c>
      <c r="W39" s="14"/>
      <c r="Y39" s="10"/>
    </row>
    <row r="40" ht="15.75" customHeight="1">
      <c r="A40" s="13"/>
      <c r="B40" s="10"/>
      <c r="C40" s="10"/>
      <c r="D40" s="10"/>
      <c r="E40" s="10"/>
      <c r="K40" s="14"/>
      <c r="M40" s="13">
        <v>1.0</v>
      </c>
      <c r="N40" s="10">
        <v>5.0</v>
      </c>
      <c r="O40" s="10">
        <v>4.0</v>
      </c>
      <c r="P40" s="10">
        <v>2.0</v>
      </c>
      <c r="Q40" s="10">
        <v>3.0</v>
      </c>
      <c r="W40" s="14"/>
    </row>
    <row r="41" ht="15.75" customHeight="1">
      <c r="A41" s="13">
        <v>3.0</v>
      </c>
      <c r="B41" s="10">
        <v>2.0</v>
      </c>
      <c r="C41" s="10">
        <v>4.0</v>
      </c>
      <c r="D41" s="10">
        <v>1.0</v>
      </c>
      <c r="E41" s="10">
        <v>5.0</v>
      </c>
      <c r="G41" s="15"/>
      <c r="H41" s="15"/>
      <c r="I41" s="15"/>
      <c r="J41" s="15"/>
      <c r="K41" s="16"/>
      <c r="M41" s="13">
        <v>2.0</v>
      </c>
      <c r="N41" s="10">
        <v>5.0</v>
      </c>
      <c r="O41" s="10">
        <v>3.0</v>
      </c>
      <c r="P41" s="10">
        <v>4.0</v>
      </c>
      <c r="Q41" s="10">
        <v>1.0</v>
      </c>
      <c r="W41" s="14"/>
      <c r="Y41" s="10"/>
      <c r="AG41" s="10"/>
    </row>
    <row r="42" ht="15.75" customHeight="1">
      <c r="A42" s="13">
        <v>2.0</v>
      </c>
      <c r="B42" s="10">
        <v>1.0</v>
      </c>
      <c r="C42" s="10">
        <v>3.0</v>
      </c>
      <c r="D42" s="10">
        <v>4.0</v>
      </c>
      <c r="E42" s="10">
        <v>5.0</v>
      </c>
      <c r="G42" s="15">
        <f t="shared" ref="G42:K42" si="7">sum(A33:A39)</f>
        <v>10</v>
      </c>
      <c r="H42" s="15">
        <f t="shared" si="7"/>
        <v>24</v>
      </c>
      <c r="I42" s="15">
        <f t="shared" si="7"/>
        <v>26</v>
      </c>
      <c r="J42" s="15">
        <f t="shared" si="7"/>
        <v>25</v>
      </c>
      <c r="K42" s="16">
        <f t="shared" si="7"/>
        <v>20</v>
      </c>
      <c r="M42" s="13">
        <v>2.0</v>
      </c>
      <c r="N42" s="10">
        <v>5.0</v>
      </c>
      <c r="O42" s="10">
        <v>1.0</v>
      </c>
      <c r="P42" s="10">
        <v>4.0</v>
      </c>
      <c r="Q42" s="10">
        <v>3.0</v>
      </c>
      <c r="W42" s="14"/>
      <c r="Y42" s="10"/>
    </row>
    <row r="43" ht="15.75" customHeight="1">
      <c r="A43" s="13">
        <v>2.0</v>
      </c>
      <c r="B43" s="10">
        <v>3.0</v>
      </c>
      <c r="C43" s="10">
        <v>1.0</v>
      </c>
      <c r="D43" s="10">
        <v>4.0</v>
      </c>
      <c r="E43" s="10">
        <v>5.0</v>
      </c>
      <c r="G43" s="15"/>
      <c r="H43" s="15"/>
      <c r="I43" s="15"/>
      <c r="J43" s="15"/>
      <c r="K43" s="16"/>
      <c r="M43" s="13">
        <v>4.0</v>
      </c>
      <c r="N43" s="10">
        <v>2.0</v>
      </c>
      <c r="O43" s="10">
        <v>3.0</v>
      </c>
      <c r="P43" s="10">
        <v>5.0</v>
      </c>
      <c r="Q43" s="10">
        <v>1.0</v>
      </c>
      <c r="W43" s="14"/>
      <c r="Y43" s="10"/>
    </row>
    <row r="44" ht="15.75" customHeight="1">
      <c r="A44" s="13">
        <v>5.0</v>
      </c>
      <c r="B44" s="10">
        <v>4.0</v>
      </c>
      <c r="C44" s="10">
        <v>1.0</v>
      </c>
      <c r="D44" s="10">
        <v>2.0</v>
      </c>
      <c r="E44" s="10">
        <v>3.0</v>
      </c>
      <c r="G44" s="15">
        <f t="shared" ref="G44:K44" si="8">sum(A41:A47)</f>
        <v>24</v>
      </c>
      <c r="H44" s="15">
        <f t="shared" si="8"/>
        <v>16</v>
      </c>
      <c r="I44" s="15">
        <f t="shared" si="8"/>
        <v>20</v>
      </c>
      <c r="J44" s="15">
        <f t="shared" si="8"/>
        <v>17</v>
      </c>
      <c r="K44" s="16">
        <f t="shared" si="8"/>
        <v>28</v>
      </c>
      <c r="M44" s="13">
        <v>4.0</v>
      </c>
      <c r="N44" s="10">
        <v>1.0</v>
      </c>
      <c r="O44" s="10">
        <v>2.0</v>
      </c>
      <c r="P44" s="10">
        <v>5.0</v>
      </c>
      <c r="Q44" s="10">
        <v>3.0</v>
      </c>
      <c r="W44" s="14"/>
      <c r="Y44" s="10"/>
    </row>
    <row r="45" ht="15.75" customHeight="1">
      <c r="A45" s="13">
        <v>3.0</v>
      </c>
      <c r="B45" s="10">
        <v>2.0</v>
      </c>
      <c r="C45" s="10">
        <v>4.0</v>
      </c>
      <c r="D45" s="10">
        <v>1.0</v>
      </c>
      <c r="E45" s="10">
        <v>5.0</v>
      </c>
      <c r="K45" s="14"/>
      <c r="M45" s="13">
        <v>2.0</v>
      </c>
      <c r="N45" s="10">
        <v>1.0</v>
      </c>
      <c r="O45" s="10">
        <v>3.0</v>
      </c>
      <c r="P45" s="10">
        <v>4.0</v>
      </c>
      <c r="Q45" s="10">
        <v>5.0</v>
      </c>
      <c r="W45" s="14"/>
      <c r="Y45" s="10"/>
    </row>
    <row r="46" ht="15.75" customHeight="1">
      <c r="A46" s="13">
        <v>5.0</v>
      </c>
      <c r="B46" s="10">
        <v>1.0</v>
      </c>
      <c r="C46" s="10">
        <v>2.0</v>
      </c>
      <c r="D46" s="10">
        <v>3.0</v>
      </c>
      <c r="E46" s="10">
        <v>4.0</v>
      </c>
      <c r="K46" s="14"/>
      <c r="M46" s="5"/>
      <c r="N46" s="6"/>
      <c r="O46" s="6"/>
      <c r="P46" s="6"/>
      <c r="Q46" s="6"/>
      <c r="R46" s="6"/>
      <c r="S46" s="7" t="s">
        <v>2</v>
      </c>
      <c r="T46" s="8" t="s">
        <v>3</v>
      </c>
      <c r="U46" s="8" t="s">
        <v>4</v>
      </c>
      <c r="V46" s="6"/>
      <c r="W46" s="9"/>
      <c r="Y46" s="10"/>
    </row>
    <row r="47" ht="15.75" customHeight="1">
      <c r="A47" s="17">
        <v>4.0</v>
      </c>
      <c r="B47" s="18">
        <v>3.0</v>
      </c>
      <c r="C47" s="18">
        <v>5.0</v>
      </c>
      <c r="D47" s="18">
        <v>2.0</v>
      </c>
      <c r="E47" s="18">
        <v>1.0</v>
      </c>
      <c r="F47" s="18"/>
      <c r="G47" s="18"/>
      <c r="H47" s="18"/>
      <c r="I47" s="18"/>
      <c r="J47" s="18"/>
      <c r="K47" s="19"/>
      <c r="M47" s="13">
        <v>3.0</v>
      </c>
      <c r="N47" s="10">
        <v>1.0</v>
      </c>
      <c r="O47" s="10">
        <v>4.0</v>
      </c>
      <c r="P47" s="10">
        <v>2.0</v>
      </c>
      <c r="Q47" s="10">
        <v>5.0</v>
      </c>
      <c r="S47" s="10" t="s">
        <v>5</v>
      </c>
      <c r="T47" s="10" t="s">
        <v>7</v>
      </c>
      <c r="U47" s="10" t="s">
        <v>10</v>
      </c>
      <c r="W47" s="14"/>
      <c r="Y47" s="10"/>
      <c r="Z47" s="10"/>
      <c r="AA47" s="10"/>
      <c r="AB47" s="10"/>
      <c r="AC47" s="10"/>
    </row>
    <row r="48" ht="15.75" customHeight="1">
      <c r="M48" s="13">
        <v>1.0</v>
      </c>
      <c r="N48" s="10">
        <v>2.0</v>
      </c>
      <c r="O48" s="10">
        <v>5.0</v>
      </c>
      <c r="P48" s="10">
        <v>3.0</v>
      </c>
      <c r="Q48" s="10">
        <v>4.0</v>
      </c>
      <c r="S48" s="10" t="s">
        <v>8</v>
      </c>
      <c r="T48" s="10" t="s">
        <v>7</v>
      </c>
      <c r="U48" s="10" t="s">
        <v>11</v>
      </c>
      <c r="W48" s="14"/>
    </row>
    <row r="49" ht="15.75" customHeight="1">
      <c r="A49" s="15"/>
      <c r="B49" s="15"/>
      <c r="C49" s="15"/>
      <c r="D49" s="15"/>
      <c r="E49" s="15"/>
      <c r="M49" s="13">
        <v>4.0</v>
      </c>
      <c r="N49" s="10">
        <v>5.0</v>
      </c>
      <c r="O49" s="10">
        <v>2.0</v>
      </c>
      <c r="P49" s="10">
        <v>3.0</v>
      </c>
      <c r="Q49" s="10">
        <v>1.0</v>
      </c>
      <c r="S49" s="10" t="s">
        <v>5</v>
      </c>
      <c r="T49" s="10" t="s">
        <v>9</v>
      </c>
      <c r="U49" s="10" t="s">
        <v>9</v>
      </c>
      <c r="W49" s="14"/>
      <c r="Y49" s="10"/>
    </row>
    <row r="50" ht="15.75" customHeight="1">
      <c r="A50" s="15">
        <f t="shared" ref="A50:C50" si="9">sum(G13,H28,I42)</f>
        <v>70</v>
      </c>
      <c r="B50" s="15">
        <f t="shared" si="9"/>
        <v>68</v>
      </c>
      <c r="C50" s="15">
        <f t="shared" si="9"/>
        <v>59</v>
      </c>
      <c r="D50" s="15">
        <f>sum(J13,K28,G42)</f>
        <v>35</v>
      </c>
      <c r="E50" s="15">
        <f>sum(K13,G28,H42)</f>
        <v>68</v>
      </c>
      <c r="G50" s="20" t="s">
        <v>12</v>
      </c>
      <c r="H50" s="21"/>
      <c r="M50" s="13">
        <v>3.0</v>
      </c>
      <c r="N50" s="10">
        <v>4.0</v>
      </c>
      <c r="O50" s="10">
        <v>5.0</v>
      </c>
      <c r="P50" s="10">
        <v>2.0</v>
      </c>
      <c r="Q50" s="10">
        <v>1.0</v>
      </c>
      <c r="S50" s="10" t="s">
        <v>8</v>
      </c>
      <c r="T50" s="10" t="s">
        <v>9</v>
      </c>
      <c r="U50" s="10" t="s">
        <v>7</v>
      </c>
      <c r="W50" s="14"/>
      <c r="AE50" s="12"/>
    </row>
    <row r="51" ht="15.75" customHeight="1">
      <c r="A51" s="15"/>
      <c r="B51" s="15"/>
      <c r="C51" s="15"/>
      <c r="D51" s="15"/>
      <c r="E51" s="15"/>
      <c r="G51" s="15" t="s">
        <v>5</v>
      </c>
      <c r="H51" s="15">
        <f>COUNTIF(G2:G39,"Creative")</f>
        <v>14</v>
      </c>
      <c r="M51" s="13">
        <v>5.0</v>
      </c>
      <c r="N51" s="10">
        <v>3.0</v>
      </c>
      <c r="O51" s="10">
        <v>1.0</v>
      </c>
      <c r="P51" s="10">
        <v>2.0</v>
      </c>
      <c r="Q51" s="10">
        <v>4.0</v>
      </c>
      <c r="S51" s="10" t="s">
        <v>5</v>
      </c>
      <c r="T51" s="10" t="s">
        <v>6</v>
      </c>
      <c r="U51" s="10" t="s">
        <v>9</v>
      </c>
      <c r="W51" s="14"/>
      <c r="AE51" s="10"/>
    </row>
    <row r="52" ht="15.75" customHeight="1">
      <c r="A52" s="15">
        <f>sum(G15,J30,H44)</f>
        <v>50</v>
      </c>
      <c r="B52" s="15">
        <f>sum(H15,K30,G44)</f>
        <v>65</v>
      </c>
      <c r="C52" s="15">
        <f t="shared" ref="C52:D52" si="10">sum(I15,H30,J44)</f>
        <v>46</v>
      </c>
      <c r="D52" s="15">
        <f t="shared" si="10"/>
        <v>77</v>
      </c>
      <c r="E52" s="15">
        <f>sum(K15,G30,I44)</f>
        <v>62</v>
      </c>
      <c r="G52" s="15" t="s">
        <v>8</v>
      </c>
      <c r="H52" s="15">
        <f>COUNTIF(G2:G39,"Methodical")</f>
        <v>5</v>
      </c>
      <c r="M52" s="13">
        <v>1.0</v>
      </c>
      <c r="N52" s="10">
        <v>2.0</v>
      </c>
      <c r="O52" s="10">
        <v>3.0</v>
      </c>
      <c r="P52" s="10">
        <v>4.0</v>
      </c>
      <c r="Q52" s="10">
        <v>5.0</v>
      </c>
      <c r="S52" s="10" t="s">
        <v>5</v>
      </c>
      <c r="T52" s="10" t="s">
        <v>6</v>
      </c>
      <c r="U52" s="10" t="s">
        <v>7</v>
      </c>
      <c r="W52" s="14"/>
      <c r="AE52" s="10"/>
    </row>
    <row r="53" ht="15.75" customHeight="1">
      <c r="M53" s="13">
        <v>4.0</v>
      </c>
      <c r="N53" s="10">
        <v>1.0</v>
      </c>
      <c r="O53" s="10">
        <v>5.0</v>
      </c>
      <c r="P53" s="10">
        <v>2.0</v>
      </c>
      <c r="Q53" s="10">
        <v>3.0</v>
      </c>
      <c r="S53" s="10" t="s">
        <v>8</v>
      </c>
      <c r="T53" s="10" t="s">
        <v>6</v>
      </c>
      <c r="U53" s="10" t="s">
        <v>10</v>
      </c>
      <c r="W53" s="14"/>
    </row>
    <row r="54" ht="15.75" customHeight="1">
      <c r="A54" s="20" t="s">
        <v>13</v>
      </c>
      <c r="B54" s="22"/>
      <c r="C54" s="22"/>
      <c r="D54" s="22"/>
      <c r="E54" s="21"/>
      <c r="M54" s="13">
        <v>4.0</v>
      </c>
      <c r="N54" s="10">
        <v>3.0</v>
      </c>
      <c r="O54" s="10">
        <v>2.0</v>
      </c>
      <c r="P54" s="10">
        <v>1.0</v>
      </c>
      <c r="Q54" s="10">
        <v>5.0</v>
      </c>
      <c r="S54" s="10" t="s">
        <v>8</v>
      </c>
      <c r="T54" s="10" t="s">
        <v>7</v>
      </c>
      <c r="U54" s="10" t="s">
        <v>9</v>
      </c>
      <c r="W54" s="14"/>
      <c r="Y54" s="12"/>
    </row>
    <row r="55" ht="15.75" customHeight="1">
      <c r="A55" s="15"/>
      <c r="B55" s="15"/>
      <c r="C55" s="15"/>
      <c r="D55" s="15"/>
      <c r="E55" s="15"/>
      <c r="H55" s="10" t="s">
        <v>14</v>
      </c>
      <c r="I55" s="10">
        <f>count(E2:E10,E20:E25,E32:E39)</f>
        <v>20</v>
      </c>
      <c r="J55" s="10"/>
      <c r="M55" s="13">
        <v>4.0</v>
      </c>
      <c r="N55" s="10">
        <v>2.0</v>
      </c>
      <c r="O55" s="10">
        <v>3.0</v>
      </c>
      <c r="P55" s="10">
        <v>5.0</v>
      </c>
      <c r="Q55" s="10">
        <v>1.0</v>
      </c>
      <c r="S55" s="10" t="s">
        <v>8</v>
      </c>
      <c r="T55" s="10" t="s">
        <v>6</v>
      </c>
      <c r="U55" s="10" t="s">
        <v>6</v>
      </c>
      <c r="W55" s="14"/>
      <c r="Y55" s="12"/>
    </row>
    <row r="56" ht="15.75" customHeight="1">
      <c r="A56" s="15">
        <f>A50/I55</f>
        <v>3.5</v>
      </c>
      <c r="B56" s="15">
        <f>B50/I55</f>
        <v>3.4</v>
      </c>
      <c r="C56" s="15">
        <f>C50/I55</f>
        <v>2.95</v>
      </c>
      <c r="D56" s="15">
        <f>D50/I55</f>
        <v>1.75</v>
      </c>
      <c r="E56" s="15">
        <f>E50/I55</f>
        <v>3.4</v>
      </c>
      <c r="M56" s="13">
        <v>4.0</v>
      </c>
      <c r="N56" s="10">
        <v>2.0</v>
      </c>
      <c r="O56" s="10">
        <v>5.0</v>
      </c>
      <c r="P56" s="10">
        <v>3.0</v>
      </c>
      <c r="Q56" s="10">
        <v>1.0</v>
      </c>
      <c r="S56" s="10" t="s">
        <v>8</v>
      </c>
      <c r="T56" s="10" t="s">
        <v>7</v>
      </c>
      <c r="U56" s="10" t="s">
        <v>7</v>
      </c>
      <c r="W56" s="14"/>
      <c r="Z56" s="10"/>
      <c r="AA56" s="10"/>
      <c r="AB56" s="10"/>
      <c r="AC56" s="10"/>
      <c r="AD56" s="10"/>
    </row>
    <row r="57" ht="15.75" customHeight="1">
      <c r="A57" s="15"/>
      <c r="B57" s="15"/>
      <c r="C57" s="15"/>
      <c r="D57" s="15"/>
      <c r="E57" s="15"/>
      <c r="M57" s="13">
        <v>1.0</v>
      </c>
      <c r="N57" s="10">
        <v>5.0</v>
      </c>
      <c r="O57" s="10">
        <v>2.0</v>
      </c>
      <c r="P57" s="10">
        <v>4.0</v>
      </c>
      <c r="Q57" s="10">
        <v>3.0</v>
      </c>
      <c r="S57" s="10" t="s">
        <v>5</v>
      </c>
      <c r="T57" s="10" t="s">
        <v>7</v>
      </c>
      <c r="U57" s="10" t="s">
        <v>9</v>
      </c>
      <c r="W57" s="14"/>
      <c r="Y57" s="10"/>
    </row>
    <row r="58" ht="15.75" customHeight="1">
      <c r="A58" s="15">
        <f>A52/I55</f>
        <v>2.5</v>
      </c>
      <c r="B58" s="15">
        <f>B52/I55</f>
        <v>3.25</v>
      </c>
      <c r="C58" s="15">
        <f>C52/I55</f>
        <v>2.3</v>
      </c>
      <c r="D58" s="15">
        <f>D52/I55</f>
        <v>3.85</v>
      </c>
      <c r="E58" s="15">
        <f>E52/I55</f>
        <v>3.1</v>
      </c>
      <c r="M58" s="13">
        <v>1.0</v>
      </c>
      <c r="N58" s="10">
        <v>2.0</v>
      </c>
      <c r="O58" s="10">
        <v>3.0</v>
      </c>
      <c r="P58" s="10">
        <v>4.0</v>
      </c>
      <c r="Q58" s="10">
        <v>5.0</v>
      </c>
      <c r="S58" s="10" t="s">
        <v>8</v>
      </c>
      <c r="T58" s="10" t="s">
        <v>6</v>
      </c>
      <c r="U58" s="10" t="s">
        <v>7</v>
      </c>
      <c r="W58" s="14"/>
      <c r="Y58" s="10"/>
    </row>
    <row r="59" ht="15.75" customHeight="1">
      <c r="M59" s="13">
        <v>2.0</v>
      </c>
      <c r="N59" s="10">
        <v>1.0</v>
      </c>
      <c r="O59" s="10">
        <v>5.0</v>
      </c>
      <c r="P59" s="10">
        <v>3.0</v>
      </c>
      <c r="Q59" s="10">
        <v>4.0</v>
      </c>
      <c r="S59" s="10" t="s">
        <v>8</v>
      </c>
      <c r="T59" s="10" t="s">
        <v>6</v>
      </c>
      <c r="U59" s="10" t="s">
        <v>6</v>
      </c>
      <c r="W59" s="14"/>
    </row>
    <row r="60" ht="15.75" customHeight="1">
      <c r="A60" s="20" t="s">
        <v>15</v>
      </c>
      <c r="B60" s="22"/>
      <c r="C60" s="22"/>
      <c r="D60" s="22"/>
      <c r="E60" s="22"/>
      <c r="F60" s="21"/>
      <c r="M60" s="13">
        <v>4.0</v>
      </c>
      <c r="N60" s="10">
        <v>1.0</v>
      </c>
      <c r="O60" s="10">
        <v>5.0</v>
      </c>
      <c r="P60" s="10">
        <v>2.0</v>
      </c>
      <c r="Q60" s="10">
        <v>3.0</v>
      </c>
      <c r="S60" s="10" t="s">
        <v>8</v>
      </c>
      <c r="T60" s="10" t="s">
        <v>10</v>
      </c>
      <c r="U60" s="10" t="s">
        <v>9</v>
      </c>
      <c r="W60" s="14"/>
    </row>
    <row r="61" ht="15.75" customHeight="1">
      <c r="A61" s="20" t="s">
        <v>16</v>
      </c>
      <c r="B61" s="22"/>
      <c r="C61" s="22"/>
      <c r="D61" s="22"/>
      <c r="E61" s="22"/>
      <c r="F61" s="21"/>
      <c r="M61" s="13">
        <v>3.0</v>
      </c>
      <c r="N61" s="10">
        <v>5.0</v>
      </c>
      <c r="O61" s="10">
        <v>2.0</v>
      </c>
      <c r="P61" s="10">
        <v>1.0</v>
      </c>
      <c r="Q61" s="10">
        <v>4.0</v>
      </c>
      <c r="S61" s="10" t="s">
        <v>5</v>
      </c>
      <c r="T61" s="10" t="s">
        <v>7</v>
      </c>
      <c r="U61" s="10" t="s">
        <v>7</v>
      </c>
      <c r="W61" s="14"/>
    </row>
    <row r="62" ht="15.75" customHeight="1">
      <c r="A62" s="15"/>
      <c r="B62" s="15" t="s">
        <v>9</v>
      </c>
      <c r="C62" s="15" t="s">
        <v>6</v>
      </c>
      <c r="D62" s="15" t="s">
        <v>7</v>
      </c>
      <c r="E62" s="15" t="s">
        <v>17</v>
      </c>
      <c r="F62" s="15" t="s">
        <v>11</v>
      </c>
      <c r="M62" s="13">
        <v>4.0</v>
      </c>
      <c r="N62" s="10">
        <v>3.0</v>
      </c>
      <c r="O62" s="10">
        <v>5.0</v>
      </c>
      <c r="P62" s="10">
        <v>1.0</v>
      </c>
      <c r="Q62" s="10">
        <v>2.0</v>
      </c>
      <c r="S62" s="10" t="s">
        <v>5</v>
      </c>
      <c r="T62" s="10" t="s">
        <v>9</v>
      </c>
      <c r="U62" s="10" t="s">
        <v>7</v>
      </c>
      <c r="W62" s="14"/>
    </row>
    <row r="63" ht="15.75" customHeight="1">
      <c r="A63" s="15" t="s">
        <v>3</v>
      </c>
      <c r="B63" s="15">
        <f>COUNTIF(H3:H39,"Strongly Agree")</f>
        <v>2</v>
      </c>
      <c r="C63" s="15">
        <f>COUNTIF(H3:H39,"Agree")</f>
        <v>6</v>
      </c>
      <c r="D63" s="15">
        <f>COUNTIF(H3:H39,"Neutral")</f>
        <v>4</v>
      </c>
      <c r="E63" s="15">
        <f>COUNTIF(H3:H39,"Disagree")</f>
        <v>2</v>
      </c>
      <c r="F63" s="15">
        <f>COUNTIF(H3:H39,"Strongly Disagree")</f>
        <v>0</v>
      </c>
      <c r="M63" s="13">
        <v>4.0</v>
      </c>
      <c r="N63" s="10">
        <v>5.0</v>
      </c>
      <c r="O63" s="10">
        <v>3.0</v>
      </c>
      <c r="P63" s="10">
        <v>1.0</v>
      </c>
      <c r="Q63" s="10">
        <v>2.0</v>
      </c>
      <c r="S63" s="10" t="s">
        <v>8</v>
      </c>
      <c r="T63" s="10" t="s">
        <v>6</v>
      </c>
      <c r="U63" s="10" t="s">
        <v>6</v>
      </c>
      <c r="W63" s="14"/>
    </row>
    <row r="64" ht="15.75" customHeight="1">
      <c r="A64" s="15" t="s">
        <v>4</v>
      </c>
      <c r="B64" s="15">
        <f>COUNTIF(I4:I40,"Strongly Agree")</f>
        <v>0</v>
      </c>
      <c r="C64" s="15">
        <f>COUNTIF(I4:I40,"Agree")</f>
        <v>5</v>
      </c>
      <c r="D64" s="15">
        <f>COUNTIF(I4:I40,"Neutral")</f>
        <v>5</v>
      </c>
      <c r="E64" s="15">
        <f>COUNTIF(I4:I40,"Disagree")</f>
        <v>2</v>
      </c>
      <c r="F64" s="15">
        <f>COUNTIF(I4:I40,"Strongly Disagree")</f>
        <v>0</v>
      </c>
      <c r="M64" s="13">
        <v>5.0</v>
      </c>
      <c r="N64" s="10">
        <v>3.0</v>
      </c>
      <c r="O64" s="10">
        <v>4.0</v>
      </c>
      <c r="P64" s="10">
        <v>2.0</v>
      </c>
      <c r="Q64" s="10">
        <v>1.0</v>
      </c>
      <c r="S64" s="10" t="s">
        <v>5</v>
      </c>
      <c r="T64" s="10" t="s">
        <v>7</v>
      </c>
      <c r="U64" s="10" t="s">
        <v>6</v>
      </c>
      <c r="W64" s="14"/>
    </row>
    <row r="65" ht="15.75" customHeight="1">
      <c r="M65" s="13">
        <v>4.0</v>
      </c>
      <c r="N65" s="10">
        <v>5.0</v>
      </c>
      <c r="O65" s="10">
        <v>1.0</v>
      </c>
      <c r="P65" s="10">
        <v>3.0</v>
      </c>
      <c r="Q65" s="10">
        <v>2.0</v>
      </c>
      <c r="S65" s="10" t="s">
        <v>5</v>
      </c>
      <c r="T65" s="10" t="s">
        <v>10</v>
      </c>
      <c r="U65" s="10" t="s">
        <v>6</v>
      </c>
      <c r="W65" s="14"/>
    </row>
    <row r="66" ht="15.75" customHeight="1">
      <c r="A66" s="15" t="s">
        <v>18</v>
      </c>
      <c r="B66" s="15" t="s">
        <v>19</v>
      </c>
      <c r="C66" s="15" t="s">
        <v>20</v>
      </c>
      <c r="F66" s="15" t="s">
        <v>18</v>
      </c>
      <c r="G66" s="15" t="s">
        <v>19</v>
      </c>
      <c r="H66" s="15" t="s">
        <v>20</v>
      </c>
      <c r="M66" s="13">
        <v>5.0</v>
      </c>
      <c r="N66" s="10">
        <v>4.0</v>
      </c>
      <c r="O66" s="10">
        <v>1.0</v>
      </c>
      <c r="P66" s="10">
        <v>3.0</v>
      </c>
      <c r="Q66" s="10">
        <v>2.0</v>
      </c>
      <c r="S66" s="10" t="s">
        <v>8</v>
      </c>
      <c r="T66" s="10" t="s">
        <v>9</v>
      </c>
      <c r="U66" s="10" t="s">
        <v>9</v>
      </c>
      <c r="W66" s="14"/>
    </row>
    <row r="67" ht="15.75" customHeight="1">
      <c r="A67" s="23"/>
      <c r="B67" s="15">
        <v>1.5</v>
      </c>
      <c r="C67" s="15">
        <v>3.5</v>
      </c>
      <c r="F67" s="23"/>
      <c r="G67" s="15">
        <v>0.25</v>
      </c>
      <c r="H67" s="15">
        <f>A58</f>
        <v>2.5</v>
      </c>
      <c r="M67" s="13"/>
      <c r="N67" s="10"/>
      <c r="O67" s="10"/>
      <c r="P67" s="10"/>
      <c r="Q67" s="10"/>
      <c r="W67" s="14"/>
    </row>
    <row r="68" ht="15.75" customHeight="1">
      <c r="A68" s="23"/>
      <c r="B68" s="15">
        <v>0.71</v>
      </c>
      <c r="C68" s="15">
        <v>2.95</v>
      </c>
      <c r="F68" s="23"/>
      <c r="G68" s="15">
        <v>0.17</v>
      </c>
      <c r="H68" s="15">
        <f>B58</f>
        <v>3.25</v>
      </c>
      <c r="M68" s="13">
        <v>1.0</v>
      </c>
      <c r="N68" s="10">
        <v>3.0</v>
      </c>
      <c r="O68" s="10">
        <v>2.0</v>
      </c>
      <c r="P68" s="10">
        <v>4.0</v>
      </c>
      <c r="Q68" s="10">
        <v>5.0</v>
      </c>
      <c r="S68" s="15"/>
      <c r="T68" s="15"/>
      <c r="U68" s="15"/>
      <c r="V68" s="15"/>
      <c r="W68" s="16"/>
    </row>
    <row r="69" ht="15.75" customHeight="1">
      <c r="A69" s="23"/>
      <c r="B69" s="15">
        <v>0.5</v>
      </c>
      <c r="C69" s="15">
        <v>3.4</v>
      </c>
      <c r="F69" s="23"/>
      <c r="G69" s="15">
        <v>0.12</v>
      </c>
      <c r="H69" s="15">
        <f>C58</f>
        <v>2.3</v>
      </c>
      <c r="M69" s="13">
        <v>3.0</v>
      </c>
      <c r="N69" s="10">
        <v>2.0</v>
      </c>
      <c r="O69" s="10">
        <v>1.0</v>
      </c>
      <c r="P69" s="10">
        <v>4.0</v>
      </c>
      <c r="Q69" s="10">
        <v>5.0</v>
      </c>
      <c r="S69" s="15">
        <f t="shared" ref="S69:W69" si="11">sum(M47:M66)</f>
        <v>66</v>
      </c>
      <c r="T69" s="15">
        <f t="shared" si="11"/>
        <v>59</v>
      </c>
      <c r="U69" s="15">
        <f t="shared" si="11"/>
        <v>66</v>
      </c>
      <c r="V69" s="15">
        <f t="shared" si="11"/>
        <v>51</v>
      </c>
      <c r="W69" s="16">
        <f t="shared" si="11"/>
        <v>58</v>
      </c>
    </row>
    <row r="70" ht="15.75" customHeight="1">
      <c r="A70" s="23"/>
      <c r="B70" s="15">
        <v>0.4</v>
      </c>
      <c r="C70" s="15">
        <v>1.75</v>
      </c>
      <c r="F70" s="23"/>
      <c r="G70" s="15">
        <v>0.0</v>
      </c>
      <c r="H70" s="15">
        <f>D58</f>
        <v>3.85</v>
      </c>
      <c r="M70" s="13">
        <v>3.0</v>
      </c>
      <c r="N70" s="10">
        <v>4.0</v>
      </c>
      <c r="O70" s="10">
        <v>5.0</v>
      </c>
      <c r="P70" s="10">
        <v>2.0</v>
      </c>
      <c r="Q70" s="10">
        <v>1.0</v>
      </c>
      <c r="S70" s="15"/>
      <c r="T70" s="15"/>
      <c r="U70" s="15"/>
      <c r="V70" s="15"/>
      <c r="W70" s="16"/>
    </row>
    <row r="71" ht="15.75" customHeight="1">
      <c r="A71" s="23"/>
      <c r="B71" s="15">
        <v>0.3</v>
      </c>
      <c r="C71" s="15">
        <v>3.4</v>
      </c>
      <c r="F71" s="23"/>
      <c r="G71" s="15">
        <v>0.0</v>
      </c>
      <c r="H71" s="15">
        <f>E58</f>
        <v>3.1</v>
      </c>
      <c r="M71" s="13">
        <v>1.0</v>
      </c>
      <c r="N71" s="10">
        <v>2.0</v>
      </c>
      <c r="O71" s="10">
        <v>5.0</v>
      </c>
      <c r="P71" s="10">
        <v>4.0</v>
      </c>
      <c r="Q71" s="10">
        <v>3.0</v>
      </c>
      <c r="S71" s="15">
        <f t="shared" ref="S71:W71" si="12">sum(M68:M87)</f>
        <v>43</v>
      </c>
      <c r="T71" s="15">
        <f t="shared" si="12"/>
        <v>50</v>
      </c>
      <c r="U71" s="15">
        <f t="shared" si="12"/>
        <v>78</v>
      </c>
      <c r="V71" s="15">
        <f t="shared" si="12"/>
        <v>57</v>
      </c>
      <c r="W71" s="16">
        <f t="shared" si="12"/>
        <v>72</v>
      </c>
    </row>
    <row r="72" ht="15.75" customHeight="1">
      <c r="M72" s="13">
        <v>2.0</v>
      </c>
      <c r="N72" s="10">
        <v>4.0</v>
      </c>
      <c r="O72" s="10">
        <v>5.0</v>
      </c>
      <c r="P72" s="10">
        <v>3.0</v>
      </c>
      <c r="Q72" s="10">
        <v>1.0</v>
      </c>
      <c r="W72" s="14"/>
    </row>
    <row r="73" ht="15.75" customHeight="1">
      <c r="A73" s="20" t="s">
        <v>21</v>
      </c>
      <c r="B73" s="22"/>
      <c r="C73" s="22"/>
      <c r="D73" s="21"/>
      <c r="F73" s="20" t="s">
        <v>21</v>
      </c>
      <c r="G73" s="22"/>
      <c r="H73" s="22"/>
      <c r="I73" s="21"/>
      <c r="M73" s="13">
        <v>2.0</v>
      </c>
      <c r="N73" s="10">
        <v>3.0</v>
      </c>
      <c r="O73" s="10">
        <v>1.0</v>
      </c>
      <c r="P73" s="10">
        <v>4.0</v>
      </c>
      <c r="Q73" s="10">
        <v>5.0</v>
      </c>
      <c r="W73" s="14"/>
    </row>
    <row r="74" ht="15.75" customHeight="1">
      <c r="A74" s="15" t="s">
        <v>22</v>
      </c>
      <c r="B74" s="15" t="s">
        <v>23</v>
      </c>
      <c r="C74" s="15" t="s">
        <v>24</v>
      </c>
      <c r="D74" s="15" t="s">
        <v>25</v>
      </c>
      <c r="F74" s="15" t="s">
        <v>22</v>
      </c>
      <c r="G74" s="15" t="s">
        <v>23</v>
      </c>
      <c r="H74" s="15" t="s">
        <v>24</v>
      </c>
      <c r="I74" s="15" t="s">
        <v>25</v>
      </c>
      <c r="M74" s="13">
        <v>4.0</v>
      </c>
      <c r="N74" s="10">
        <v>2.0</v>
      </c>
      <c r="O74" s="10">
        <v>5.0</v>
      </c>
      <c r="P74" s="10">
        <v>1.0</v>
      </c>
      <c r="Q74" s="10">
        <v>3.0</v>
      </c>
      <c r="W74" s="14"/>
    </row>
    <row r="75" ht="15.75" customHeight="1">
      <c r="A75" s="15" t="s">
        <v>26</v>
      </c>
      <c r="B75" s="24">
        <f t="shared" ref="B75:B78" si="13">B67/B68</f>
        <v>2.112676056</v>
      </c>
      <c r="C75" s="24">
        <f t="shared" ref="C75:C78" si="14">C68/C67</f>
        <v>0.8428571429</v>
      </c>
      <c r="D75" s="24">
        <f t="shared" ref="D75:D78" si="15">C75/B75</f>
        <v>0.398952381</v>
      </c>
      <c r="F75" s="15" t="s">
        <v>26</v>
      </c>
      <c r="G75" s="24">
        <f t="shared" ref="G75:G78" si="16">G67/G68</f>
        <v>1.470588235</v>
      </c>
      <c r="H75" s="24">
        <f t="shared" ref="H75:H78" si="17">H68/H67</f>
        <v>1.3</v>
      </c>
      <c r="I75" s="24">
        <f t="shared" ref="I75:I78" si="18">H75/G75</f>
        <v>0.884</v>
      </c>
      <c r="M75" s="13">
        <v>3.0</v>
      </c>
      <c r="N75" s="10">
        <v>4.0</v>
      </c>
      <c r="O75" s="10">
        <v>5.0</v>
      </c>
      <c r="P75" s="10">
        <v>2.0</v>
      </c>
      <c r="Q75" s="10">
        <v>1.0</v>
      </c>
      <c r="W75" s="14"/>
    </row>
    <row r="76" ht="15.75" customHeight="1">
      <c r="A76" s="15" t="s">
        <v>27</v>
      </c>
      <c r="B76" s="24">
        <f t="shared" si="13"/>
        <v>1.42</v>
      </c>
      <c r="C76" s="24">
        <f t="shared" si="14"/>
        <v>1.152542373</v>
      </c>
      <c r="D76" s="24">
        <f t="shared" si="15"/>
        <v>0.8116495584</v>
      </c>
      <c r="F76" s="15" t="s">
        <v>27</v>
      </c>
      <c r="G76" s="24">
        <f t="shared" si="16"/>
        <v>1.416666667</v>
      </c>
      <c r="H76" s="24">
        <f t="shared" si="17"/>
        <v>0.7076923077</v>
      </c>
      <c r="I76" s="24">
        <f t="shared" si="18"/>
        <v>0.4995475113</v>
      </c>
      <c r="M76" s="13">
        <v>1.0</v>
      </c>
      <c r="N76" s="10">
        <v>2.0</v>
      </c>
      <c r="O76" s="10">
        <v>5.0</v>
      </c>
      <c r="P76" s="10">
        <v>3.0</v>
      </c>
      <c r="Q76" s="10">
        <v>4.0</v>
      </c>
      <c r="W76" s="14"/>
    </row>
    <row r="77" ht="15.75" customHeight="1">
      <c r="A77" s="15" t="s">
        <v>28</v>
      </c>
      <c r="B77" s="24">
        <f t="shared" si="13"/>
        <v>1.25</v>
      </c>
      <c r="C77" s="24">
        <f t="shared" si="14"/>
        <v>0.5147058824</v>
      </c>
      <c r="D77" s="24">
        <f t="shared" si="15"/>
        <v>0.4117647059</v>
      </c>
      <c r="F77" s="15" t="s">
        <v>28</v>
      </c>
      <c r="G77" s="24" t="str">
        <f t="shared" si="16"/>
        <v>#DIV/0!</v>
      </c>
      <c r="H77" s="24">
        <f t="shared" si="17"/>
        <v>1.673913043</v>
      </c>
      <c r="I77" s="24" t="str">
        <f t="shared" si="18"/>
        <v>#DIV/0!</v>
      </c>
      <c r="M77" s="13">
        <v>1.0</v>
      </c>
      <c r="N77" s="10">
        <v>2.0</v>
      </c>
      <c r="O77" s="10">
        <v>5.0</v>
      </c>
      <c r="P77" s="10">
        <v>3.0</v>
      </c>
      <c r="Q77" s="10">
        <v>4.0</v>
      </c>
      <c r="W77" s="14"/>
    </row>
    <row r="78" ht="15.75" customHeight="1">
      <c r="A78" s="15" t="s">
        <v>29</v>
      </c>
      <c r="B78" s="24">
        <f t="shared" si="13"/>
        <v>1.333333333</v>
      </c>
      <c r="C78" s="24">
        <f t="shared" si="14"/>
        <v>1.942857143</v>
      </c>
      <c r="D78" s="24">
        <f t="shared" si="15"/>
        <v>1.457142857</v>
      </c>
      <c r="F78" s="15" t="s">
        <v>29</v>
      </c>
      <c r="G78" s="24" t="str">
        <f t="shared" si="16"/>
        <v>#DIV/0!</v>
      </c>
      <c r="H78" s="24">
        <f t="shared" si="17"/>
        <v>0.8051948052</v>
      </c>
      <c r="I78" s="24" t="str">
        <f t="shared" si="18"/>
        <v>#DIV/0!</v>
      </c>
      <c r="M78" s="13">
        <v>2.0</v>
      </c>
      <c r="N78" s="10">
        <v>1.0</v>
      </c>
      <c r="O78" s="10">
        <v>5.0</v>
      </c>
      <c r="P78" s="10">
        <v>4.0</v>
      </c>
      <c r="Q78" s="10">
        <v>3.0</v>
      </c>
      <c r="W78" s="14"/>
    </row>
    <row r="79" ht="15.75" customHeight="1">
      <c r="M79" s="13">
        <v>3.0</v>
      </c>
      <c r="N79" s="10">
        <v>2.0</v>
      </c>
      <c r="O79" s="10">
        <v>1.0</v>
      </c>
      <c r="P79" s="10">
        <v>4.0</v>
      </c>
      <c r="Q79" s="10">
        <v>5.0</v>
      </c>
      <c r="W79" s="14"/>
    </row>
    <row r="80" ht="15.75" customHeight="1">
      <c r="A80" s="20" t="s">
        <v>30</v>
      </c>
      <c r="B80" s="22"/>
      <c r="C80" s="22"/>
      <c r="D80" s="22"/>
      <c r="E80" s="22"/>
      <c r="F80" s="21"/>
      <c r="M80" s="13">
        <v>3.0</v>
      </c>
      <c r="N80" s="10">
        <v>2.0</v>
      </c>
      <c r="O80" s="10">
        <v>4.0</v>
      </c>
      <c r="P80" s="10">
        <v>1.0</v>
      </c>
      <c r="Q80" s="10">
        <v>5.0</v>
      </c>
      <c r="W80" s="14"/>
    </row>
    <row r="81" ht="15.75" customHeight="1">
      <c r="A81" s="10"/>
      <c r="B81" s="23"/>
      <c r="C81" s="23"/>
      <c r="D81" s="23"/>
      <c r="E81" s="23"/>
      <c r="F81" s="23"/>
      <c r="M81" s="13">
        <v>1.0</v>
      </c>
      <c r="N81" s="10">
        <v>3.0</v>
      </c>
      <c r="O81" s="10">
        <v>5.0</v>
      </c>
      <c r="P81" s="10">
        <v>4.0</v>
      </c>
      <c r="Q81" s="10">
        <v>2.0</v>
      </c>
      <c r="W81" s="14"/>
    </row>
    <row r="82" ht="15.75" customHeight="1">
      <c r="A82" s="23"/>
      <c r="B82" s="15"/>
      <c r="C82" s="15">
        <v>7.0</v>
      </c>
      <c r="D82" s="15">
        <v>9.0</v>
      </c>
      <c r="E82" s="15">
        <v>3.0</v>
      </c>
      <c r="F82" s="15">
        <v>10.0</v>
      </c>
      <c r="M82" s="13">
        <v>1.0</v>
      </c>
      <c r="N82" s="10">
        <v>2.0</v>
      </c>
      <c r="O82" s="10">
        <v>3.0</v>
      </c>
      <c r="P82" s="10">
        <v>4.0</v>
      </c>
      <c r="Q82" s="10">
        <v>5.0</v>
      </c>
      <c r="W82" s="14"/>
    </row>
    <row r="83" ht="15.75" customHeight="1">
      <c r="A83" s="23"/>
      <c r="B83" s="15">
        <v>13.0</v>
      </c>
      <c r="C83" s="15"/>
      <c r="D83" s="15">
        <v>12.0</v>
      </c>
      <c r="E83" s="15">
        <v>5.0</v>
      </c>
      <c r="F83" s="15">
        <v>11.0</v>
      </c>
      <c r="M83" s="13">
        <v>1.0</v>
      </c>
      <c r="N83" s="10">
        <v>2.0</v>
      </c>
      <c r="O83" s="10">
        <v>4.0</v>
      </c>
      <c r="P83" s="10">
        <v>3.0</v>
      </c>
      <c r="Q83" s="10">
        <v>5.0</v>
      </c>
      <c r="W83" s="14"/>
    </row>
    <row r="84" ht="15.75" customHeight="1">
      <c r="A84" s="23"/>
      <c r="B84" s="25">
        <v>9.0</v>
      </c>
      <c r="C84" s="25">
        <v>8.0</v>
      </c>
      <c r="D84" s="15"/>
      <c r="E84" s="15">
        <v>4.0</v>
      </c>
      <c r="F84" s="15">
        <v>10.0</v>
      </c>
      <c r="M84" s="13">
        <v>4.0</v>
      </c>
      <c r="N84" s="10">
        <v>1.0</v>
      </c>
      <c r="O84" s="10">
        <v>5.0</v>
      </c>
      <c r="P84" s="10">
        <v>2.0</v>
      </c>
      <c r="Q84" s="10">
        <v>3.0</v>
      </c>
      <c r="W84" s="14"/>
    </row>
    <row r="85" ht="15.75" customHeight="1">
      <c r="A85" s="23"/>
      <c r="B85" s="15">
        <v>17.0</v>
      </c>
      <c r="C85" s="15">
        <v>15.0</v>
      </c>
      <c r="D85" s="15">
        <v>16.0</v>
      </c>
      <c r="E85" s="15"/>
      <c r="F85" s="15">
        <v>17.0</v>
      </c>
      <c r="M85" s="13">
        <v>1.0</v>
      </c>
      <c r="N85" s="10">
        <v>3.0</v>
      </c>
      <c r="O85" s="10">
        <v>5.0</v>
      </c>
      <c r="P85" s="10">
        <v>2.0</v>
      </c>
      <c r="Q85" s="10">
        <v>4.0</v>
      </c>
      <c r="W85" s="14"/>
    </row>
    <row r="86" ht="15.75" customHeight="1">
      <c r="A86" s="23"/>
      <c r="B86" s="15">
        <v>10.0</v>
      </c>
      <c r="C86" s="15">
        <v>9.0</v>
      </c>
      <c r="D86" s="15">
        <v>10.0</v>
      </c>
      <c r="E86" s="15">
        <v>3.0</v>
      </c>
      <c r="F86" s="15"/>
      <c r="M86" s="13">
        <v>3.0</v>
      </c>
      <c r="N86" s="10">
        <v>1.0</v>
      </c>
      <c r="O86" s="10">
        <v>5.0</v>
      </c>
      <c r="P86" s="10">
        <v>2.0</v>
      </c>
      <c r="Q86" s="10">
        <v>4.0</v>
      </c>
      <c r="W86" s="14"/>
    </row>
    <row r="87" ht="15.75" customHeight="1">
      <c r="M87" s="13">
        <v>3.0</v>
      </c>
      <c r="N87" s="10">
        <v>5.0</v>
      </c>
      <c r="O87" s="10">
        <v>2.0</v>
      </c>
      <c r="P87" s="10">
        <v>1.0</v>
      </c>
      <c r="Q87" s="10">
        <v>4.0</v>
      </c>
      <c r="W87" s="14"/>
    </row>
    <row r="88" ht="15.75" customHeight="1">
      <c r="M88" s="5"/>
      <c r="N88" s="6"/>
      <c r="O88" s="6"/>
      <c r="P88" s="6"/>
      <c r="Q88" s="6"/>
      <c r="R88" s="6"/>
      <c r="S88" s="7" t="s">
        <v>2</v>
      </c>
      <c r="T88" s="8" t="s">
        <v>3</v>
      </c>
      <c r="U88" s="8" t="s">
        <v>4</v>
      </c>
      <c r="V88" s="6"/>
      <c r="W88" s="9"/>
    </row>
    <row r="89" ht="15.75" customHeight="1">
      <c r="M89" s="13">
        <v>4.0</v>
      </c>
      <c r="N89" s="10">
        <v>2.0</v>
      </c>
      <c r="O89" s="10">
        <v>1.0</v>
      </c>
      <c r="P89" s="10">
        <v>5.0</v>
      </c>
      <c r="Q89" s="10">
        <v>3.0</v>
      </c>
      <c r="S89" s="10" t="s">
        <v>5</v>
      </c>
      <c r="T89" s="10" t="s">
        <v>6</v>
      </c>
      <c r="U89" s="10" t="s">
        <v>7</v>
      </c>
      <c r="W89" s="14"/>
    </row>
    <row r="90" ht="15.75" customHeight="1">
      <c r="M90" s="13">
        <v>1.0</v>
      </c>
      <c r="N90" s="10">
        <v>3.0</v>
      </c>
      <c r="O90" s="10">
        <v>2.0</v>
      </c>
      <c r="P90" s="10">
        <v>5.0</v>
      </c>
      <c r="Q90" s="10">
        <v>4.0</v>
      </c>
      <c r="S90" s="10" t="s">
        <v>8</v>
      </c>
      <c r="T90" s="10" t="s">
        <v>9</v>
      </c>
      <c r="U90" s="10" t="s">
        <v>11</v>
      </c>
      <c r="W90" s="14"/>
    </row>
    <row r="91" ht="15.75" customHeight="1">
      <c r="M91" s="13">
        <v>1.0</v>
      </c>
      <c r="N91" s="10">
        <v>3.0</v>
      </c>
      <c r="O91" s="10">
        <v>4.0</v>
      </c>
      <c r="P91" s="10">
        <v>2.0</v>
      </c>
      <c r="Q91" s="10">
        <v>5.0</v>
      </c>
      <c r="S91" s="10" t="s">
        <v>5</v>
      </c>
      <c r="T91" s="10" t="s">
        <v>7</v>
      </c>
      <c r="U91" s="10" t="s">
        <v>9</v>
      </c>
      <c r="W91" s="14"/>
    </row>
    <row r="92" ht="15.75" customHeight="1">
      <c r="A92" s="26" t="s">
        <v>31</v>
      </c>
      <c r="B92" s="27"/>
      <c r="C92" s="27"/>
      <c r="D92" s="27"/>
      <c r="E92" s="28"/>
      <c r="M92" s="13">
        <v>1.0</v>
      </c>
      <c r="N92" s="10">
        <v>4.0</v>
      </c>
      <c r="O92" s="10">
        <v>3.0</v>
      </c>
      <c r="P92" s="10">
        <v>5.0</v>
      </c>
      <c r="Q92" s="10">
        <v>2.0</v>
      </c>
      <c r="S92" s="10" t="s">
        <v>8</v>
      </c>
      <c r="T92" s="10" t="s">
        <v>9</v>
      </c>
      <c r="U92" s="10" t="s">
        <v>6</v>
      </c>
      <c r="W92" s="14"/>
    </row>
    <row r="93" ht="15.75" customHeight="1">
      <c r="A93" s="29"/>
      <c r="B93" s="30"/>
      <c r="C93" s="30"/>
      <c r="D93" s="30"/>
      <c r="E93" s="31"/>
      <c r="M93" s="13">
        <v>1.0</v>
      </c>
      <c r="N93" s="10">
        <v>4.0</v>
      </c>
      <c r="O93" s="10">
        <v>2.0</v>
      </c>
      <c r="P93" s="10">
        <v>5.0</v>
      </c>
      <c r="Q93" s="10">
        <v>3.0</v>
      </c>
      <c r="S93" s="10" t="s">
        <v>5</v>
      </c>
      <c r="T93" s="10" t="s">
        <v>7</v>
      </c>
      <c r="U93" s="10" t="s">
        <v>6</v>
      </c>
      <c r="W93" s="14"/>
    </row>
    <row r="94" ht="15.75" customHeight="1">
      <c r="M94" s="13">
        <v>2.0</v>
      </c>
      <c r="N94" s="10">
        <v>4.0</v>
      </c>
      <c r="O94" s="10">
        <v>1.0</v>
      </c>
      <c r="P94" s="10">
        <v>3.0</v>
      </c>
      <c r="Q94" s="10">
        <v>5.0</v>
      </c>
      <c r="S94" s="10" t="s">
        <v>5</v>
      </c>
      <c r="T94" s="10" t="s">
        <v>9</v>
      </c>
      <c r="U94" s="10" t="s">
        <v>10</v>
      </c>
      <c r="W94" s="14"/>
    </row>
    <row r="95" ht="15.75" customHeight="1">
      <c r="A95" s="24"/>
      <c r="B95" s="24"/>
      <c r="C95" s="24"/>
      <c r="D95" s="24"/>
      <c r="E95" s="24"/>
      <c r="M95" s="13">
        <v>3.0</v>
      </c>
      <c r="N95" s="10">
        <v>1.0</v>
      </c>
      <c r="O95" s="10">
        <v>5.0</v>
      </c>
      <c r="P95" s="10">
        <v>4.0</v>
      </c>
      <c r="Q95" s="10">
        <v>2.0</v>
      </c>
      <c r="S95" s="10" t="s">
        <v>5</v>
      </c>
      <c r="T95" s="10" t="s">
        <v>7</v>
      </c>
      <c r="U95" s="10" t="s">
        <v>6</v>
      </c>
      <c r="W95" s="14"/>
    </row>
    <row r="96" ht="15.75" customHeight="1">
      <c r="A96" s="24">
        <f t="shared" ref="A96:E96" si="19">(A50+M138)</f>
        <v>244</v>
      </c>
      <c r="B96" s="24">
        <f t="shared" si="19"/>
        <v>304</v>
      </c>
      <c r="C96" s="24">
        <f t="shared" si="19"/>
        <v>233</v>
      </c>
      <c r="D96" s="24">
        <f t="shared" si="19"/>
        <v>200</v>
      </c>
      <c r="E96" s="24">
        <f t="shared" si="19"/>
        <v>279</v>
      </c>
      <c r="M96" s="13">
        <v>2.0</v>
      </c>
      <c r="N96" s="10">
        <v>4.0</v>
      </c>
      <c r="O96" s="10">
        <v>5.0</v>
      </c>
      <c r="P96" s="10">
        <v>3.0</v>
      </c>
      <c r="Q96" s="10">
        <v>1.0</v>
      </c>
      <c r="S96" s="10" t="s">
        <v>5</v>
      </c>
      <c r="T96" s="10" t="s">
        <v>6</v>
      </c>
      <c r="U96" s="10" t="s">
        <v>6</v>
      </c>
      <c r="W96" s="14"/>
    </row>
    <row r="97" ht="15.75" customHeight="1">
      <c r="A97" s="24"/>
      <c r="B97" s="24"/>
      <c r="C97" s="24"/>
      <c r="D97" s="24"/>
      <c r="E97" s="24"/>
      <c r="M97" s="13">
        <v>3.0</v>
      </c>
      <c r="N97" s="10">
        <v>1.0</v>
      </c>
      <c r="O97" s="10">
        <v>5.0</v>
      </c>
      <c r="P97" s="10">
        <v>4.0</v>
      </c>
      <c r="Q97" s="10">
        <v>2.0</v>
      </c>
      <c r="S97" s="10" t="s">
        <v>5</v>
      </c>
      <c r="T97" s="10" t="s">
        <v>7</v>
      </c>
      <c r="U97" s="10" t="s">
        <v>6</v>
      </c>
      <c r="W97" s="14"/>
    </row>
    <row r="98" ht="15.75" customHeight="1">
      <c r="A98" s="24">
        <f t="shared" ref="A98:E98" si="20">(A52+M140)</f>
        <v>229</v>
      </c>
      <c r="B98" s="24">
        <f t="shared" si="20"/>
        <v>293</v>
      </c>
      <c r="C98" s="24">
        <f t="shared" si="20"/>
        <v>188</v>
      </c>
      <c r="D98" s="24">
        <f t="shared" si="20"/>
        <v>325</v>
      </c>
      <c r="E98" s="24">
        <f t="shared" si="20"/>
        <v>225</v>
      </c>
      <c r="M98" s="13">
        <v>2.0</v>
      </c>
      <c r="N98" s="10">
        <v>5.0</v>
      </c>
      <c r="O98" s="10">
        <v>4.0</v>
      </c>
      <c r="P98" s="10">
        <v>1.0</v>
      </c>
      <c r="Q98" s="10">
        <v>3.0</v>
      </c>
      <c r="S98" s="10" t="s">
        <v>5</v>
      </c>
      <c r="T98" s="10" t="s">
        <v>6</v>
      </c>
      <c r="U98" s="10" t="s">
        <v>6</v>
      </c>
      <c r="W98" s="14"/>
    </row>
    <row r="99" ht="15.75" customHeight="1">
      <c r="M99" s="13">
        <v>5.0</v>
      </c>
      <c r="N99" s="10">
        <v>4.0</v>
      </c>
      <c r="O99" s="10">
        <v>2.0</v>
      </c>
      <c r="P99" s="10">
        <v>1.0</v>
      </c>
      <c r="Q99" s="10">
        <v>3.0</v>
      </c>
      <c r="S99" s="10" t="s">
        <v>8</v>
      </c>
      <c r="T99" s="10" t="s">
        <v>6</v>
      </c>
      <c r="U99" s="10" t="s">
        <v>6</v>
      </c>
      <c r="W99" s="14"/>
    </row>
    <row r="100" ht="15.75" customHeight="1">
      <c r="A100" s="20" t="s">
        <v>32</v>
      </c>
      <c r="B100" s="22"/>
      <c r="C100" s="22"/>
      <c r="D100" s="22"/>
      <c r="E100" s="21"/>
      <c r="M100" s="13">
        <v>2.0</v>
      </c>
      <c r="N100" s="10">
        <v>4.0</v>
      </c>
      <c r="O100" s="10">
        <v>1.0</v>
      </c>
      <c r="P100" s="10">
        <v>5.0</v>
      </c>
      <c r="Q100" s="10">
        <v>3.0</v>
      </c>
      <c r="S100" s="10" t="s">
        <v>8</v>
      </c>
      <c r="T100" s="10" t="s">
        <v>7</v>
      </c>
      <c r="U100" s="10" t="s">
        <v>6</v>
      </c>
      <c r="W100" s="14"/>
    </row>
    <row r="101" ht="15.75" customHeight="1">
      <c r="A101" s="24"/>
      <c r="B101" s="24"/>
      <c r="C101" s="24"/>
      <c r="D101" s="24"/>
      <c r="E101" s="24"/>
      <c r="M101" s="13">
        <v>4.0</v>
      </c>
      <c r="N101" s="10">
        <v>2.0</v>
      </c>
      <c r="O101" s="10">
        <v>1.0</v>
      </c>
      <c r="P101" s="10">
        <v>5.0</v>
      </c>
      <c r="Q101" s="10">
        <v>3.0</v>
      </c>
      <c r="S101" s="10" t="s">
        <v>8</v>
      </c>
      <c r="T101" s="10" t="s">
        <v>9</v>
      </c>
      <c r="U101" s="10" t="s">
        <v>6</v>
      </c>
      <c r="W101" s="14"/>
    </row>
    <row r="102" ht="15.75" customHeight="1">
      <c r="A102" s="24">
        <f>(A50+M138)/(I55+U143)</f>
        <v>2.904761905</v>
      </c>
      <c r="B102" s="24">
        <f>(B50+N138)/(I55+U143)</f>
        <v>3.619047619</v>
      </c>
      <c r="C102" s="24">
        <f>(C50+O138)/(I55+U143)</f>
        <v>2.773809524</v>
      </c>
      <c r="D102" s="24">
        <f>(D50+P138)/(I55+U143)</f>
        <v>2.380952381</v>
      </c>
      <c r="E102" s="24">
        <f>(E50+Q138)/(I55+U143)</f>
        <v>3.321428571</v>
      </c>
      <c r="M102" s="13">
        <v>3.0</v>
      </c>
      <c r="N102" s="10">
        <v>2.0</v>
      </c>
      <c r="O102" s="10">
        <v>5.0</v>
      </c>
      <c r="P102" s="10">
        <v>4.0</v>
      </c>
      <c r="Q102" s="10">
        <v>1.0</v>
      </c>
      <c r="S102" s="10" t="s">
        <v>8</v>
      </c>
      <c r="T102" s="10" t="s">
        <v>9</v>
      </c>
      <c r="U102" s="10" t="s">
        <v>6</v>
      </c>
      <c r="W102" s="14"/>
    </row>
    <row r="103" ht="15.75" customHeight="1">
      <c r="A103" s="24"/>
      <c r="B103" s="24"/>
      <c r="C103" s="24"/>
      <c r="D103" s="24"/>
      <c r="E103" s="24"/>
      <c r="M103" s="13">
        <v>4.0</v>
      </c>
      <c r="N103" s="10">
        <v>2.0</v>
      </c>
      <c r="O103" s="10">
        <v>1.0</v>
      </c>
      <c r="P103" s="10">
        <v>5.0</v>
      </c>
      <c r="Q103" s="10">
        <v>3.0</v>
      </c>
      <c r="S103" s="10" t="s">
        <v>8</v>
      </c>
      <c r="T103" s="10" t="s">
        <v>6</v>
      </c>
      <c r="U103" s="10" t="s">
        <v>6</v>
      </c>
      <c r="W103" s="14"/>
    </row>
    <row r="104" ht="15.75" customHeight="1">
      <c r="A104" s="24">
        <f>(A52+M140)/(I55+U143)</f>
        <v>2.726190476</v>
      </c>
      <c r="B104" s="24">
        <f>(B52+N140)/(I55+U143)</f>
        <v>3.488095238</v>
      </c>
      <c r="C104" s="24">
        <f>(C52+O140)/(I55+U143)</f>
        <v>2.238095238</v>
      </c>
      <c r="D104" s="24">
        <f>(D52+P140)/(I55+U143)</f>
        <v>3.869047619</v>
      </c>
      <c r="E104" s="24">
        <f>(E52+Q140)/(I55+U143)</f>
        <v>2.678571429</v>
      </c>
      <c r="M104" s="13">
        <v>3.0</v>
      </c>
      <c r="N104" s="10">
        <v>1.0</v>
      </c>
      <c r="O104" s="10">
        <v>2.0</v>
      </c>
      <c r="P104" s="10">
        <v>4.0</v>
      </c>
      <c r="Q104" s="10">
        <v>5.0</v>
      </c>
      <c r="S104" s="10" t="s">
        <v>8</v>
      </c>
      <c r="T104" s="10" t="s">
        <v>6</v>
      </c>
      <c r="U104" s="10" t="s">
        <v>10</v>
      </c>
      <c r="W104" s="14"/>
    </row>
    <row r="105" ht="15.75" customHeight="1">
      <c r="M105" s="13">
        <v>1.0</v>
      </c>
      <c r="N105" s="10">
        <v>4.0</v>
      </c>
      <c r="O105" s="10">
        <v>2.0</v>
      </c>
      <c r="P105" s="10">
        <v>5.0</v>
      </c>
      <c r="Q105" s="10">
        <v>3.0</v>
      </c>
      <c r="S105" s="10" t="s">
        <v>5</v>
      </c>
      <c r="T105" s="10" t="s">
        <v>6</v>
      </c>
      <c r="U105" s="10" t="s">
        <v>6</v>
      </c>
      <c r="W105" s="14"/>
    </row>
    <row r="106" ht="15.75" customHeight="1">
      <c r="M106" s="13">
        <v>5.0</v>
      </c>
      <c r="N106" s="10">
        <v>3.0</v>
      </c>
      <c r="O106" s="10">
        <v>4.0</v>
      </c>
      <c r="P106" s="10">
        <v>1.0</v>
      </c>
      <c r="Q106" s="10">
        <v>2.0</v>
      </c>
      <c r="S106" s="10" t="s">
        <v>5</v>
      </c>
      <c r="T106" s="10" t="s">
        <v>6</v>
      </c>
      <c r="U106" s="10" t="s">
        <v>6</v>
      </c>
      <c r="W106" s="14"/>
    </row>
    <row r="107" ht="15.75" customHeight="1">
      <c r="M107" s="13">
        <v>2.0</v>
      </c>
      <c r="N107" s="10">
        <v>4.0</v>
      </c>
      <c r="O107" s="10">
        <v>1.0</v>
      </c>
      <c r="P107" s="10">
        <v>5.0</v>
      </c>
      <c r="Q107" s="10">
        <v>3.0</v>
      </c>
      <c r="S107" s="10" t="s">
        <v>8</v>
      </c>
      <c r="T107" s="10" t="s">
        <v>6</v>
      </c>
      <c r="U107" s="10" t="s">
        <v>11</v>
      </c>
      <c r="W107" s="14"/>
    </row>
    <row r="108" ht="15.75" customHeight="1">
      <c r="M108" s="13">
        <v>5.0</v>
      </c>
      <c r="N108" s="10">
        <v>3.0</v>
      </c>
      <c r="O108" s="10">
        <v>2.0</v>
      </c>
      <c r="P108" s="10">
        <v>4.0</v>
      </c>
      <c r="Q108" s="10">
        <v>1.0</v>
      </c>
      <c r="S108" s="10" t="s">
        <v>5</v>
      </c>
      <c r="T108" s="10" t="s">
        <v>7</v>
      </c>
      <c r="W108" s="14"/>
    </row>
    <row r="109" ht="15.75" customHeight="1">
      <c r="M109" s="13">
        <v>1.0</v>
      </c>
      <c r="N109" s="10">
        <v>4.0</v>
      </c>
      <c r="O109" s="10">
        <v>5.0</v>
      </c>
      <c r="P109" s="10">
        <v>2.0</v>
      </c>
      <c r="Q109" s="10">
        <v>3.0</v>
      </c>
      <c r="S109" s="10" t="s">
        <v>5</v>
      </c>
      <c r="T109" s="10" t="s">
        <v>9</v>
      </c>
      <c r="U109" s="10" t="s">
        <v>9</v>
      </c>
      <c r="W109" s="14"/>
    </row>
    <row r="110" ht="15.75" customHeight="1">
      <c r="M110" s="13">
        <v>1.0</v>
      </c>
      <c r="N110" s="10">
        <v>4.0</v>
      </c>
      <c r="O110" s="10">
        <v>3.0</v>
      </c>
      <c r="P110" s="10">
        <v>5.0</v>
      </c>
      <c r="Q110" s="10">
        <v>2.0</v>
      </c>
      <c r="S110" s="10" t="s">
        <v>5</v>
      </c>
      <c r="T110" s="10" t="s">
        <v>6</v>
      </c>
      <c r="U110" s="10" t="s">
        <v>6</v>
      </c>
      <c r="W110" s="14"/>
    </row>
    <row r="111" ht="15.75" customHeight="1">
      <c r="M111" s="13">
        <v>1.0</v>
      </c>
      <c r="N111" s="10">
        <v>5.0</v>
      </c>
      <c r="O111" s="10">
        <v>3.0</v>
      </c>
      <c r="P111" s="10">
        <v>4.0</v>
      </c>
      <c r="Q111" s="10">
        <v>2.0</v>
      </c>
      <c r="S111" s="10" t="s">
        <v>8</v>
      </c>
      <c r="T111" s="10" t="s">
        <v>6</v>
      </c>
      <c r="U111" s="10" t="s">
        <v>7</v>
      </c>
      <c r="W111" s="14"/>
    </row>
    <row r="112" ht="15.75" customHeight="1">
      <c r="M112" s="13"/>
      <c r="N112" s="10"/>
      <c r="O112" s="10"/>
      <c r="P112" s="10"/>
      <c r="Q112" s="10"/>
      <c r="W112" s="14"/>
    </row>
    <row r="113" ht="15.75" customHeight="1">
      <c r="M113" s="13">
        <v>5.0</v>
      </c>
      <c r="N113" s="10">
        <v>3.0</v>
      </c>
      <c r="O113" s="10">
        <v>4.0</v>
      </c>
      <c r="P113" s="10">
        <v>2.0</v>
      </c>
      <c r="Q113" s="10">
        <v>1.0</v>
      </c>
      <c r="S113" s="15"/>
      <c r="T113" s="15"/>
      <c r="U113" s="15"/>
      <c r="V113" s="15"/>
      <c r="W113" s="16"/>
    </row>
    <row r="114" ht="15.75" customHeight="1">
      <c r="M114" s="13">
        <v>5.0</v>
      </c>
      <c r="N114" s="10">
        <v>4.0</v>
      </c>
      <c r="O114" s="10">
        <v>1.0</v>
      </c>
      <c r="P114" s="10">
        <v>2.0</v>
      </c>
      <c r="Q114" s="10">
        <v>3.0</v>
      </c>
      <c r="S114" s="15">
        <f t="shared" ref="S114:W114" si="21">sum(M89:M111)</f>
        <v>57</v>
      </c>
      <c r="T114" s="15">
        <f t="shared" si="21"/>
        <v>73</v>
      </c>
      <c r="U114" s="15">
        <f t="shared" si="21"/>
        <v>64</v>
      </c>
      <c r="V114" s="15">
        <f t="shared" si="21"/>
        <v>87</v>
      </c>
      <c r="W114" s="16">
        <f t="shared" si="21"/>
        <v>64</v>
      </c>
    </row>
    <row r="115" ht="15.75" customHeight="1">
      <c r="M115" s="13">
        <v>1.0</v>
      </c>
      <c r="N115" s="10">
        <v>2.0</v>
      </c>
      <c r="O115" s="10">
        <v>4.0</v>
      </c>
      <c r="P115" s="10">
        <v>3.0</v>
      </c>
      <c r="Q115" s="10">
        <v>5.0</v>
      </c>
      <c r="S115" s="15"/>
      <c r="T115" s="15"/>
      <c r="U115" s="15"/>
      <c r="V115" s="15"/>
      <c r="W115" s="16"/>
    </row>
    <row r="116" ht="15.75" customHeight="1">
      <c r="M116" s="13">
        <v>4.0</v>
      </c>
      <c r="N116" s="10">
        <v>3.0</v>
      </c>
      <c r="O116" s="10">
        <v>1.0</v>
      </c>
      <c r="P116" s="10">
        <v>2.0</v>
      </c>
      <c r="Q116" s="10">
        <v>5.0</v>
      </c>
      <c r="S116" s="15">
        <f t="shared" ref="S116:W116" si="22">sum(M113:M135)</f>
        <v>85</v>
      </c>
      <c r="T116" s="15">
        <f t="shared" si="22"/>
        <v>59</v>
      </c>
      <c r="U116" s="15">
        <f t="shared" si="22"/>
        <v>61</v>
      </c>
      <c r="V116" s="15">
        <f t="shared" si="22"/>
        <v>53</v>
      </c>
      <c r="W116" s="16">
        <f t="shared" si="22"/>
        <v>88</v>
      </c>
    </row>
    <row r="117" ht="15.75" customHeight="1">
      <c r="M117" s="13">
        <v>4.0</v>
      </c>
      <c r="N117" s="10">
        <v>1.0</v>
      </c>
      <c r="O117" s="10">
        <v>3.0</v>
      </c>
      <c r="P117" s="10">
        <v>2.0</v>
      </c>
      <c r="Q117" s="10">
        <v>5.0</v>
      </c>
      <c r="W117" s="14"/>
    </row>
    <row r="118" ht="15.75" customHeight="1">
      <c r="M118" s="13">
        <v>5.0</v>
      </c>
      <c r="N118" s="10">
        <v>3.0</v>
      </c>
      <c r="O118" s="10">
        <v>1.0</v>
      </c>
      <c r="P118" s="10">
        <v>2.0</v>
      </c>
      <c r="Q118" s="10">
        <v>4.0</v>
      </c>
      <c r="W118" s="14"/>
    </row>
    <row r="119" ht="15.75" customHeight="1">
      <c r="M119" s="13">
        <v>4.0</v>
      </c>
      <c r="N119" s="10">
        <v>2.0</v>
      </c>
      <c r="O119" s="10">
        <v>3.0</v>
      </c>
      <c r="P119" s="10">
        <v>1.0</v>
      </c>
      <c r="Q119" s="10">
        <v>5.0</v>
      </c>
      <c r="W119" s="14"/>
    </row>
    <row r="120" ht="15.75" customHeight="1">
      <c r="M120" s="13">
        <v>4.0</v>
      </c>
      <c r="N120" s="10">
        <v>2.0</v>
      </c>
      <c r="O120" s="10">
        <v>3.0</v>
      </c>
      <c r="P120" s="10">
        <v>1.0</v>
      </c>
      <c r="Q120" s="10">
        <v>5.0</v>
      </c>
      <c r="W120" s="14"/>
    </row>
    <row r="121" ht="15.75" customHeight="1">
      <c r="M121" s="13">
        <v>4.0</v>
      </c>
      <c r="N121" s="10">
        <v>2.0</v>
      </c>
      <c r="O121" s="10">
        <v>3.0</v>
      </c>
      <c r="P121" s="10">
        <v>1.0</v>
      </c>
      <c r="Q121" s="10">
        <v>5.0</v>
      </c>
      <c r="W121" s="14"/>
    </row>
    <row r="122" ht="15.75" customHeight="1">
      <c r="M122" s="13">
        <v>4.0</v>
      </c>
      <c r="N122" s="10">
        <v>2.0</v>
      </c>
      <c r="O122" s="10">
        <v>5.0</v>
      </c>
      <c r="P122" s="10">
        <v>1.0</v>
      </c>
      <c r="Q122" s="10">
        <v>3.0</v>
      </c>
      <c r="W122" s="14"/>
    </row>
    <row r="123" ht="15.75" customHeight="1">
      <c r="M123" s="13">
        <v>5.0</v>
      </c>
      <c r="N123" s="10">
        <v>4.0</v>
      </c>
      <c r="O123" s="10">
        <v>1.0</v>
      </c>
      <c r="P123" s="10">
        <v>2.0</v>
      </c>
      <c r="Q123" s="10">
        <v>3.0</v>
      </c>
      <c r="W123" s="14"/>
    </row>
    <row r="124" ht="15.75" customHeight="1">
      <c r="M124" s="13">
        <v>5.0</v>
      </c>
      <c r="N124" s="10">
        <v>1.0</v>
      </c>
      <c r="O124" s="10">
        <v>3.0</v>
      </c>
      <c r="P124" s="10">
        <v>4.0</v>
      </c>
      <c r="Q124" s="10">
        <v>2.0</v>
      </c>
      <c r="W124" s="14"/>
    </row>
    <row r="125" ht="15.75" customHeight="1">
      <c r="M125" s="13">
        <v>4.0</v>
      </c>
      <c r="N125" s="10">
        <v>5.0</v>
      </c>
      <c r="O125" s="10">
        <v>1.0</v>
      </c>
      <c r="P125" s="10">
        <v>3.0</v>
      </c>
      <c r="Q125" s="10">
        <v>2.0</v>
      </c>
      <c r="W125" s="14"/>
    </row>
    <row r="126" ht="15.75" customHeight="1">
      <c r="M126" s="13">
        <v>1.0</v>
      </c>
      <c r="N126" s="10">
        <v>3.0</v>
      </c>
      <c r="O126" s="10">
        <v>5.0</v>
      </c>
      <c r="P126" s="10">
        <v>2.0</v>
      </c>
      <c r="Q126" s="10">
        <v>4.0</v>
      </c>
      <c r="W126" s="14"/>
    </row>
    <row r="127" ht="15.75" customHeight="1">
      <c r="M127" s="13">
        <v>5.0</v>
      </c>
      <c r="N127" s="10">
        <v>3.0</v>
      </c>
      <c r="O127" s="10">
        <v>4.0</v>
      </c>
      <c r="P127" s="10">
        <v>2.0</v>
      </c>
      <c r="Q127" s="10">
        <v>1.0</v>
      </c>
      <c r="W127" s="14"/>
    </row>
    <row r="128" ht="15.75" customHeight="1">
      <c r="M128" s="13">
        <v>3.0</v>
      </c>
      <c r="N128" s="10">
        <v>2.0</v>
      </c>
      <c r="O128" s="10">
        <v>4.0</v>
      </c>
      <c r="P128" s="10">
        <v>1.0</v>
      </c>
      <c r="Q128" s="10">
        <v>5.0</v>
      </c>
      <c r="W128" s="14"/>
    </row>
    <row r="129" ht="15.75" customHeight="1">
      <c r="M129" s="13">
        <v>2.0</v>
      </c>
      <c r="N129" s="10">
        <v>4.0</v>
      </c>
      <c r="O129" s="10">
        <v>1.0</v>
      </c>
      <c r="P129" s="10">
        <v>3.0</v>
      </c>
      <c r="Q129" s="10">
        <v>5.0</v>
      </c>
      <c r="W129" s="14"/>
    </row>
    <row r="130" ht="15.75" customHeight="1">
      <c r="M130" s="13">
        <v>5.0</v>
      </c>
      <c r="N130" s="10">
        <v>1.0</v>
      </c>
      <c r="O130" s="10">
        <v>3.0</v>
      </c>
      <c r="P130" s="10">
        <v>2.0</v>
      </c>
      <c r="Q130" s="10">
        <v>5.0</v>
      </c>
      <c r="W130" s="14"/>
    </row>
    <row r="131" ht="15.75" customHeight="1">
      <c r="M131" s="13">
        <v>4.0</v>
      </c>
      <c r="N131" s="10">
        <v>2.0</v>
      </c>
      <c r="O131" s="10">
        <v>1.0</v>
      </c>
      <c r="P131" s="10">
        <v>3.0</v>
      </c>
      <c r="Q131" s="10">
        <v>5.0</v>
      </c>
      <c r="W131" s="14"/>
    </row>
    <row r="132" ht="15.75" customHeight="1">
      <c r="M132" s="13">
        <v>5.0</v>
      </c>
      <c r="N132" s="10">
        <v>3.0</v>
      </c>
      <c r="O132" s="10">
        <v>1.0</v>
      </c>
      <c r="P132" s="10">
        <v>2.0</v>
      </c>
      <c r="Q132" s="10">
        <v>4.0</v>
      </c>
      <c r="W132" s="14"/>
    </row>
    <row r="133" ht="15.75" customHeight="1">
      <c r="M133" s="13">
        <v>1.0</v>
      </c>
      <c r="N133" s="10">
        <v>2.0</v>
      </c>
      <c r="O133" s="10">
        <v>3.0</v>
      </c>
      <c r="P133" s="10">
        <v>4.0</v>
      </c>
      <c r="Q133" s="10">
        <v>5.0</v>
      </c>
      <c r="W133" s="14"/>
    </row>
    <row r="134" ht="15.75" customHeight="1">
      <c r="M134" s="13">
        <v>4.0</v>
      </c>
      <c r="N134" s="10">
        <v>3.0</v>
      </c>
      <c r="O134" s="10">
        <v>2.0</v>
      </c>
      <c r="P134" s="10">
        <v>5.0</v>
      </c>
      <c r="Q134" s="10">
        <v>1.0</v>
      </c>
      <c r="W134" s="14"/>
    </row>
    <row r="135" ht="15.75" customHeight="1">
      <c r="M135" s="17">
        <v>1.0</v>
      </c>
      <c r="N135" s="18">
        <v>2.0</v>
      </c>
      <c r="O135" s="18">
        <v>4.0</v>
      </c>
      <c r="P135" s="18">
        <v>3.0</v>
      </c>
      <c r="Q135" s="18">
        <v>5.0</v>
      </c>
      <c r="R135" s="18"/>
      <c r="S135" s="18"/>
      <c r="T135" s="18"/>
      <c r="U135" s="18"/>
      <c r="V135" s="18"/>
      <c r="W135" s="19"/>
    </row>
    <row r="136" ht="15.75" customHeight="1"/>
    <row r="137" ht="15.75" customHeight="1">
      <c r="M137" s="15"/>
      <c r="N137" s="15"/>
      <c r="O137" s="15"/>
      <c r="P137" s="15"/>
      <c r="Q137" s="15"/>
    </row>
    <row r="138" ht="15.75" customHeight="1">
      <c r="M138" s="15">
        <f t="shared" ref="M138:O138" si="23">sum(S26,T69,U114)</f>
        <v>174</v>
      </c>
      <c r="N138" s="15">
        <f t="shared" si="23"/>
        <v>236</v>
      </c>
      <c r="O138" s="15">
        <f t="shared" si="23"/>
        <v>174</v>
      </c>
      <c r="P138" s="15">
        <f>sum(V26,W69,S114)</f>
        <v>165</v>
      </c>
      <c r="Q138" s="15">
        <f>sum(W26,S69,T114)</f>
        <v>211</v>
      </c>
      <c r="S138" s="20" t="s">
        <v>12</v>
      </c>
      <c r="T138" s="21"/>
    </row>
    <row r="139" ht="15.75" customHeight="1">
      <c r="M139" s="15"/>
      <c r="N139" s="15"/>
      <c r="O139" s="15"/>
      <c r="P139" s="15"/>
      <c r="Q139" s="15"/>
      <c r="S139" s="15" t="s">
        <v>5</v>
      </c>
      <c r="T139" s="15">
        <f>COUNTIF(S2:S111,"Creative")</f>
        <v>36</v>
      </c>
    </row>
    <row r="140" ht="15.75" customHeight="1">
      <c r="M140" s="15">
        <f>sum(S28,V71,T116)</f>
        <v>179</v>
      </c>
      <c r="N140" s="15">
        <f>sum(T28,W71,S116)</f>
        <v>228</v>
      </c>
      <c r="O140" s="15">
        <f t="shared" ref="O140:P140" si="24">sum(U28,T71,V116)</f>
        <v>142</v>
      </c>
      <c r="P140" s="15">
        <f t="shared" si="24"/>
        <v>248</v>
      </c>
      <c r="Q140" s="15">
        <f>sum(W28,S71,U116)</f>
        <v>163</v>
      </c>
      <c r="S140" s="15" t="s">
        <v>8</v>
      </c>
      <c r="T140" s="15">
        <f>COUNTIF(S2:S111,"Methodical")</f>
        <v>28</v>
      </c>
    </row>
    <row r="141" ht="15.75" customHeight="1"/>
    <row r="142" ht="15.75" customHeight="1">
      <c r="M142" s="20" t="s">
        <v>13</v>
      </c>
      <c r="N142" s="22"/>
      <c r="O142" s="22"/>
      <c r="P142" s="22"/>
      <c r="Q142" s="21"/>
      <c r="U142" s="10"/>
      <c r="V142" s="10"/>
    </row>
    <row r="143" ht="15.75" customHeight="1">
      <c r="M143" s="15"/>
      <c r="N143" s="15"/>
      <c r="O143" s="15"/>
      <c r="P143" s="15"/>
      <c r="Q143" s="15"/>
      <c r="T143" s="10" t="s">
        <v>14</v>
      </c>
      <c r="U143" s="10">
        <f>count(Q2:Q23,Q46:Q66,Q88:Q111)</f>
        <v>64</v>
      </c>
    </row>
    <row r="144" ht="15.75" customHeight="1">
      <c r="M144" s="24">
        <f>M138/U143</f>
        <v>2.71875</v>
      </c>
      <c r="N144" s="24">
        <f>N138/U143</f>
        <v>3.6875</v>
      </c>
      <c r="O144" s="24">
        <f>O138/U143</f>
        <v>2.71875</v>
      </c>
      <c r="P144" s="24">
        <f>P138/U143</f>
        <v>2.578125</v>
      </c>
      <c r="Q144" s="24">
        <f>Q138/U143</f>
        <v>3.296875</v>
      </c>
    </row>
    <row r="145" ht="15.75" customHeight="1">
      <c r="M145" s="24"/>
      <c r="N145" s="24"/>
      <c r="O145" s="24"/>
      <c r="P145" s="24"/>
      <c r="Q145" s="24"/>
    </row>
    <row r="146" ht="15.75" customHeight="1">
      <c r="M146" s="24">
        <f>M140/U143</f>
        <v>2.796875</v>
      </c>
      <c r="N146" s="24">
        <f>N140/U143</f>
        <v>3.5625</v>
      </c>
      <c r="O146" s="24">
        <f>O140/U143</f>
        <v>2.21875</v>
      </c>
      <c r="P146" s="24">
        <f>P140/U143</f>
        <v>3.875</v>
      </c>
      <c r="Q146" s="24">
        <f>Q140/U143</f>
        <v>2.546875</v>
      </c>
    </row>
    <row r="147" ht="15.75" customHeight="1"/>
    <row r="148" ht="15.75" customHeight="1">
      <c r="M148" s="20" t="s">
        <v>15</v>
      </c>
      <c r="N148" s="22"/>
      <c r="O148" s="22"/>
      <c r="P148" s="22"/>
      <c r="Q148" s="22"/>
      <c r="R148" s="21"/>
    </row>
    <row r="149" ht="15.75" customHeight="1">
      <c r="M149" s="20" t="s">
        <v>16</v>
      </c>
      <c r="N149" s="22"/>
      <c r="O149" s="22"/>
      <c r="P149" s="22"/>
      <c r="Q149" s="22"/>
      <c r="R149" s="21"/>
    </row>
    <row r="150" ht="15.75" customHeight="1">
      <c r="M150" s="15"/>
      <c r="N150" s="15" t="s">
        <v>9</v>
      </c>
      <c r="O150" s="15" t="s">
        <v>6</v>
      </c>
      <c r="P150" s="15" t="s">
        <v>7</v>
      </c>
      <c r="Q150" s="15" t="s">
        <v>17</v>
      </c>
      <c r="R150" s="15" t="s">
        <v>11</v>
      </c>
    </row>
    <row r="151" ht="15.75" customHeight="1">
      <c r="M151" s="15" t="s">
        <v>3</v>
      </c>
      <c r="N151" s="15">
        <f>COUNTIF(T3:T111,"Strongly Agree")</f>
        <v>14</v>
      </c>
      <c r="O151" s="15">
        <f>COUNTIF(T3:T111,"Agree")</f>
        <v>28</v>
      </c>
      <c r="P151" s="15">
        <f>COUNTIF(T3:T111,"Neutral")</f>
        <v>20</v>
      </c>
      <c r="Q151" s="15">
        <f>COUNTIF(T3:T111,"Disagree")</f>
        <v>2</v>
      </c>
      <c r="R151" s="15">
        <f>COUNTIF(T3:T111,"Strongly Disagree")</f>
        <v>0</v>
      </c>
    </row>
    <row r="152" ht="15.75" customHeight="1">
      <c r="M152" s="15" t="s">
        <v>4</v>
      </c>
      <c r="N152" s="15">
        <f>COUNTIF(U4:U111,"Strongly Agree")</f>
        <v>11</v>
      </c>
      <c r="O152" s="15">
        <f>COUNTIF(U4:U111,"Agree")</f>
        <v>28</v>
      </c>
      <c r="P152" s="15">
        <f>COUNTIF(U4:U111,"Neutral")</f>
        <v>16</v>
      </c>
      <c r="Q152" s="15">
        <f>COUNTIF(U4:U111,"Disagree")</f>
        <v>4</v>
      </c>
      <c r="R152" s="15">
        <f>COUNTIF(U4:U111,"Strongly Disagree")</f>
        <v>3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M1:W1"/>
    <mergeCell ref="G50:H50"/>
    <mergeCell ref="AE50:AF50"/>
    <mergeCell ref="A54:E54"/>
    <mergeCell ref="Y54:AD54"/>
    <mergeCell ref="Y55:AD55"/>
    <mergeCell ref="S138:T138"/>
    <mergeCell ref="M142:Q142"/>
    <mergeCell ref="M148:R148"/>
    <mergeCell ref="M149:R149"/>
    <mergeCell ref="A60:F60"/>
    <mergeCell ref="A61:F61"/>
    <mergeCell ref="A73:D73"/>
    <mergeCell ref="F73:I73"/>
    <mergeCell ref="A80:F80"/>
    <mergeCell ref="A92:E93"/>
    <mergeCell ref="A100:E100"/>
  </mergeCells>
  <conditionalFormatting sqref="A2:E47">
    <cfRule type="containsText" dxfId="0" priority="1" operator="containsText" text="1">
      <formula>NOT(ISERROR(SEARCH(("1"),(A2))))</formula>
    </cfRule>
  </conditionalFormatting>
  <conditionalFormatting sqref="A2:E47">
    <cfRule type="containsText" dxfId="1" priority="2" operator="containsText" text="2">
      <formula>NOT(ISERROR(SEARCH(("2"),(A2))))</formula>
    </cfRule>
  </conditionalFormatting>
  <conditionalFormatting sqref="A2:E47">
    <cfRule type="containsText" dxfId="2" priority="3" operator="containsText" text="3">
      <formula>NOT(ISERROR(SEARCH(("3"),(A2))))</formula>
    </cfRule>
  </conditionalFormatting>
  <conditionalFormatting sqref="A2:E47">
    <cfRule type="containsText" dxfId="3" priority="4" operator="containsText" text="4">
      <formula>NOT(ISERROR(SEARCH(("4"),(A2))))</formula>
    </cfRule>
  </conditionalFormatting>
  <conditionalFormatting sqref="A2:E47">
    <cfRule type="containsText" dxfId="4" priority="5" operator="containsText" text="5">
      <formula>NOT(ISERROR(SEARCH(("5"),(A2))))</formula>
    </cfRule>
  </conditionalFormatting>
  <conditionalFormatting sqref="B82:F86">
    <cfRule type="cellIs" dxfId="5" priority="6" operator="greaterThan">
      <formula>10</formula>
    </cfRule>
  </conditionalFormatting>
  <conditionalFormatting sqref="B82:F86">
    <cfRule type="cellIs" dxfId="2" priority="7" operator="equal">
      <formula>10</formula>
    </cfRule>
  </conditionalFormatting>
  <conditionalFormatting sqref="B82:F86">
    <cfRule type="cellIs" dxfId="4" priority="8" operator="lessThan">
      <formula>10</formula>
    </cfRule>
  </conditionalFormatting>
  <conditionalFormatting sqref="T77">
    <cfRule type="notContainsBlanks" dxfId="5" priority="9">
      <formula>LEN(TRIM(T77))&gt;0</formula>
    </cfRule>
  </conditionalFormatting>
  <conditionalFormatting sqref="M2:Q135">
    <cfRule type="containsText" dxfId="0" priority="10" operator="containsText" text="1">
      <formula>NOT(ISERROR(SEARCH(("1"),(M2))))</formula>
    </cfRule>
  </conditionalFormatting>
  <conditionalFormatting sqref="M2:Q135">
    <cfRule type="containsText" dxfId="6" priority="11" operator="containsText" text="2">
      <formula>NOT(ISERROR(SEARCH(("2"),(M2))))</formula>
    </cfRule>
  </conditionalFormatting>
  <conditionalFormatting sqref="M2:Q135">
    <cfRule type="containsText" dxfId="2" priority="12" operator="containsText" text="3">
      <formula>NOT(ISERROR(SEARCH(("3"),(M2))))</formula>
    </cfRule>
  </conditionalFormatting>
  <conditionalFormatting sqref="M2:Q135">
    <cfRule type="containsText" dxfId="3" priority="13" operator="containsText" text="4">
      <formula>NOT(ISERROR(SEARCH(("4"),(M2))))</formula>
    </cfRule>
  </conditionalFormatting>
  <conditionalFormatting sqref="M2:Q135">
    <cfRule type="containsText" dxfId="4" priority="14" operator="containsText" text="5">
      <formula>NOT(ISERROR(SEARCH(("5"),(M2))))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