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CD17F37-5254-4872-9ADA-FE66509260D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" l="1"/>
  <c r="Q4" i="1"/>
  <c r="Q3" i="1"/>
  <c r="Q2" i="1"/>
  <c r="Q1" i="1"/>
  <c r="L3" i="1"/>
  <c r="L4" i="1"/>
  <c r="N4" i="1" s="1"/>
  <c r="L5" i="1"/>
  <c r="L6" i="1"/>
  <c r="N6" i="1" s="1"/>
  <c r="L2" i="1"/>
  <c r="N2" i="1" s="1"/>
  <c r="K3" i="1"/>
  <c r="M3" i="1" s="1"/>
  <c r="K4" i="1"/>
  <c r="M4" i="1" s="1"/>
  <c r="K5" i="1"/>
  <c r="K6" i="1"/>
  <c r="K2" i="1"/>
  <c r="M2" i="1" s="1"/>
  <c r="M6" i="1"/>
  <c r="N5" i="1"/>
  <c r="O5" i="1"/>
  <c r="N3" i="1"/>
  <c r="G3" i="1"/>
  <c r="G4" i="1"/>
  <c r="G5" i="1"/>
  <c r="G6" i="1"/>
  <c r="G2" i="1"/>
  <c r="H3" i="1"/>
  <c r="H4" i="1"/>
  <c r="H5" i="1"/>
  <c r="H6" i="1"/>
  <c r="H2" i="1"/>
  <c r="O6" i="1" l="1"/>
  <c r="O4" i="1"/>
  <c r="O2" i="1"/>
  <c r="O3" i="1"/>
  <c r="M5" i="1"/>
  <c r="Q6" i="1" l="1"/>
  <c r="Q7" i="1" s="1"/>
  <c r="Q8" i="1"/>
  <c r="Q9" i="1" s="1"/>
</calcChain>
</file>

<file path=xl/sharedStrings.xml><?xml version="1.0" encoding="utf-8"?>
<sst xmlns="http://schemas.openxmlformats.org/spreadsheetml/2006/main" count="22" uniqueCount="22">
  <si>
    <t>m</t>
  </si>
  <si>
    <r>
      <t>a</t>
    </r>
    <r>
      <rPr>
        <vertAlign val="subscript"/>
        <sz val="11"/>
        <color theme="1"/>
        <rFont val="Calibri"/>
        <family val="2"/>
        <charset val="204"/>
        <scheme val="minor"/>
      </rPr>
      <t>бок</t>
    </r>
    <r>
      <rPr>
        <sz val="11"/>
        <color theme="1"/>
        <rFont val="Calibri"/>
        <family val="2"/>
        <charset val="204"/>
        <scheme val="minor"/>
      </rPr>
      <t>/a</t>
    </r>
    <r>
      <rPr>
        <vertAlign val="subscript"/>
        <sz val="11"/>
        <color theme="1"/>
        <rFont val="Calibri"/>
        <family val="2"/>
        <charset val="204"/>
        <scheme val="minor"/>
      </rPr>
      <t>осн</t>
    </r>
  </si>
  <si>
    <t>N°</t>
  </si>
  <si>
    <t>x</t>
  </si>
  <si>
    <t>y</t>
  </si>
  <si>
    <t>x^2</t>
  </si>
  <si>
    <t>y^2</t>
  </si>
  <si>
    <t>xy</t>
  </si>
  <si>
    <t>&lt;x&gt;</t>
  </si>
  <si>
    <t>&lt;y&gt;</t>
  </si>
  <si>
    <t>&lt;xy&gt;</t>
  </si>
  <si>
    <t>&lt;x^2&gt;</t>
  </si>
  <si>
    <t>&lt;y^2&gt;</t>
  </si>
  <si>
    <t>a</t>
  </si>
  <si>
    <t>b</t>
  </si>
  <si>
    <t>σa</t>
  </si>
  <si>
    <t>σb</t>
  </si>
  <si>
    <t>n</t>
  </si>
  <si>
    <r>
      <t>a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бок, </t>
    </r>
    <r>
      <rPr>
        <sz val="11"/>
        <color theme="1"/>
        <rFont val="Calibri"/>
        <family val="2"/>
        <charset val="204"/>
        <scheme val="minor"/>
      </rPr>
      <t>дел</t>
    </r>
  </si>
  <si>
    <r>
      <t>a</t>
    </r>
    <r>
      <rPr>
        <vertAlign val="subscript"/>
        <sz val="11"/>
        <color theme="1"/>
        <rFont val="Calibri"/>
        <family val="2"/>
        <charset val="204"/>
        <scheme val="minor"/>
      </rPr>
      <t>осн,</t>
    </r>
    <r>
      <rPr>
        <sz val="11"/>
        <color theme="1"/>
        <rFont val="Calibri"/>
        <family val="2"/>
        <charset val="204"/>
        <scheme val="minor"/>
      </rPr>
      <t xml:space="preserve"> дел</t>
    </r>
  </si>
  <si>
    <r>
      <t>2A</t>
    </r>
    <r>
      <rPr>
        <vertAlign val="subscript"/>
        <sz val="11"/>
        <color theme="1"/>
        <rFont val="Calibri"/>
        <family val="2"/>
        <charset val="204"/>
        <scheme val="minor"/>
      </rPr>
      <t>max,</t>
    </r>
    <r>
      <rPr>
        <sz val="11"/>
        <color theme="1"/>
        <rFont val="Calibri"/>
        <family val="2"/>
        <charset val="204"/>
        <scheme val="minor"/>
      </rPr>
      <t xml:space="preserve"> дел</t>
    </r>
  </si>
  <si>
    <r>
      <t>2A</t>
    </r>
    <r>
      <rPr>
        <vertAlign val="subscript"/>
        <sz val="11"/>
        <color theme="1"/>
        <rFont val="Calibri"/>
        <family val="2"/>
        <charset val="204"/>
        <scheme val="minor"/>
      </rPr>
      <t>min,</t>
    </r>
    <r>
      <rPr>
        <sz val="11"/>
        <color theme="1"/>
        <rFont val="Calibri"/>
        <family val="2"/>
        <charset val="204"/>
        <scheme val="minor"/>
      </rPr>
      <t xml:space="preserve"> дел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</si>
</sst>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0" fontId="2" fillId="2" borderId="0" xfId="0" applyFont="1" applyFill="1"/>
    <xf numFmtId="0" fontId="0" fillId="2" borderId="0" xfId="0" applyFill="1"/>
    <xf numFmtId="1" fontId="0" fillId="0" borderId="0" xfId="0" applyNumberFormat="1"/>
    <xf numFmtId="0" fontId="0" fillId="2" borderId="0" xfId="0" applyFill="1" applyAlignment="1">
      <alignment horizontal="center"/>
    </xf>
    <xf numFmtId="2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1"/>
            <c:backward val="0.1"/>
            <c:dispRSqr val="0"/>
            <c:dispEq val="0"/>
          </c:trendline>
          <c:xVal>
            <c:numRef>
              <c:f>Лист1!$G$2:$G$6</c:f>
              <c:numCache>
                <c:formatCode>0.00</c:formatCode>
                <c:ptCount val="5"/>
                <c:pt idx="0">
                  <c:v>0.88888888888888895</c:v>
                </c:pt>
                <c:pt idx="1">
                  <c:v>0.47619047619047616</c:v>
                </c:pt>
                <c:pt idx="2">
                  <c:v>0.41463414634146345</c:v>
                </c:pt>
                <c:pt idx="3">
                  <c:v>0.51219512195121952</c:v>
                </c:pt>
                <c:pt idx="4">
                  <c:v>0.36585365853658536</c:v>
                </c:pt>
              </c:numCache>
            </c:numRef>
          </c:xVal>
          <c:yVal>
            <c:numRef>
              <c:f>Лист1!$H$2:$H$6</c:f>
              <c:numCache>
                <c:formatCode>0.000</c:formatCode>
                <c:ptCount val="5"/>
                <c:pt idx="0">
                  <c:v>0.50704225352112675</c:v>
                </c:pt>
                <c:pt idx="1">
                  <c:v>0.24615384615384617</c:v>
                </c:pt>
                <c:pt idx="2">
                  <c:v>0.16923076923076924</c:v>
                </c:pt>
                <c:pt idx="3">
                  <c:v>0.26153846153846155</c:v>
                </c:pt>
                <c:pt idx="4">
                  <c:v>0.10769230769230768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FE-49B2-9D3C-4B79B9A1D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953823"/>
        <c:axId val="1931808223"/>
      </c:scatterChart>
      <c:valAx>
        <c:axId val="179995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1808223"/>
        <c:crosses val="autoZero"/>
        <c:crossBetween val="midCat"/>
      </c:valAx>
      <c:valAx>
        <c:axId val="193180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5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12</xdr:row>
      <xdr:rowOff>100012</xdr:rowOff>
    </xdr:from>
    <xdr:to>
      <xdr:col>9</xdr:col>
      <xdr:colOff>0</xdr:colOff>
      <xdr:row>26</xdr:row>
      <xdr:rowOff>176212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0118815-B92E-4A5B-85BE-0B1DF5F1D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"/>
  <sheetViews>
    <sheetView tabSelected="1" workbookViewId="0">
      <selection activeCell="Q6" sqref="Q6"/>
    </sheetView>
  </sheetViews>
  <sheetFormatPr defaultRowHeight="15" x14ac:dyDescent="0.25"/>
  <cols>
    <col min="5" max="5" width="11.140625" customWidth="1"/>
    <col min="6" max="6" width="11.28515625" customWidth="1"/>
    <col min="8" max="8" width="9.5703125" bestFit="1" customWidth="1"/>
    <col min="17" max="17" width="9.5703125" bestFit="1" customWidth="1"/>
  </cols>
  <sheetData>
    <row r="1" spans="2:17" ht="18" x14ac:dyDescent="0.35">
      <c r="B1" s="5" t="s">
        <v>2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0</v>
      </c>
      <c r="H1" s="6" t="s">
        <v>1</v>
      </c>
      <c r="K1" s="8" t="s">
        <v>3</v>
      </c>
      <c r="L1" s="8" t="s">
        <v>4</v>
      </c>
      <c r="M1" s="8" t="s">
        <v>5</v>
      </c>
      <c r="N1" s="8" t="s">
        <v>6</v>
      </c>
      <c r="O1" s="8" t="s">
        <v>7</v>
      </c>
      <c r="P1" s="8" t="s">
        <v>8</v>
      </c>
      <c r="Q1" s="4">
        <f>AVERAGE(K2:K6)</f>
        <v>0.5315524583817266</v>
      </c>
    </row>
    <row r="2" spans="2:17" x14ac:dyDescent="0.25">
      <c r="B2">
        <v>1</v>
      </c>
      <c r="C2">
        <v>3.6</v>
      </c>
      <c r="D2">
        <v>7.1</v>
      </c>
      <c r="E2">
        <v>5.0999999999999996</v>
      </c>
      <c r="F2">
        <v>0.3</v>
      </c>
      <c r="G2" s="4">
        <f>(E2-F2)/(F2+E2)</f>
        <v>0.88888888888888895</v>
      </c>
      <c r="H2" s="3">
        <f>C2/D2</f>
        <v>0.50704225352112675</v>
      </c>
      <c r="K2" s="4">
        <f>G2</f>
        <v>0.88888888888888895</v>
      </c>
      <c r="L2" s="4">
        <f>H2</f>
        <v>0.50704225352112675</v>
      </c>
      <c r="M2" s="4">
        <f>K2*K2</f>
        <v>0.79012345679012352</v>
      </c>
      <c r="N2" s="4">
        <f>L2*L2</f>
        <v>0.25709184685578257</v>
      </c>
      <c r="O2" s="4">
        <f>K2*L2</f>
        <v>0.45070422535211269</v>
      </c>
      <c r="P2" t="s">
        <v>9</v>
      </c>
      <c r="Q2" s="4">
        <f>AVERAGE(L2:L6)</f>
        <v>0.25833152762730227</v>
      </c>
    </row>
    <row r="3" spans="2:17" x14ac:dyDescent="0.25">
      <c r="B3">
        <v>2</v>
      </c>
      <c r="C3">
        <v>1.6</v>
      </c>
      <c r="D3">
        <v>6.5</v>
      </c>
      <c r="E3">
        <v>3.1</v>
      </c>
      <c r="F3">
        <v>1.1000000000000001</v>
      </c>
      <c r="G3" s="4">
        <f t="shared" ref="G3:G6" si="0">(E3-F3)/(F3+E3)</f>
        <v>0.47619047619047616</v>
      </c>
      <c r="H3" s="3">
        <f t="shared" ref="H3:H6" si="1">C3/D3</f>
        <v>0.24615384615384617</v>
      </c>
      <c r="K3" s="4">
        <f t="shared" ref="K3:K6" si="2">G3</f>
        <v>0.47619047619047616</v>
      </c>
      <c r="L3" s="4">
        <f t="shared" ref="L3:L6" si="3">H3</f>
        <v>0.24615384615384617</v>
      </c>
      <c r="M3" s="4">
        <f t="shared" ref="M3:N7" si="4">K3*K3</f>
        <v>0.22675736961451246</v>
      </c>
      <c r="N3" s="4">
        <f t="shared" si="4"/>
        <v>6.0591715976331367E-2</v>
      </c>
      <c r="O3" s="4">
        <f t="shared" ref="O3:O7" si="5">K3*L3</f>
        <v>0.11721611721611722</v>
      </c>
      <c r="P3" t="s">
        <v>10</v>
      </c>
      <c r="Q3" s="4">
        <f>AVERAGE(O2:O6)</f>
        <v>0.16228950941420883</v>
      </c>
    </row>
    <row r="4" spans="2:17" x14ac:dyDescent="0.25">
      <c r="B4">
        <v>3</v>
      </c>
      <c r="C4">
        <v>1.1000000000000001</v>
      </c>
      <c r="D4">
        <v>6.5</v>
      </c>
      <c r="E4">
        <v>2.9</v>
      </c>
      <c r="F4">
        <v>1.2</v>
      </c>
      <c r="G4" s="4">
        <f t="shared" si="0"/>
        <v>0.41463414634146345</v>
      </c>
      <c r="H4" s="3">
        <f t="shared" si="1"/>
        <v>0.16923076923076924</v>
      </c>
      <c r="K4" s="4">
        <f t="shared" si="2"/>
        <v>0.41463414634146345</v>
      </c>
      <c r="L4" s="4">
        <f t="shared" si="3"/>
        <v>0.16923076923076924</v>
      </c>
      <c r="M4" s="4">
        <f t="shared" si="4"/>
        <v>0.17192147531231414</v>
      </c>
      <c r="N4" s="4">
        <f t="shared" si="4"/>
        <v>2.8639053254437875E-2</v>
      </c>
      <c r="O4" s="4">
        <f t="shared" si="5"/>
        <v>7.016885553470921E-2</v>
      </c>
      <c r="P4" t="s">
        <v>11</v>
      </c>
      <c r="Q4" s="4">
        <f>AVERAGE(M2:M6)</f>
        <v>0.31699900882643584</v>
      </c>
    </row>
    <row r="5" spans="2:17" x14ac:dyDescent="0.25">
      <c r="B5">
        <v>4</v>
      </c>
      <c r="C5">
        <v>1.7</v>
      </c>
      <c r="D5">
        <v>6.5</v>
      </c>
      <c r="E5">
        <v>3.1</v>
      </c>
      <c r="F5">
        <v>1</v>
      </c>
      <c r="G5" s="4">
        <f t="shared" si="0"/>
        <v>0.51219512195121952</v>
      </c>
      <c r="H5" s="3">
        <f t="shared" si="1"/>
        <v>0.26153846153846155</v>
      </c>
      <c r="K5" s="4">
        <f t="shared" si="2"/>
        <v>0.51219512195121952</v>
      </c>
      <c r="L5" s="4">
        <f t="shared" si="3"/>
        <v>0.26153846153846155</v>
      </c>
      <c r="M5" s="4">
        <f t="shared" si="4"/>
        <v>0.26234384295062463</v>
      </c>
      <c r="N5" s="4">
        <f t="shared" si="4"/>
        <v>6.8402366863905328E-2</v>
      </c>
      <c r="O5" s="4">
        <f t="shared" si="5"/>
        <v>0.13395872420262664</v>
      </c>
      <c r="P5" t="s">
        <v>12</v>
      </c>
      <c r="Q5" s="4">
        <f>AVERAGE(N2:N6)</f>
        <v>8.5264523217310373E-2</v>
      </c>
    </row>
    <row r="6" spans="2:17" x14ac:dyDescent="0.25">
      <c r="B6">
        <v>5</v>
      </c>
      <c r="C6">
        <v>0.7</v>
      </c>
      <c r="D6">
        <v>6.5</v>
      </c>
      <c r="E6">
        <v>2.8</v>
      </c>
      <c r="F6">
        <v>1.3</v>
      </c>
      <c r="G6" s="4">
        <f t="shared" si="0"/>
        <v>0.36585365853658536</v>
      </c>
      <c r="H6" s="3">
        <f t="shared" si="1"/>
        <v>0.10769230769230768</v>
      </c>
      <c r="K6" s="4">
        <f t="shared" si="2"/>
        <v>0.36585365853658536</v>
      </c>
      <c r="L6" s="4">
        <f t="shared" si="3"/>
        <v>0.10769230769230768</v>
      </c>
      <c r="M6" s="4">
        <f t="shared" si="4"/>
        <v>0.1338488994646044</v>
      </c>
      <c r="N6" s="4">
        <f t="shared" si="4"/>
        <v>1.1597633136094673E-2</v>
      </c>
      <c r="O6" s="4">
        <f t="shared" si="5"/>
        <v>3.9399624765478418E-2</v>
      </c>
      <c r="P6" t="s">
        <v>13</v>
      </c>
      <c r="Q6" s="9">
        <f>(Q3-Q1*Q2)/(Q4-Q1*Q1)</f>
        <v>0.7248775372214139</v>
      </c>
    </row>
    <row r="7" spans="2:17" x14ac:dyDescent="0.25">
      <c r="K7" s="7"/>
      <c r="L7" s="4"/>
      <c r="M7" s="2"/>
      <c r="P7" t="s">
        <v>14</v>
      </c>
      <c r="Q7" s="4">
        <f>Q2-Q6*Q1</f>
        <v>-0.12697890930843181</v>
      </c>
    </row>
    <row r="8" spans="2:17" x14ac:dyDescent="0.25">
      <c r="P8" s="1" t="s">
        <v>15</v>
      </c>
      <c r="Q8" s="4">
        <f>(1/SQRT(Q10))*SQRT(((Q5-Q2*Q2)/(Q4-Q1*Q1))-(Q6*Q6))</f>
        <v>4.9797652932356183E-2</v>
      </c>
    </row>
    <row r="9" spans="2:17" x14ac:dyDescent="0.25">
      <c r="P9" t="s">
        <v>16</v>
      </c>
      <c r="Q9" s="4">
        <f>Q8*SQRT(Q4 - Q1*Q1)</f>
        <v>9.2429317249785869E-3</v>
      </c>
    </row>
    <row r="10" spans="2:17" x14ac:dyDescent="0.25">
      <c r="P10" t="s">
        <v>17</v>
      </c>
      <c r="Q10">
        <v>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2018-09-17T02:49:28Z</dcterms:modified>
</cp:coreProperties>
</file>