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639954f38804c534/1. PG_WBS_MSBA_T3/T3_IB93Y0_Dissertation/1. Dissertation/"/>
    </mc:Choice>
  </mc:AlternateContent>
  <xr:revisionPtr revIDLastSave="15" documentId="8_{E3F2DDEF-1A23-4E25-8013-188CB5B9778B}" xr6:coauthVersionLast="47" xr6:coauthVersionMax="47" xr10:uidLastSave="{5620AC69-EF97-450D-81A1-7F2043DBD8DD}"/>
  <bookViews>
    <workbookView xWindow="-98" yWindow="-98" windowWidth="21795" windowHeight="12975" xr2:uid="{381DE428-1E25-4593-851B-F73DD16E4FDF}"/>
  </bookViews>
  <sheets>
    <sheet name="wind" sheetId="1" r:id="rId1"/>
    <sheet name="wind_notes" sheetId="2" r:id="rId2"/>
    <sheet name="temperature" sheetId="3" r:id="rId3"/>
    <sheet name="sunhour" sheetId="4" r:id="rId4"/>
    <sheet name="rainfal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7" i="5" l="1"/>
  <c r="N37" i="5"/>
  <c r="W36" i="5"/>
  <c r="V36" i="5"/>
  <c r="U36" i="5"/>
  <c r="T36" i="5"/>
  <c r="S36" i="5"/>
  <c r="R36" i="5"/>
  <c r="Q36" i="5"/>
  <c r="P36" i="5"/>
  <c r="O36" i="5"/>
  <c r="N36" i="5"/>
  <c r="G36" i="5"/>
  <c r="F36" i="5"/>
  <c r="E36" i="5"/>
  <c r="D36" i="5"/>
  <c r="C36" i="5"/>
  <c r="Y35" i="5"/>
  <c r="X35" i="5"/>
  <c r="K35" i="5"/>
  <c r="J35" i="5"/>
  <c r="I35" i="5"/>
  <c r="H35" i="5"/>
  <c r="G35" i="5"/>
  <c r="F35" i="5"/>
  <c r="E35" i="5"/>
  <c r="T34" i="5"/>
  <c r="Q34" i="5"/>
  <c r="D34" i="5"/>
  <c r="C34" i="5"/>
  <c r="Y33" i="5"/>
  <c r="X33" i="5"/>
  <c r="W33" i="5"/>
  <c r="V33" i="5"/>
  <c r="U33" i="5"/>
  <c r="T33" i="5"/>
  <c r="S33" i="5"/>
  <c r="K33" i="5"/>
  <c r="J33" i="5"/>
  <c r="D33" i="5"/>
  <c r="C33" i="5"/>
  <c r="N32" i="5"/>
  <c r="M32" i="5"/>
  <c r="L32" i="5"/>
  <c r="K32" i="5"/>
  <c r="J32" i="5"/>
  <c r="T31" i="5"/>
  <c r="S31" i="5"/>
  <c r="R31" i="5"/>
  <c r="Q31" i="5"/>
  <c r="I31" i="5"/>
  <c r="H31" i="5"/>
  <c r="G31" i="5"/>
  <c r="L30" i="5"/>
  <c r="K30" i="5"/>
  <c r="J30" i="5"/>
  <c r="I30" i="5"/>
  <c r="H30" i="5"/>
  <c r="X29" i="5"/>
  <c r="W29" i="5"/>
  <c r="V29" i="5"/>
  <c r="U29" i="5"/>
  <c r="O29" i="5"/>
  <c r="X28" i="5"/>
  <c r="W28" i="5"/>
  <c r="K28" i="5"/>
  <c r="J28" i="5"/>
  <c r="I28" i="5"/>
  <c r="H28" i="5"/>
  <c r="G28" i="5"/>
  <c r="X27" i="5"/>
  <c r="C27" i="5"/>
  <c r="Z26" i="5"/>
  <c r="Y26" i="5"/>
  <c r="X26" i="5"/>
  <c r="W26" i="5"/>
  <c r="P26" i="5"/>
  <c r="O26" i="5"/>
  <c r="Z25" i="5"/>
  <c r="Y25" i="5"/>
  <c r="X25" i="5"/>
  <c r="W25" i="5"/>
  <c r="V25" i="5"/>
  <c r="U25" i="5"/>
  <c r="T25" i="5"/>
  <c r="S25" i="5"/>
  <c r="R25" i="5"/>
  <c r="Q25" i="5"/>
  <c r="P25" i="5"/>
  <c r="O25" i="5"/>
  <c r="L25" i="5"/>
  <c r="K25" i="5"/>
  <c r="J25" i="5"/>
  <c r="I25" i="5"/>
  <c r="H25" i="5"/>
  <c r="G25" i="5"/>
  <c r="F25" i="5"/>
  <c r="E25" i="5"/>
  <c r="D25" i="5"/>
  <c r="C25" i="5"/>
  <c r="Y23" i="5"/>
  <c r="X23" i="5"/>
  <c r="W23" i="5"/>
  <c r="V23" i="5"/>
  <c r="U23" i="5"/>
  <c r="T23" i="5"/>
  <c r="S23" i="5"/>
  <c r="R23" i="5"/>
  <c r="Q23" i="5"/>
  <c r="P23" i="5"/>
  <c r="O23" i="5"/>
  <c r="N23" i="5"/>
  <c r="M23" i="5"/>
  <c r="L23" i="5"/>
  <c r="K23" i="5"/>
  <c r="J23" i="5"/>
  <c r="I23" i="5"/>
  <c r="H23" i="5"/>
  <c r="G23" i="5"/>
  <c r="F23" i="5"/>
  <c r="E23" i="5"/>
  <c r="D23" i="5"/>
  <c r="C23" i="5"/>
  <c r="Y22" i="5"/>
  <c r="X22" i="5"/>
  <c r="W22" i="5"/>
  <c r="V22" i="5"/>
  <c r="U22" i="5"/>
  <c r="T22" i="5"/>
  <c r="S22" i="5"/>
  <c r="R22" i="5"/>
  <c r="Q22" i="5"/>
  <c r="P22" i="5"/>
  <c r="O22" i="5"/>
  <c r="N22" i="5"/>
  <c r="M22" i="5"/>
  <c r="L22" i="5"/>
  <c r="K22" i="5"/>
  <c r="J22" i="5"/>
  <c r="I22" i="5"/>
  <c r="H22" i="5"/>
  <c r="G22" i="5"/>
  <c r="F22" i="5"/>
  <c r="E22" i="5"/>
  <c r="D22" i="5"/>
  <c r="C22" i="5"/>
  <c r="Y21" i="5"/>
  <c r="X21" i="5"/>
  <c r="W21" i="5"/>
  <c r="V21" i="5"/>
  <c r="U21" i="5"/>
  <c r="T21" i="5"/>
  <c r="S21" i="5"/>
  <c r="R21" i="5"/>
  <c r="Q21" i="5"/>
  <c r="P21" i="5"/>
  <c r="O21" i="5"/>
  <c r="N21" i="5"/>
  <c r="M21" i="5"/>
  <c r="L21" i="5"/>
  <c r="K21" i="5"/>
  <c r="J21" i="5"/>
  <c r="I21" i="5"/>
  <c r="H21" i="5"/>
  <c r="G21" i="5"/>
  <c r="F21" i="5"/>
  <c r="E21" i="5"/>
  <c r="D21" i="5"/>
  <c r="C21" i="5"/>
  <c r="Y20" i="5"/>
  <c r="X20" i="5"/>
  <c r="W20" i="5"/>
  <c r="V20" i="5"/>
  <c r="U20" i="5"/>
  <c r="T20" i="5"/>
  <c r="S20" i="5"/>
  <c r="R20" i="5"/>
  <c r="Q20" i="5"/>
  <c r="P20" i="5"/>
  <c r="O20" i="5"/>
  <c r="N20" i="5"/>
  <c r="M20" i="5"/>
  <c r="L20" i="5"/>
  <c r="K20" i="5"/>
  <c r="J20" i="5"/>
  <c r="I20" i="5"/>
  <c r="H20" i="5"/>
  <c r="G20" i="5"/>
  <c r="F20" i="5"/>
  <c r="E20" i="5"/>
  <c r="D20" i="5"/>
  <c r="C20" i="5"/>
  <c r="Z19" i="5"/>
  <c r="Y19" i="5"/>
  <c r="X19" i="5"/>
  <c r="W19" i="5"/>
  <c r="V19" i="5"/>
  <c r="U19" i="5"/>
  <c r="T19" i="5"/>
  <c r="S19" i="5"/>
  <c r="R19" i="5"/>
  <c r="Q19" i="5"/>
  <c r="P19" i="5"/>
  <c r="O19" i="5"/>
  <c r="N19" i="5"/>
  <c r="M19" i="5"/>
  <c r="M37" i="5" s="1"/>
  <c r="L19" i="5"/>
  <c r="L37" i="5" s="1"/>
  <c r="K19" i="5"/>
  <c r="K37" i="5" s="1"/>
  <c r="J19" i="5"/>
  <c r="J37" i="5" s="1"/>
  <c r="I19" i="5"/>
  <c r="I37" i="5" s="1"/>
  <c r="H19" i="5"/>
  <c r="H37" i="5" s="1"/>
  <c r="G19" i="5"/>
  <c r="B19" i="5" s="1"/>
  <c r="F19" i="5"/>
  <c r="E19" i="5"/>
  <c r="D19" i="5"/>
  <c r="C19" i="5"/>
  <c r="B18" i="5"/>
  <c r="M36" i="5" s="1"/>
  <c r="B17" i="5"/>
  <c r="B16" i="5"/>
  <c r="B15" i="5"/>
  <c r="B14" i="5"/>
  <c r="B13" i="5"/>
  <c r="B12" i="5"/>
  <c r="B11" i="5"/>
  <c r="B10" i="5"/>
  <c r="B9" i="5"/>
  <c r="B8" i="5"/>
  <c r="B7" i="5"/>
  <c r="N25" i="5" s="1"/>
  <c r="N39" i="5" l="1"/>
  <c r="O39" i="5"/>
  <c r="W37" i="5"/>
  <c r="N38" i="5"/>
  <c r="G39" i="5"/>
  <c r="W39" i="5"/>
  <c r="O40" i="5"/>
  <c r="X41" i="5"/>
  <c r="V26" i="5"/>
  <c r="F26" i="5"/>
  <c r="D26" i="5"/>
  <c r="C26" i="5"/>
  <c r="U26" i="5"/>
  <c r="E26" i="5"/>
  <c r="T26" i="5"/>
  <c r="S26" i="5"/>
  <c r="R26" i="5"/>
  <c r="Q26" i="5"/>
  <c r="N26" i="5"/>
  <c r="M26" i="5"/>
  <c r="L26" i="5"/>
  <c r="K26" i="5"/>
  <c r="J26" i="5"/>
  <c r="X37" i="5"/>
  <c r="H39" i="5"/>
  <c r="P40" i="5"/>
  <c r="N27" i="5"/>
  <c r="L27" i="5"/>
  <c r="K27" i="5"/>
  <c r="Z27" i="5"/>
  <c r="I27" i="5"/>
  <c r="M27" i="5"/>
  <c r="J27" i="5"/>
  <c r="Y27" i="5"/>
  <c r="R27" i="5"/>
  <c r="Q27" i="5"/>
  <c r="P27" i="5"/>
  <c r="O27" i="5"/>
  <c r="H27" i="5"/>
  <c r="Y37" i="5"/>
  <c r="D27" i="5"/>
  <c r="V28" i="5"/>
  <c r="F28" i="5"/>
  <c r="T28" i="5"/>
  <c r="S28" i="5"/>
  <c r="Q28" i="5"/>
  <c r="U28" i="5"/>
  <c r="E28" i="5"/>
  <c r="D28" i="5"/>
  <c r="C28" i="5"/>
  <c r="R28" i="5"/>
  <c r="P28" i="5"/>
  <c r="O28" i="5"/>
  <c r="N28" i="5"/>
  <c r="M28" i="5"/>
  <c r="L28" i="5"/>
  <c r="Z37" i="5"/>
  <c r="J39" i="5"/>
  <c r="B22" i="5"/>
  <c r="R40" i="5"/>
  <c r="E27" i="5"/>
  <c r="Y28" i="5"/>
  <c r="N29" i="5"/>
  <c r="J29" i="5"/>
  <c r="Y29" i="5"/>
  <c r="M29" i="5"/>
  <c r="L29" i="5"/>
  <c r="K29" i="5"/>
  <c r="I29" i="5"/>
  <c r="T29" i="5"/>
  <c r="S29" i="5"/>
  <c r="R29" i="5"/>
  <c r="Q29" i="5"/>
  <c r="P29" i="5"/>
  <c r="B20" i="5"/>
  <c r="K39" i="5"/>
  <c r="F27" i="5"/>
  <c r="Z28" i="5"/>
  <c r="G37" i="5"/>
  <c r="W30" i="5"/>
  <c r="G30" i="5"/>
  <c r="E30" i="5"/>
  <c r="D30" i="5"/>
  <c r="S30" i="5"/>
  <c r="V30" i="5"/>
  <c r="F30" i="5"/>
  <c r="U30" i="5"/>
  <c r="T30" i="5"/>
  <c r="C30" i="5"/>
  <c r="R30" i="5"/>
  <c r="Y30" i="5"/>
  <c r="X30" i="5"/>
  <c r="Q30" i="5"/>
  <c r="P30" i="5"/>
  <c r="O30" i="5"/>
  <c r="C38" i="5"/>
  <c r="G27" i="5"/>
  <c r="C29" i="5"/>
  <c r="M30" i="5"/>
  <c r="P31" i="5"/>
  <c r="N31" i="5"/>
  <c r="M31" i="5"/>
  <c r="K31" i="5"/>
  <c r="J31" i="5"/>
  <c r="O31" i="5"/>
  <c r="L31" i="5"/>
  <c r="Y31" i="5"/>
  <c r="X31" i="5"/>
  <c r="W31" i="5"/>
  <c r="V31" i="5"/>
  <c r="U31" i="5"/>
  <c r="D38" i="5"/>
  <c r="S27" i="5"/>
  <c r="D29" i="5"/>
  <c r="N30" i="5"/>
  <c r="Y32" i="5"/>
  <c r="I32" i="5"/>
  <c r="V32" i="5"/>
  <c r="E32" i="5"/>
  <c r="T32" i="5"/>
  <c r="S32" i="5"/>
  <c r="X32" i="5"/>
  <c r="H32" i="5"/>
  <c r="W32" i="5"/>
  <c r="G32" i="5"/>
  <c r="F32" i="5"/>
  <c r="U32" i="5"/>
  <c r="D32" i="5"/>
  <c r="C32" i="5"/>
  <c r="F40" i="5"/>
  <c r="O41" i="5"/>
  <c r="T27" i="5"/>
  <c r="E29" i="5"/>
  <c r="C31" i="5"/>
  <c r="O32" i="5"/>
  <c r="R33" i="5"/>
  <c r="P33" i="5"/>
  <c r="N33" i="5"/>
  <c r="Q33" i="5"/>
  <c r="O33" i="5"/>
  <c r="M33" i="5"/>
  <c r="L33" i="5"/>
  <c r="I33" i="5"/>
  <c r="H33" i="5"/>
  <c r="G33" i="5"/>
  <c r="F33" i="5"/>
  <c r="E33" i="5"/>
  <c r="V38" i="5"/>
  <c r="G26" i="5"/>
  <c r="U27" i="5"/>
  <c r="F29" i="5"/>
  <c r="D31" i="5"/>
  <c r="P32" i="5"/>
  <c r="K34" i="5"/>
  <c r="H34" i="5"/>
  <c r="W34" i="5"/>
  <c r="V34" i="5"/>
  <c r="F34" i="5"/>
  <c r="E34" i="5"/>
  <c r="J34" i="5"/>
  <c r="Y34" i="5"/>
  <c r="I34" i="5"/>
  <c r="X34" i="5"/>
  <c r="G34" i="5"/>
  <c r="U34" i="5"/>
  <c r="P34" i="5"/>
  <c r="O34" i="5"/>
  <c r="N34" i="5"/>
  <c r="M34" i="5"/>
  <c r="L34" i="5"/>
  <c r="P37" i="5"/>
  <c r="W38" i="5"/>
  <c r="H26" i="5"/>
  <c r="V27" i="5"/>
  <c r="G29" i="5"/>
  <c r="E31" i="5"/>
  <c r="Q32" i="5"/>
  <c r="R34" i="5"/>
  <c r="T35" i="5"/>
  <c r="D35" i="5"/>
  <c r="Q35" i="5"/>
  <c r="N35" i="5"/>
  <c r="S35" i="5"/>
  <c r="C35" i="5"/>
  <c r="R35" i="5"/>
  <c r="P35" i="5"/>
  <c r="O35" i="5"/>
  <c r="W35" i="5"/>
  <c r="V35" i="5"/>
  <c r="U35" i="5"/>
  <c r="M35" i="5"/>
  <c r="L35" i="5"/>
  <c r="Q37" i="5"/>
  <c r="I26" i="5"/>
  <c r="W27" i="5"/>
  <c r="H29" i="5"/>
  <c r="F31" i="5"/>
  <c r="R32" i="5"/>
  <c r="S34" i="5"/>
  <c r="R37" i="5"/>
  <c r="C37" i="5"/>
  <c r="S37" i="5"/>
  <c r="D37" i="5"/>
  <c r="T37" i="5"/>
  <c r="E37" i="5"/>
  <c r="U37" i="5"/>
  <c r="B23" i="5"/>
  <c r="V41" i="5"/>
  <c r="F37" i="5"/>
  <c r="V37" i="5"/>
  <c r="B21" i="5"/>
  <c r="F39" i="5"/>
  <c r="V39" i="5"/>
  <c r="N40" i="5"/>
  <c r="X36" i="5"/>
  <c r="Y36" i="5"/>
  <c r="J36" i="5"/>
  <c r="M25" i="5"/>
  <c r="L36" i="5"/>
  <c r="H36" i="5"/>
  <c r="I36" i="5"/>
  <c r="K36" i="5"/>
  <c r="E41" i="5" l="1"/>
  <c r="T41" i="5"/>
  <c r="S41" i="5"/>
  <c r="U41" i="5"/>
  <c r="D41" i="5"/>
  <c r="C41" i="5"/>
  <c r="R41" i="5"/>
  <c r="Q41" i="5"/>
  <c r="P41" i="5"/>
  <c r="H41" i="5"/>
  <c r="F41" i="5"/>
  <c r="N41" i="5"/>
  <c r="M41" i="5"/>
  <c r="W41" i="5"/>
  <c r="L41" i="5"/>
  <c r="G41" i="5"/>
  <c r="K41" i="5"/>
  <c r="K38" i="5"/>
  <c r="Y38" i="5"/>
  <c r="H38" i="5"/>
  <c r="L38" i="5"/>
  <c r="J38" i="5"/>
  <c r="I38" i="5"/>
  <c r="X38" i="5"/>
  <c r="U38" i="5"/>
  <c r="T38" i="5"/>
  <c r="S38" i="5"/>
  <c r="R38" i="5"/>
  <c r="Q38" i="5"/>
  <c r="P38" i="5"/>
  <c r="O38" i="5"/>
  <c r="G38" i="5"/>
  <c r="F38" i="5"/>
  <c r="E38" i="5"/>
  <c r="M40" i="5"/>
  <c r="L40" i="5"/>
  <c r="K40" i="5"/>
  <c r="J40" i="5"/>
  <c r="I40" i="5"/>
  <c r="H40" i="5"/>
  <c r="Y40" i="5"/>
  <c r="X40" i="5"/>
  <c r="W40" i="5"/>
  <c r="V40" i="5"/>
  <c r="U40" i="5"/>
  <c r="T40" i="5"/>
  <c r="S40" i="5"/>
  <c r="E40" i="5"/>
  <c r="D40" i="5"/>
  <c r="C40" i="5"/>
  <c r="J41" i="5"/>
  <c r="C39" i="5"/>
  <c r="Q39" i="5"/>
  <c r="U39" i="5"/>
  <c r="E39" i="5"/>
  <c r="T39" i="5"/>
  <c r="D39" i="5"/>
  <c r="S39" i="5"/>
  <c r="R39" i="5"/>
  <c r="Y39" i="5"/>
  <c r="X39" i="5"/>
  <c r="P39" i="5"/>
  <c r="Q40" i="5"/>
  <c r="Y41" i="5"/>
  <c r="M39" i="5"/>
  <c r="M38" i="5"/>
  <c r="G40" i="5"/>
  <c r="I39" i="5"/>
  <c r="I41" i="5"/>
  <c r="L39" i="5"/>
  <c r="L37" i="4" l="1"/>
  <c r="K37" i="4"/>
  <c r="Y36" i="4"/>
  <c r="X36" i="4"/>
  <c r="W36" i="4"/>
  <c r="V36" i="4"/>
  <c r="U36" i="4"/>
  <c r="T36" i="4"/>
  <c r="S36" i="4"/>
  <c r="R36" i="4"/>
  <c r="Q36" i="4"/>
  <c r="P36" i="4"/>
  <c r="O36" i="4"/>
  <c r="N36" i="4"/>
  <c r="H36" i="4"/>
  <c r="G36" i="4"/>
  <c r="F36" i="4"/>
  <c r="E36" i="4"/>
  <c r="D36" i="4"/>
  <c r="C36" i="4"/>
  <c r="Y35" i="4"/>
  <c r="X35" i="4"/>
  <c r="W35" i="4"/>
  <c r="V35" i="4"/>
  <c r="U35" i="4"/>
  <c r="P35" i="4"/>
  <c r="O35" i="4"/>
  <c r="N35" i="4"/>
  <c r="M35" i="4"/>
  <c r="J35" i="4"/>
  <c r="I35" i="4"/>
  <c r="H35" i="4"/>
  <c r="G35" i="4"/>
  <c r="F35" i="4"/>
  <c r="E35" i="4"/>
  <c r="W34" i="4"/>
  <c r="V34" i="4"/>
  <c r="U34" i="4"/>
  <c r="T34" i="4"/>
  <c r="S34" i="4"/>
  <c r="R34" i="4"/>
  <c r="Q34" i="4"/>
  <c r="P34" i="4"/>
  <c r="L34" i="4"/>
  <c r="G34" i="4"/>
  <c r="F34" i="4"/>
  <c r="E34" i="4"/>
  <c r="D34" i="4"/>
  <c r="C34" i="4"/>
  <c r="Y33" i="4"/>
  <c r="X33" i="4"/>
  <c r="W33" i="4"/>
  <c r="V33" i="4"/>
  <c r="U33" i="4"/>
  <c r="T33" i="4"/>
  <c r="S33" i="4"/>
  <c r="K33" i="4"/>
  <c r="J33" i="4"/>
  <c r="I33" i="4"/>
  <c r="H33" i="4"/>
  <c r="G33" i="4"/>
  <c r="F33" i="4"/>
  <c r="E33" i="4"/>
  <c r="D33" i="4"/>
  <c r="C33" i="4"/>
  <c r="V32" i="4"/>
  <c r="U32" i="4"/>
  <c r="T32" i="4"/>
  <c r="N32" i="4"/>
  <c r="M32" i="4"/>
  <c r="L32" i="4"/>
  <c r="K32" i="4"/>
  <c r="J32" i="4"/>
  <c r="F32" i="4"/>
  <c r="E32" i="4"/>
  <c r="D32" i="4"/>
  <c r="C32" i="4"/>
  <c r="Y31" i="4"/>
  <c r="X31" i="4"/>
  <c r="Q31" i="4"/>
  <c r="M31" i="4"/>
  <c r="L31" i="4"/>
  <c r="K31" i="4"/>
  <c r="J31" i="4"/>
  <c r="I31" i="4"/>
  <c r="H31" i="4"/>
  <c r="G31" i="4"/>
  <c r="F31" i="4"/>
  <c r="E31" i="4"/>
  <c r="Q30" i="4"/>
  <c r="P30" i="4"/>
  <c r="O30" i="4"/>
  <c r="N30" i="4"/>
  <c r="M30" i="4"/>
  <c r="L30" i="4"/>
  <c r="K30" i="4"/>
  <c r="J30" i="4"/>
  <c r="I30" i="4"/>
  <c r="T29" i="4"/>
  <c r="S29" i="4"/>
  <c r="R29" i="4"/>
  <c r="Q29" i="4"/>
  <c r="P29" i="4"/>
  <c r="O29" i="4"/>
  <c r="K29" i="4"/>
  <c r="J29" i="4"/>
  <c r="X28" i="4"/>
  <c r="W28" i="4"/>
  <c r="S28" i="4"/>
  <c r="R28" i="4"/>
  <c r="Q28" i="4"/>
  <c r="P28" i="4"/>
  <c r="O28" i="4"/>
  <c r="Y27" i="4"/>
  <c r="X27" i="4"/>
  <c r="W27" i="4"/>
  <c r="V27" i="4"/>
  <c r="U27" i="4"/>
  <c r="T27" i="4"/>
  <c r="F27" i="4"/>
  <c r="E27" i="4"/>
  <c r="D27" i="4"/>
  <c r="C27" i="4"/>
  <c r="Z26" i="4"/>
  <c r="Y26" i="4"/>
  <c r="J26" i="4"/>
  <c r="I26" i="4"/>
  <c r="H26" i="4"/>
  <c r="G26" i="4"/>
  <c r="C26" i="4"/>
  <c r="Z25" i="4"/>
  <c r="Y25" i="4"/>
  <c r="X25" i="4"/>
  <c r="W25" i="4"/>
  <c r="V25" i="4"/>
  <c r="U25" i="4"/>
  <c r="T25" i="4"/>
  <c r="S25" i="4"/>
  <c r="R25" i="4"/>
  <c r="Q25" i="4"/>
  <c r="P25" i="4"/>
  <c r="O25" i="4"/>
  <c r="M25" i="4"/>
  <c r="L25" i="4"/>
  <c r="K25" i="4"/>
  <c r="J25" i="4"/>
  <c r="I25" i="4"/>
  <c r="H25" i="4"/>
  <c r="G25" i="4"/>
  <c r="F25" i="4"/>
  <c r="E25" i="4"/>
  <c r="D25" i="4"/>
  <c r="C25" i="4"/>
  <c r="Y23" i="4"/>
  <c r="X23" i="4"/>
  <c r="W23" i="4"/>
  <c r="V23" i="4"/>
  <c r="U23" i="4"/>
  <c r="T23" i="4"/>
  <c r="S23" i="4"/>
  <c r="R23" i="4"/>
  <c r="Q23" i="4"/>
  <c r="P23" i="4"/>
  <c r="O23" i="4"/>
  <c r="N23" i="4"/>
  <c r="M23" i="4"/>
  <c r="L23" i="4"/>
  <c r="K23" i="4"/>
  <c r="J23" i="4"/>
  <c r="I23" i="4"/>
  <c r="H23" i="4"/>
  <c r="G23" i="4"/>
  <c r="F23" i="4"/>
  <c r="E23" i="4"/>
  <c r="D23" i="4"/>
  <c r="C23" i="4"/>
  <c r="Y22" i="4"/>
  <c r="X22" i="4"/>
  <c r="W22" i="4"/>
  <c r="V22" i="4"/>
  <c r="U22" i="4"/>
  <c r="T22" i="4"/>
  <c r="S22" i="4"/>
  <c r="R22" i="4"/>
  <c r="Q22" i="4"/>
  <c r="P22" i="4"/>
  <c r="O22" i="4"/>
  <c r="N22" i="4"/>
  <c r="M22" i="4"/>
  <c r="L22" i="4"/>
  <c r="K22" i="4"/>
  <c r="J22" i="4"/>
  <c r="I22" i="4"/>
  <c r="H22" i="4"/>
  <c r="G22" i="4"/>
  <c r="F22" i="4"/>
  <c r="E22" i="4"/>
  <c r="D22" i="4"/>
  <c r="C22" i="4"/>
  <c r="Y21" i="4"/>
  <c r="X21" i="4"/>
  <c r="W21" i="4"/>
  <c r="V21" i="4"/>
  <c r="U21" i="4"/>
  <c r="T21" i="4"/>
  <c r="S21" i="4"/>
  <c r="R21" i="4"/>
  <c r="Q21" i="4"/>
  <c r="P21" i="4"/>
  <c r="O21" i="4"/>
  <c r="N21" i="4"/>
  <c r="M21" i="4"/>
  <c r="L21" i="4"/>
  <c r="K21" i="4"/>
  <c r="J21" i="4"/>
  <c r="I21" i="4"/>
  <c r="H21" i="4"/>
  <c r="G21" i="4"/>
  <c r="F21" i="4"/>
  <c r="E21" i="4"/>
  <c r="D21" i="4"/>
  <c r="C21" i="4"/>
  <c r="Y20" i="4"/>
  <c r="X20" i="4"/>
  <c r="W20" i="4"/>
  <c r="V20" i="4"/>
  <c r="U20" i="4"/>
  <c r="T20" i="4"/>
  <c r="S20" i="4"/>
  <c r="R20" i="4"/>
  <c r="Q20" i="4"/>
  <c r="P20" i="4"/>
  <c r="O20" i="4"/>
  <c r="N20" i="4"/>
  <c r="M20" i="4"/>
  <c r="L20" i="4"/>
  <c r="K20" i="4"/>
  <c r="J20" i="4"/>
  <c r="I20" i="4"/>
  <c r="B20" i="4" s="1"/>
  <c r="H20" i="4"/>
  <c r="G20" i="4"/>
  <c r="F20" i="4"/>
  <c r="E20" i="4"/>
  <c r="D20" i="4"/>
  <c r="C20" i="4"/>
  <c r="Z19" i="4"/>
  <c r="Y19" i="4"/>
  <c r="X19" i="4"/>
  <c r="W19" i="4"/>
  <c r="V19" i="4"/>
  <c r="U19" i="4"/>
  <c r="T19" i="4"/>
  <c r="S19" i="4"/>
  <c r="R19" i="4"/>
  <c r="Q19" i="4"/>
  <c r="P19" i="4"/>
  <c r="O19" i="4"/>
  <c r="N19" i="4"/>
  <c r="M19" i="4"/>
  <c r="L19" i="4"/>
  <c r="K19" i="4"/>
  <c r="J19" i="4"/>
  <c r="I19" i="4"/>
  <c r="H19" i="4"/>
  <c r="G19" i="4"/>
  <c r="F19" i="4"/>
  <c r="E19" i="4"/>
  <c r="D19" i="4"/>
  <c r="C19" i="4"/>
  <c r="B19" i="4"/>
  <c r="B18" i="4"/>
  <c r="B17" i="4"/>
  <c r="B16" i="4"/>
  <c r="B15" i="4"/>
  <c r="B14" i="4"/>
  <c r="B13" i="4"/>
  <c r="B12" i="4"/>
  <c r="B11" i="4"/>
  <c r="B10" i="4"/>
  <c r="B9" i="4"/>
  <c r="B8" i="4"/>
  <c r="B7" i="4"/>
  <c r="N25" i="4" s="1"/>
  <c r="B22" i="4" l="1"/>
  <c r="I40" i="4"/>
  <c r="M38" i="4"/>
  <c r="L38" i="4"/>
  <c r="K38" i="4"/>
  <c r="X38" i="4"/>
  <c r="W38" i="4"/>
  <c r="V38" i="4"/>
  <c r="U38" i="4"/>
  <c r="T38" i="4"/>
  <c r="S38" i="4"/>
  <c r="R38" i="4"/>
  <c r="Q38" i="4"/>
  <c r="P38" i="4"/>
  <c r="O38" i="4"/>
  <c r="Y38" i="4"/>
  <c r="J40" i="4"/>
  <c r="B23" i="4"/>
  <c r="R41" i="4"/>
  <c r="Q37" i="4"/>
  <c r="P37" i="4"/>
  <c r="O37" i="4"/>
  <c r="N37" i="4"/>
  <c r="R37" i="4"/>
  <c r="J38" i="4"/>
  <c r="B21" i="4"/>
  <c r="R39" i="4"/>
  <c r="M37" i="4"/>
  <c r="C37" i="4"/>
  <c r="S37" i="4"/>
  <c r="G38" i="4"/>
  <c r="D37" i="4"/>
  <c r="T37" i="4"/>
  <c r="H38" i="4"/>
  <c r="I38" i="4"/>
  <c r="G37" i="4"/>
  <c r="W37" i="4"/>
  <c r="H37" i="4"/>
  <c r="X37" i="4"/>
  <c r="Q40" i="4"/>
  <c r="I37" i="4"/>
  <c r="Y37" i="4"/>
  <c r="Y39" i="4"/>
  <c r="J37" i="4"/>
  <c r="Z37" i="4"/>
  <c r="C40" i="4"/>
  <c r="S40" i="4"/>
  <c r="C38" i="4"/>
  <c r="D40" i="4"/>
  <c r="T40" i="4"/>
  <c r="D38" i="4"/>
  <c r="U40" i="4"/>
  <c r="E38" i="4"/>
  <c r="V40" i="4"/>
  <c r="F38" i="4"/>
  <c r="W40" i="4"/>
  <c r="E37" i="4"/>
  <c r="U37" i="4"/>
  <c r="F37" i="4"/>
  <c r="V37" i="4"/>
  <c r="V26" i="4"/>
  <c r="F26" i="4"/>
  <c r="U26" i="4"/>
  <c r="E26" i="4"/>
  <c r="T26" i="4"/>
  <c r="D26" i="4"/>
  <c r="N38" i="4"/>
  <c r="N40" i="4"/>
  <c r="F41" i="4"/>
  <c r="V41" i="4"/>
  <c r="K26" i="4"/>
  <c r="N27" i="4"/>
  <c r="M27" i="4"/>
  <c r="L27" i="4"/>
  <c r="O40" i="4"/>
  <c r="G41" i="4"/>
  <c r="W41" i="4"/>
  <c r="L26" i="4"/>
  <c r="G27" i="4"/>
  <c r="Z27" i="4"/>
  <c r="V28" i="4"/>
  <c r="F28" i="4"/>
  <c r="U28" i="4"/>
  <c r="E28" i="4"/>
  <c r="T28" i="4"/>
  <c r="D28" i="4"/>
  <c r="M26" i="4"/>
  <c r="H27" i="4"/>
  <c r="C28" i="4"/>
  <c r="Y28" i="4"/>
  <c r="N29" i="4"/>
  <c r="M29" i="4"/>
  <c r="L29" i="4"/>
  <c r="I41" i="4"/>
  <c r="Y41" i="4"/>
  <c r="N26" i="4"/>
  <c r="I27" i="4"/>
  <c r="G28" i="4"/>
  <c r="Z28" i="4"/>
  <c r="U29" i="4"/>
  <c r="W30" i="4"/>
  <c r="G30" i="4"/>
  <c r="V30" i="4"/>
  <c r="F30" i="4"/>
  <c r="U30" i="4"/>
  <c r="E30" i="4"/>
  <c r="O26" i="4"/>
  <c r="J27" i="4"/>
  <c r="H28" i="4"/>
  <c r="C29" i="4"/>
  <c r="V29" i="4"/>
  <c r="R30" i="4"/>
  <c r="P31" i="4"/>
  <c r="O31" i="4"/>
  <c r="N31" i="4"/>
  <c r="P26" i="4"/>
  <c r="K27" i="4"/>
  <c r="I28" i="4"/>
  <c r="D29" i="4"/>
  <c r="W29" i="4"/>
  <c r="S30" i="4"/>
  <c r="R31" i="4"/>
  <c r="Y32" i="4"/>
  <c r="I32" i="4"/>
  <c r="X32" i="4"/>
  <c r="H32" i="4"/>
  <c r="W32" i="4"/>
  <c r="G32" i="4"/>
  <c r="Q26" i="4"/>
  <c r="O27" i="4"/>
  <c r="J28" i="4"/>
  <c r="E29" i="4"/>
  <c r="X29" i="4"/>
  <c r="T30" i="4"/>
  <c r="S31" i="4"/>
  <c r="O32" i="4"/>
  <c r="R33" i="4"/>
  <c r="Q33" i="4"/>
  <c r="P33" i="4"/>
  <c r="R26" i="4"/>
  <c r="P27" i="4"/>
  <c r="K28" i="4"/>
  <c r="F29" i="4"/>
  <c r="Y29" i="4"/>
  <c r="X30" i="4"/>
  <c r="T31" i="4"/>
  <c r="P32" i="4"/>
  <c r="L33" i="4"/>
  <c r="K34" i="4"/>
  <c r="J34" i="4"/>
  <c r="Y34" i="4"/>
  <c r="I34" i="4"/>
  <c r="X34" i="4"/>
  <c r="H34" i="4"/>
  <c r="S26" i="4"/>
  <c r="Q27" i="4"/>
  <c r="L28" i="4"/>
  <c r="G29" i="4"/>
  <c r="C30" i="4"/>
  <c r="Y30" i="4"/>
  <c r="U31" i="4"/>
  <c r="Q32" i="4"/>
  <c r="M33" i="4"/>
  <c r="M34" i="4"/>
  <c r="T35" i="4"/>
  <c r="D35" i="4"/>
  <c r="S35" i="4"/>
  <c r="C35" i="4"/>
  <c r="R35" i="4"/>
  <c r="Q35" i="4"/>
  <c r="W26" i="4"/>
  <c r="R27" i="4"/>
  <c r="M28" i="4"/>
  <c r="H29" i="4"/>
  <c r="D30" i="4"/>
  <c r="C31" i="4"/>
  <c r="V31" i="4"/>
  <c r="R32" i="4"/>
  <c r="N33" i="4"/>
  <c r="N34" i="4"/>
  <c r="K35" i="4"/>
  <c r="M36" i="4"/>
  <c r="L36" i="4"/>
  <c r="K36" i="4"/>
  <c r="J36" i="4"/>
  <c r="X26" i="4"/>
  <c r="S27" i="4"/>
  <c r="N28" i="4"/>
  <c r="I29" i="4"/>
  <c r="H30" i="4"/>
  <c r="D31" i="4"/>
  <c r="W31" i="4"/>
  <c r="S32" i="4"/>
  <c r="O33" i="4"/>
  <c r="O34" i="4"/>
  <c r="L35" i="4"/>
  <c r="I36" i="4"/>
  <c r="U39" i="4" l="1"/>
  <c r="E39" i="4"/>
  <c r="T39" i="4"/>
  <c r="D39" i="4"/>
  <c r="C39" i="4"/>
  <c r="S39" i="4"/>
  <c r="P39" i="4"/>
  <c r="O39" i="4"/>
  <c r="N39" i="4"/>
  <c r="M39" i="4"/>
  <c r="L39" i="4"/>
  <c r="K39" i="4"/>
  <c r="J39" i="4"/>
  <c r="I39" i="4"/>
  <c r="H39" i="4"/>
  <c r="X39" i="4"/>
  <c r="V39" i="4"/>
  <c r="F39" i="4"/>
  <c r="U41" i="4"/>
  <c r="T41" i="4"/>
  <c r="S41" i="4"/>
  <c r="P41" i="4"/>
  <c r="O41" i="4"/>
  <c r="N41" i="4"/>
  <c r="M41" i="4"/>
  <c r="L41" i="4"/>
  <c r="K41" i="4"/>
  <c r="J41" i="4"/>
  <c r="E41" i="4"/>
  <c r="D41" i="4"/>
  <c r="C41" i="4"/>
  <c r="Q41" i="4"/>
  <c r="W39" i="4"/>
  <c r="Q39" i="4"/>
  <c r="X41" i="4"/>
  <c r="G39" i="4"/>
  <c r="M40" i="4"/>
  <c r="L40" i="4"/>
  <c r="K40" i="4"/>
  <c r="H40" i="4"/>
  <c r="G40" i="4"/>
  <c r="F40" i="4"/>
  <c r="E40" i="4"/>
  <c r="H41" i="4"/>
  <c r="X40" i="4"/>
  <c r="P40" i="4"/>
  <c r="R40" i="4"/>
  <c r="Y40" i="4"/>
  <c r="Y41" i="3" l="1"/>
  <c r="X41" i="3"/>
  <c r="W41" i="3"/>
  <c r="V41" i="3"/>
  <c r="U41" i="3"/>
  <c r="T41" i="3"/>
  <c r="I41" i="3"/>
  <c r="H41" i="3"/>
  <c r="G41" i="3"/>
  <c r="F41" i="3"/>
  <c r="E41" i="3"/>
  <c r="D41" i="3"/>
  <c r="Z40" i="3"/>
  <c r="Y40" i="3"/>
  <c r="X40" i="3"/>
  <c r="W40" i="3"/>
  <c r="V40" i="3"/>
  <c r="U40" i="3"/>
  <c r="J40" i="3"/>
  <c r="I40" i="3"/>
  <c r="H40" i="3"/>
  <c r="G40" i="3"/>
  <c r="F40" i="3"/>
  <c r="E40" i="3"/>
  <c r="AA39" i="3"/>
  <c r="Z39" i="3"/>
  <c r="Y39" i="3"/>
  <c r="X39" i="3"/>
  <c r="W39" i="3"/>
  <c r="V39" i="3"/>
  <c r="K39" i="3"/>
  <c r="J39" i="3"/>
  <c r="I39" i="3"/>
  <c r="H39" i="3"/>
  <c r="G39" i="3"/>
  <c r="F39" i="3"/>
  <c r="AB38" i="3"/>
  <c r="AA38" i="3"/>
  <c r="Z38" i="3"/>
  <c r="Y38" i="3"/>
  <c r="X38" i="3"/>
  <c r="W38" i="3"/>
  <c r="L38" i="3"/>
  <c r="K38" i="3"/>
  <c r="J38" i="3"/>
  <c r="I38" i="3"/>
  <c r="H38" i="3"/>
  <c r="G38" i="3"/>
  <c r="AD37" i="3"/>
  <c r="AC37" i="3"/>
  <c r="AB37" i="3"/>
  <c r="AA37" i="3"/>
  <c r="Z37" i="3"/>
  <c r="Y37" i="3"/>
  <c r="N37" i="3"/>
  <c r="M37" i="3"/>
  <c r="L37" i="3"/>
  <c r="K37" i="3"/>
  <c r="J37" i="3"/>
  <c r="I37"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I26" i="3"/>
  <c r="H26" i="3"/>
  <c r="G26" i="3"/>
  <c r="F26" i="3"/>
  <c r="E26" i="3"/>
  <c r="D26" i="3"/>
  <c r="C26"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D25" i="3"/>
  <c r="C25" i="3"/>
  <c r="AI23" i="3"/>
  <c r="AI41" i="3" s="1"/>
  <c r="AH23" i="3"/>
  <c r="AH41" i="3" s="1"/>
  <c r="AG23" i="3"/>
  <c r="AG41" i="3" s="1"/>
  <c r="AF23" i="3"/>
  <c r="AF41" i="3" s="1"/>
  <c r="AE23" i="3"/>
  <c r="AE41" i="3" s="1"/>
  <c r="AD23" i="3"/>
  <c r="AD41" i="3" s="1"/>
  <c r="AC23" i="3"/>
  <c r="AC41" i="3" s="1"/>
  <c r="AB23" i="3"/>
  <c r="AB41" i="3" s="1"/>
  <c r="AA23" i="3"/>
  <c r="AA41" i="3" s="1"/>
  <c r="Z23" i="3"/>
  <c r="Z41" i="3" s="1"/>
  <c r="Y23" i="3"/>
  <c r="X23" i="3"/>
  <c r="W23" i="3"/>
  <c r="V23" i="3"/>
  <c r="U23" i="3"/>
  <c r="T23" i="3"/>
  <c r="S23" i="3"/>
  <c r="S41" i="3" s="1"/>
  <c r="R23" i="3"/>
  <c r="R41" i="3" s="1"/>
  <c r="Q23" i="3"/>
  <c r="Q41" i="3" s="1"/>
  <c r="P23" i="3"/>
  <c r="P41" i="3" s="1"/>
  <c r="O23" i="3"/>
  <c r="O41" i="3" s="1"/>
  <c r="N23" i="3"/>
  <c r="N41" i="3" s="1"/>
  <c r="M23" i="3"/>
  <c r="M41" i="3" s="1"/>
  <c r="L23" i="3"/>
  <c r="L41" i="3" s="1"/>
  <c r="K23" i="3"/>
  <c r="K41" i="3" s="1"/>
  <c r="J23" i="3"/>
  <c r="J41" i="3" s="1"/>
  <c r="I23" i="3"/>
  <c r="H23" i="3"/>
  <c r="G23" i="3"/>
  <c r="F23" i="3"/>
  <c r="E23" i="3"/>
  <c r="D23" i="3"/>
  <c r="C23" i="3"/>
  <c r="C41" i="3" s="1"/>
  <c r="AI22" i="3"/>
  <c r="AI40" i="3" s="1"/>
  <c r="AH22" i="3"/>
  <c r="AH40" i="3" s="1"/>
  <c r="AG22" i="3"/>
  <c r="AG40" i="3" s="1"/>
  <c r="AF22" i="3"/>
  <c r="AF40" i="3" s="1"/>
  <c r="AE22" i="3"/>
  <c r="AE40" i="3" s="1"/>
  <c r="AD22" i="3"/>
  <c r="AD40" i="3" s="1"/>
  <c r="AC22" i="3"/>
  <c r="AC40" i="3" s="1"/>
  <c r="AB22" i="3"/>
  <c r="AB40" i="3" s="1"/>
  <c r="AA22" i="3"/>
  <c r="AA40" i="3" s="1"/>
  <c r="Z22" i="3"/>
  <c r="Y22" i="3"/>
  <c r="X22" i="3"/>
  <c r="W22" i="3"/>
  <c r="V22" i="3"/>
  <c r="U22" i="3"/>
  <c r="T22" i="3"/>
  <c r="T40" i="3" s="1"/>
  <c r="S22" i="3"/>
  <c r="S40" i="3" s="1"/>
  <c r="R22" i="3"/>
  <c r="R40" i="3" s="1"/>
  <c r="Q22" i="3"/>
  <c r="Q40" i="3" s="1"/>
  <c r="P22" i="3"/>
  <c r="P40" i="3" s="1"/>
  <c r="O22" i="3"/>
  <c r="O40" i="3" s="1"/>
  <c r="N22" i="3"/>
  <c r="N40" i="3" s="1"/>
  <c r="M22" i="3"/>
  <c r="M40" i="3" s="1"/>
  <c r="L22" i="3"/>
  <c r="L40" i="3" s="1"/>
  <c r="K22" i="3"/>
  <c r="K40" i="3" s="1"/>
  <c r="J22" i="3"/>
  <c r="I22" i="3"/>
  <c r="H22" i="3"/>
  <c r="G22" i="3"/>
  <c r="F22" i="3"/>
  <c r="E22" i="3"/>
  <c r="D22" i="3"/>
  <c r="D40" i="3" s="1"/>
  <c r="C22" i="3"/>
  <c r="C40" i="3" s="1"/>
  <c r="AI21" i="3"/>
  <c r="AI39" i="3" s="1"/>
  <c r="AH21" i="3"/>
  <c r="AH39" i="3" s="1"/>
  <c r="AG21" i="3"/>
  <c r="AG39" i="3" s="1"/>
  <c r="AF21" i="3"/>
  <c r="AF39" i="3" s="1"/>
  <c r="AE21" i="3"/>
  <c r="AE39" i="3" s="1"/>
  <c r="AD21" i="3"/>
  <c r="AD39" i="3" s="1"/>
  <c r="AC21" i="3"/>
  <c r="AC39" i="3" s="1"/>
  <c r="AB21" i="3"/>
  <c r="AB39" i="3" s="1"/>
  <c r="AA21" i="3"/>
  <c r="Z21" i="3"/>
  <c r="Y21" i="3"/>
  <c r="X21" i="3"/>
  <c r="W21" i="3"/>
  <c r="V21" i="3"/>
  <c r="U21" i="3"/>
  <c r="U39" i="3" s="1"/>
  <c r="T21" i="3"/>
  <c r="T39" i="3" s="1"/>
  <c r="S21" i="3"/>
  <c r="S39" i="3" s="1"/>
  <c r="R21" i="3"/>
  <c r="R39" i="3" s="1"/>
  <c r="Q21" i="3"/>
  <c r="Q39" i="3" s="1"/>
  <c r="P21" i="3"/>
  <c r="P39" i="3" s="1"/>
  <c r="O21" i="3"/>
  <c r="O39" i="3" s="1"/>
  <c r="N21" i="3"/>
  <c r="N39" i="3" s="1"/>
  <c r="M21" i="3"/>
  <c r="M39" i="3" s="1"/>
  <c r="L21" i="3"/>
  <c r="L39" i="3" s="1"/>
  <c r="K21" i="3"/>
  <c r="J21" i="3"/>
  <c r="I21" i="3"/>
  <c r="H21" i="3"/>
  <c r="G21" i="3"/>
  <c r="F21" i="3"/>
  <c r="E21" i="3"/>
  <c r="E39" i="3" s="1"/>
  <c r="D21" i="3"/>
  <c r="D39" i="3" s="1"/>
  <c r="C21" i="3"/>
  <c r="C39" i="3" s="1"/>
  <c r="AI20" i="3"/>
  <c r="AI38" i="3" s="1"/>
  <c r="AH20" i="3"/>
  <c r="AH38" i="3" s="1"/>
  <c r="AG20" i="3"/>
  <c r="AG38" i="3" s="1"/>
  <c r="AF20" i="3"/>
  <c r="AF38" i="3" s="1"/>
  <c r="AE20" i="3"/>
  <c r="AE38" i="3" s="1"/>
  <c r="AD20" i="3"/>
  <c r="AD38" i="3" s="1"/>
  <c r="AC20" i="3"/>
  <c r="AC38" i="3" s="1"/>
  <c r="AB20" i="3"/>
  <c r="AA20" i="3"/>
  <c r="Z20" i="3"/>
  <c r="Y20" i="3"/>
  <c r="X20" i="3"/>
  <c r="W20" i="3"/>
  <c r="V20" i="3"/>
  <c r="V38" i="3" s="1"/>
  <c r="U20" i="3"/>
  <c r="U38" i="3" s="1"/>
  <c r="T20" i="3"/>
  <c r="T38" i="3" s="1"/>
  <c r="S20" i="3"/>
  <c r="S38" i="3" s="1"/>
  <c r="R20" i="3"/>
  <c r="R38" i="3" s="1"/>
  <c r="Q20" i="3"/>
  <c r="Q38" i="3" s="1"/>
  <c r="P20" i="3"/>
  <c r="P38" i="3" s="1"/>
  <c r="O20" i="3"/>
  <c r="O38" i="3" s="1"/>
  <c r="N20" i="3"/>
  <c r="N38" i="3" s="1"/>
  <c r="M20" i="3"/>
  <c r="M38" i="3" s="1"/>
  <c r="L20" i="3"/>
  <c r="K20" i="3"/>
  <c r="J20" i="3"/>
  <c r="I20" i="3"/>
  <c r="H20" i="3"/>
  <c r="G20" i="3"/>
  <c r="F20" i="3"/>
  <c r="F38" i="3" s="1"/>
  <c r="E20" i="3"/>
  <c r="E38" i="3" s="1"/>
  <c r="D20" i="3"/>
  <c r="D38" i="3" s="1"/>
  <c r="C20" i="3"/>
  <c r="C38" i="3" s="1"/>
  <c r="AJ19" i="3"/>
  <c r="AJ37" i="3" s="1"/>
  <c r="AI19" i="3"/>
  <c r="AI37" i="3" s="1"/>
  <c r="AH19" i="3"/>
  <c r="AH37" i="3" s="1"/>
  <c r="AG19" i="3"/>
  <c r="AG37" i="3" s="1"/>
  <c r="AF19" i="3"/>
  <c r="AF37" i="3" s="1"/>
  <c r="AE19" i="3"/>
  <c r="AE37" i="3" s="1"/>
  <c r="AD19" i="3"/>
  <c r="AC19" i="3"/>
  <c r="AB19" i="3"/>
  <c r="AA19" i="3"/>
  <c r="Z19" i="3"/>
  <c r="Y19" i="3"/>
  <c r="X19" i="3"/>
  <c r="X37" i="3" s="1"/>
  <c r="W19" i="3"/>
  <c r="W37" i="3" s="1"/>
  <c r="V19" i="3"/>
  <c r="V37" i="3" s="1"/>
  <c r="U19" i="3"/>
  <c r="U37" i="3" s="1"/>
  <c r="T19" i="3"/>
  <c r="T37" i="3" s="1"/>
  <c r="S19" i="3"/>
  <c r="S37" i="3" s="1"/>
  <c r="R19" i="3"/>
  <c r="R37" i="3" s="1"/>
  <c r="Q19" i="3"/>
  <c r="Q37" i="3" s="1"/>
  <c r="P19" i="3"/>
  <c r="P37" i="3" s="1"/>
  <c r="O19" i="3"/>
  <c r="O37" i="3" s="1"/>
  <c r="N19" i="3"/>
  <c r="M19" i="3"/>
  <c r="L19" i="3"/>
  <c r="K19" i="3"/>
  <c r="J19" i="3"/>
  <c r="I19" i="3"/>
  <c r="H19" i="3"/>
  <c r="H37" i="3" s="1"/>
  <c r="G19" i="3"/>
  <c r="G37" i="3" s="1"/>
  <c r="F19" i="3"/>
  <c r="F37" i="3" s="1"/>
  <c r="E19" i="3"/>
  <c r="E37" i="3" s="1"/>
  <c r="D19" i="3"/>
  <c r="D37" i="3" s="1"/>
  <c r="C19" i="3"/>
  <c r="C37" i="3" s="1"/>
  <c r="Y36" i="1" l="1"/>
  <c r="X36" i="1"/>
  <c r="Y35" i="1"/>
  <c r="X35" i="1"/>
  <c r="W35" i="1"/>
  <c r="V35" i="1"/>
  <c r="U35" i="1"/>
  <c r="S35" i="1"/>
  <c r="R35" i="1"/>
  <c r="Q35" i="1"/>
  <c r="P35" i="1"/>
  <c r="O35" i="1"/>
  <c r="M35" i="1"/>
  <c r="L35" i="1"/>
  <c r="K35" i="1"/>
  <c r="J35" i="1"/>
  <c r="I35" i="1"/>
  <c r="H35" i="1"/>
  <c r="G35" i="1"/>
  <c r="F35" i="1"/>
  <c r="E35" i="1"/>
  <c r="C35" i="1"/>
  <c r="Y34" i="1"/>
  <c r="X34" i="1"/>
  <c r="W34" i="1"/>
  <c r="V34" i="1"/>
  <c r="S34" i="1"/>
  <c r="R34" i="1"/>
  <c r="Q34" i="1"/>
  <c r="P34" i="1"/>
  <c r="O34" i="1"/>
  <c r="N34" i="1"/>
  <c r="M34" i="1"/>
  <c r="L34" i="1"/>
  <c r="I34" i="1"/>
  <c r="H34" i="1"/>
  <c r="G34" i="1"/>
  <c r="F34" i="1"/>
  <c r="C34" i="1"/>
  <c r="Y33" i="1"/>
  <c r="X33" i="1"/>
  <c r="W33" i="1"/>
  <c r="V33" i="1"/>
  <c r="U33" i="1"/>
  <c r="T33" i="1"/>
  <c r="S33" i="1"/>
  <c r="O33" i="1"/>
  <c r="N33" i="1"/>
  <c r="M33" i="1"/>
  <c r="I33" i="1"/>
  <c r="H33" i="1"/>
  <c r="G33" i="1"/>
  <c r="F33" i="1"/>
  <c r="E33" i="1"/>
  <c r="D33" i="1"/>
  <c r="C33" i="1"/>
  <c r="Y30" i="1"/>
  <c r="X30" i="1"/>
  <c r="T30" i="1"/>
  <c r="S30" i="1"/>
  <c r="R30" i="1"/>
  <c r="M30" i="1"/>
  <c r="L30" i="1"/>
  <c r="J30" i="1"/>
  <c r="I30" i="1"/>
  <c r="H30" i="1"/>
  <c r="D30" i="1"/>
  <c r="C30" i="1"/>
  <c r="Y29" i="1"/>
  <c r="T29" i="1"/>
  <c r="S29" i="1"/>
  <c r="R29" i="1"/>
  <c r="Q29" i="1"/>
  <c r="P29" i="1"/>
  <c r="O29" i="1"/>
  <c r="K29" i="1"/>
  <c r="J29" i="1"/>
  <c r="I29" i="1"/>
  <c r="Y28" i="1"/>
  <c r="X28" i="1"/>
  <c r="W28" i="1"/>
  <c r="S28" i="1"/>
  <c r="R28" i="1"/>
  <c r="Q28" i="1"/>
  <c r="L28" i="1"/>
  <c r="K28" i="1"/>
  <c r="J28" i="1"/>
  <c r="I28" i="1"/>
  <c r="H28" i="1"/>
  <c r="G28" i="1"/>
  <c r="C28" i="1"/>
  <c r="R27" i="1"/>
  <c r="Q27" i="1"/>
  <c r="P27" i="1"/>
  <c r="O27" i="1"/>
  <c r="K27" i="1"/>
  <c r="J27" i="1"/>
  <c r="I27" i="1"/>
  <c r="D27" i="1"/>
  <c r="C27" i="1"/>
  <c r="Z26" i="1"/>
  <c r="Y26" i="1"/>
  <c r="X26" i="1"/>
  <c r="L26" i="1"/>
  <c r="K26" i="1"/>
  <c r="J26" i="1"/>
  <c r="I26" i="1"/>
  <c r="H26" i="1"/>
  <c r="G26" i="1"/>
  <c r="C26" i="1"/>
  <c r="Z25" i="1"/>
  <c r="Y25" i="1"/>
  <c r="W25" i="1"/>
  <c r="V25" i="1"/>
  <c r="U25" i="1"/>
  <c r="T25" i="1"/>
  <c r="S25" i="1"/>
  <c r="R25" i="1"/>
  <c r="Q25" i="1"/>
  <c r="P25" i="1"/>
  <c r="O25" i="1"/>
  <c r="M25" i="1"/>
  <c r="L25" i="1"/>
  <c r="K25" i="1"/>
  <c r="J25" i="1"/>
  <c r="I25" i="1"/>
  <c r="G25" i="1"/>
  <c r="F25" i="1"/>
  <c r="E25" i="1"/>
  <c r="D25" i="1"/>
  <c r="C25" i="1"/>
  <c r="Y23" i="1"/>
  <c r="X23" i="1"/>
  <c r="W23" i="1"/>
  <c r="V23" i="1"/>
  <c r="U23" i="1"/>
  <c r="T23" i="1"/>
  <c r="S23" i="1"/>
  <c r="R23" i="1"/>
  <c r="Q23" i="1"/>
  <c r="P23" i="1"/>
  <c r="O23" i="1"/>
  <c r="N23" i="1"/>
  <c r="M23" i="1"/>
  <c r="L23" i="1"/>
  <c r="K23" i="1"/>
  <c r="J23" i="1"/>
  <c r="I23" i="1"/>
  <c r="H23" i="1"/>
  <c r="G23" i="1"/>
  <c r="F23" i="1"/>
  <c r="E23" i="1"/>
  <c r="D23" i="1"/>
  <c r="C23" i="1"/>
  <c r="Y22" i="1"/>
  <c r="X22" i="1"/>
  <c r="W22" i="1"/>
  <c r="V22" i="1"/>
  <c r="U22" i="1"/>
  <c r="T22" i="1"/>
  <c r="S22" i="1"/>
  <c r="R22" i="1"/>
  <c r="Q22" i="1"/>
  <c r="P22" i="1"/>
  <c r="O22" i="1"/>
  <c r="N22" i="1"/>
  <c r="M22" i="1"/>
  <c r="L22" i="1"/>
  <c r="K22" i="1"/>
  <c r="J22" i="1"/>
  <c r="I22" i="1"/>
  <c r="H22" i="1"/>
  <c r="G22" i="1"/>
  <c r="F22" i="1"/>
  <c r="E22" i="1"/>
  <c r="D22" i="1"/>
  <c r="B22" i="1" s="1"/>
  <c r="C22" i="1"/>
  <c r="Y21" i="1"/>
  <c r="X21" i="1"/>
  <c r="W21" i="1"/>
  <c r="V21" i="1"/>
  <c r="U21" i="1"/>
  <c r="T21" i="1"/>
  <c r="S21" i="1"/>
  <c r="R21" i="1"/>
  <c r="Q21" i="1"/>
  <c r="P21" i="1"/>
  <c r="O21" i="1"/>
  <c r="N21" i="1"/>
  <c r="M21" i="1"/>
  <c r="L21" i="1"/>
  <c r="K21" i="1"/>
  <c r="J21" i="1"/>
  <c r="I21" i="1"/>
  <c r="H21" i="1"/>
  <c r="G21" i="1"/>
  <c r="F21" i="1"/>
  <c r="E21" i="1"/>
  <c r="D21" i="1"/>
  <c r="C21" i="1"/>
  <c r="Y20" i="1"/>
  <c r="X20" i="1"/>
  <c r="W20" i="1"/>
  <c r="V20" i="1"/>
  <c r="U20" i="1"/>
  <c r="T20" i="1"/>
  <c r="S20" i="1"/>
  <c r="S38" i="1" s="1"/>
  <c r="R20" i="1"/>
  <c r="Q20" i="1"/>
  <c r="P20" i="1"/>
  <c r="O20" i="1"/>
  <c r="N20" i="1"/>
  <c r="M20" i="1"/>
  <c r="L20" i="1"/>
  <c r="K20" i="1"/>
  <c r="J20" i="1"/>
  <c r="I20" i="1"/>
  <c r="H20" i="1"/>
  <c r="G20" i="1"/>
  <c r="F20" i="1"/>
  <c r="E20" i="1"/>
  <c r="D20" i="1"/>
  <c r="B20" i="1" s="1"/>
  <c r="C20" i="1"/>
  <c r="C38" i="1" s="1"/>
  <c r="Z19" i="1"/>
  <c r="Y19" i="1"/>
  <c r="X19" i="1"/>
  <c r="W19" i="1"/>
  <c r="V19" i="1"/>
  <c r="U19" i="1"/>
  <c r="T19" i="1"/>
  <c r="S19" i="1"/>
  <c r="R19" i="1"/>
  <c r="Q19" i="1"/>
  <c r="P19" i="1"/>
  <c r="O19" i="1"/>
  <c r="N19" i="1"/>
  <c r="M19" i="1"/>
  <c r="L19" i="1"/>
  <c r="K19" i="1"/>
  <c r="J19" i="1"/>
  <c r="I19" i="1"/>
  <c r="H19" i="1"/>
  <c r="G19" i="1"/>
  <c r="F19" i="1"/>
  <c r="E19" i="1"/>
  <c r="D19" i="1"/>
  <c r="C19" i="1"/>
  <c r="B18" i="1"/>
  <c r="Q36" i="1" s="1"/>
  <c r="B17" i="1"/>
  <c r="T35" i="1" s="1"/>
  <c r="B16" i="1"/>
  <c r="K34" i="1" s="1"/>
  <c r="B15" i="1"/>
  <c r="R33" i="1" s="1"/>
  <c r="B14" i="1"/>
  <c r="J32" i="1" s="1"/>
  <c r="B13" i="1"/>
  <c r="S31" i="1" s="1"/>
  <c r="B12" i="1"/>
  <c r="B11" i="1"/>
  <c r="B10" i="1"/>
  <c r="B9" i="1"/>
  <c r="B8" i="1"/>
  <c r="B7" i="1"/>
  <c r="N25" i="1" s="1"/>
  <c r="W40" i="1" l="1"/>
  <c r="G40" i="1"/>
  <c r="M40" i="1"/>
  <c r="L40" i="1"/>
  <c r="K40" i="1"/>
  <c r="F40" i="1"/>
  <c r="Q40" i="1"/>
  <c r="E40" i="1"/>
  <c r="V40" i="1"/>
  <c r="U40" i="1"/>
  <c r="R40" i="1"/>
  <c r="L37" i="1"/>
  <c r="Z37" i="1"/>
  <c r="T40" i="1"/>
  <c r="M38" i="1"/>
  <c r="L38" i="1"/>
  <c r="W38" i="1"/>
  <c r="G38" i="1"/>
  <c r="V38" i="1"/>
  <c r="F38" i="1"/>
  <c r="U38" i="1"/>
  <c r="E38" i="1"/>
  <c r="R38" i="1"/>
  <c r="Q38" i="1"/>
  <c r="P38" i="1"/>
  <c r="J38" i="1"/>
  <c r="I38" i="1"/>
  <c r="O38" i="1"/>
  <c r="K38" i="1"/>
  <c r="Q37" i="1"/>
  <c r="Y38" i="1"/>
  <c r="T38" i="1"/>
  <c r="W37" i="1"/>
  <c r="K41" i="1"/>
  <c r="C40" i="1"/>
  <c r="S40" i="1"/>
  <c r="L41" i="1"/>
  <c r="O37" i="1"/>
  <c r="D32" i="1"/>
  <c r="P39" i="1"/>
  <c r="P31" i="1"/>
  <c r="O31" i="1"/>
  <c r="N31" i="1"/>
  <c r="J31" i="1"/>
  <c r="Y31" i="1"/>
  <c r="I31" i="1"/>
  <c r="X31" i="1"/>
  <c r="H31" i="1"/>
  <c r="W31" i="1"/>
  <c r="G31" i="1"/>
  <c r="Y32" i="1"/>
  <c r="I32" i="1"/>
  <c r="X32" i="1"/>
  <c r="H32" i="1"/>
  <c r="W32" i="1"/>
  <c r="G32" i="1"/>
  <c r="S32" i="1"/>
  <c r="C32" i="1"/>
  <c r="R32" i="1"/>
  <c r="Q32" i="1"/>
  <c r="P32" i="1"/>
  <c r="T31" i="1"/>
  <c r="D38" i="1"/>
  <c r="V31" i="1"/>
  <c r="E32" i="1"/>
  <c r="Q41" i="1"/>
  <c r="C36" i="1"/>
  <c r="B21" i="1"/>
  <c r="J40" i="1"/>
  <c r="B23" i="1"/>
  <c r="C31" i="1"/>
  <c r="S41" i="1"/>
  <c r="K32" i="1"/>
  <c r="I36" i="1"/>
  <c r="L32" i="1"/>
  <c r="J36" i="1"/>
  <c r="M32" i="1"/>
  <c r="D40" i="1"/>
  <c r="V26" i="1"/>
  <c r="F26" i="1"/>
  <c r="U26" i="1"/>
  <c r="E26" i="1"/>
  <c r="T26" i="1"/>
  <c r="D26" i="1"/>
  <c r="P26" i="1"/>
  <c r="O26" i="1"/>
  <c r="N26" i="1"/>
  <c r="N38" i="1"/>
  <c r="V41" i="1"/>
  <c r="N32" i="1"/>
  <c r="N27" i="1"/>
  <c r="M27" i="1"/>
  <c r="L27" i="1"/>
  <c r="X27" i="1"/>
  <c r="H27" i="1"/>
  <c r="W27" i="1"/>
  <c r="G27" i="1"/>
  <c r="V27" i="1"/>
  <c r="F27" i="1"/>
  <c r="U27" i="1"/>
  <c r="E27" i="1"/>
  <c r="G41" i="1"/>
  <c r="S27" i="1"/>
  <c r="L31" i="1"/>
  <c r="V28" i="1"/>
  <c r="F28" i="1"/>
  <c r="U28" i="1"/>
  <c r="E28" i="1"/>
  <c r="T28" i="1"/>
  <c r="D28" i="1"/>
  <c r="P28" i="1"/>
  <c r="O28" i="1"/>
  <c r="N28" i="1"/>
  <c r="M28" i="1"/>
  <c r="X41" i="1"/>
  <c r="R26" i="1"/>
  <c r="Z28" i="1"/>
  <c r="M31" i="1"/>
  <c r="T32" i="1"/>
  <c r="Q31" i="1"/>
  <c r="U31" i="1"/>
  <c r="M36" i="1"/>
  <c r="L36" i="1"/>
  <c r="K36" i="1"/>
  <c r="W36" i="1"/>
  <c r="G36" i="1"/>
  <c r="V36" i="1"/>
  <c r="F36" i="1"/>
  <c r="U36" i="1"/>
  <c r="E36" i="1"/>
  <c r="T36" i="1"/>
  <c r="D36" i="1"/>
  <c r="H38" i="1"/>
  <c r="X38" i="1"/>
  <c r="H40" i="1"/>
  <c r="X40" i="1"/>
  <c r="P41" i="1"/>
  <c r="B19" i="1"/>
  <c r="Y37" i="1" s="1"/>
  <c r="I40" i="1"/>
  <c r="Y40" i="1"/>
  <c r="F32" i="1"/>
  <c r="R41" i="1"/>
  <c r="H36" i="1"/>
  <c r="C41" i="1"/>
  <c r="D31" i="1"/>
  <c r="E31" i="1"/>
  <c r="V37" i="1"/>
  <c r="F31" i="1"/>
  <c r="N36" i="1"/>
  <c r="N40" i="1"/>
  <c r="F41" i="1"/>
  <c r="M26" i="1"/>
  <c r="K31" i="1"/>
  <c r="O36" i="1"/>
  <c r="G39" i="1"/>
  <c r="O40" i="1"/>
  <c r="W41" i="1"/>
  <c r="Q26" i="1"/>
  <c r="O32" i="1"/>
  <c r="P36" i="1"/>
  <c r="P40" i="1"/>
  <c r="H41" i="1"/>
  <c r="T27" i="1"/>
  <c r="N29" i="1"/>
  <c r="M29" i="1"/>
  <c r="L29" i="1"/>
  <c r="X29" i="1"/>
  <c r="H29" i="1"/>
  <c r="W29" i="1"/>
  <c r="G29" i="1"/>
  <c r="V29" i="1"/>
  <c r="F29" i="1"/>
  <c r="U29" i="1"/>
  <c r="E29" i="1"/>
  <c r="I41" i="1"/>
  <c r="Y41" i="1"/>
  <c r="S26" i="1"/>
  <c r="Y27" i="1"/>
  <c r="C29" i="1"/>
  <c r="U32" i="1"/>
  <c r="R36" i="1"/>
  <c r="W30" i="1"/>
  <c r="G30" i="1"/>
  <c r="V30" i="1"/>
  <c r="F30" i="1"/>
  <c r="U30" i="1"/>
  <c r="E30" i="1"/>
  <c r="Q30" i="1"/>
  <c r="P30" i="1"/>
  <c r="O30" i="1"/>
  <c r="N30" i="1"/>
  <c r="W26" i="1"/>
  <c r="Z27" i="1"/>
  <c r="D29" i="1"/>
  <c r="K30" i="1"/>
  <c r="R31" i="1"/>
  <c r="V32" i="1"/>
  <c r="S36" i="1"/>
  <c r="J33" i="1"/>
  <c r="K33" i="1"/>
  <c r="D34" i="1"/>
  <c r="T34" i="1"/>
  <c r="H25" i="1"/>
  <c r="X25" i="1"/>
  <c r="L33" i="1"/>
  <c r="E34" i="1"/>
  <c r="U34" i="1"/>
  <c r="N35" i="1"/>
  <c r="P33" i="1"/>
  <c r="Q33" i="1"/>
  <c r="J34" i="1"/>
  <c r="D35" i="1"/>
  <c r="U39" i="1" l="1"/>
  <c r="E39" i="1"/>
  <c r="O39" i="1"/>
  <c r="N39" i="1"/>
  <c r="C39" i="1"/>
  <c r="Y39" i="1"/>
  <c r="X39" i="1"/>
  <c r="T39" i="1"/>
  <c r="S39" i="1"/>
  <c r="R39" i="1"/>
  <c r="M39" i="1"/>
  <c r="D39" i="1"/>
  <c r="J39" i="1"/>
  <c r="P37" i="1"/>
  <c r="F39" i="1"/>
  <c r="Q39" i="1"/>
  <c r="J37" i="1"/>
  <c r="K37" i="1"/>
  <c r="I37" i="1"/>
  <c r="G37" i="1"/>
  <c r="H37" i="1"/>
  <c r="C37" i="1"/>
  <c r="F37" i="1"/>
  <c r="M37" i="1"/>
  <c r="N37" i="1"/>
  <c r="I39" i="1"/>
  <c r="V39" i="1"/>
  <c r="U37" i="1"/>
  <c r="X37" i="1"/>
  <c r="W39" i="1"/>
  <c r="E37" i="1"/>
  <c r="L39" i="1"/>
  <c r="T37" i="1"/>
  <c r="H39" i="1"/>
  <c r="S37" i="1"/>
  <c r="D37" i="1"/>
  <c r="U41" i="1"/>
  <c r="T41" i="1"/>
  <c r="N41" i="1"/>
  <c r="M41" i="1"/>
  <c r="O41" i="1"/>
  <c r="J41" i="1"/>
  <c r="E41" i="1"/>
  <c r="D41" i="1"/>
  <c r="R37" i="1"/>
  <c r="K39" i="1"/>
</calcChain>
</file>

<file path=xl/sharedStrings.xml><?xml version="1.0" encoding="utf-8"?>
<sst xmlns="http://schemas.openxmlformats.org/spreadsheetml/2006/main" count="395" uniqueCount="115">
  <si>
    <t>Table 7.2 Average wind speed and deviations from the long-term mean (knots) [note 1] [note 2] [note 3] [note 4]</t>
  </si>
  <si>
    <t>This worksheet contains one table</t>
  </si>
  <si>
    <t>Some cells refer to notes which can be found on the notes worksheet</t>
  </si>
  <si>
    <t>Freeze panes are active on this sheet, to turn off freeze panes select 'view' then 'freeze panes' then 'unfreeze panes' or use [Alt W, F] </t>
  </si>
  <si>
    <t>[x] is used to indicate data not available</t>
  </si>
  <si>
    <t>Calendar period</t>
  </si>
  <si>
    <t>20-year mean 
[note 5]</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</si>
  <si>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</si>
  <si>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</si>
  <si>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</si>
  <si>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</si>
  <si>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</si>
  <si>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</si>
  <si>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</si>
  <si>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</si>
  <si>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</si>
  <si>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</si>
  <si>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</si>
  <si>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</si>
  <si>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</si>
  <si>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</si>
  <si>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</si>
  <si>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</si>
  <si>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</si>
  <si>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</si>
  <si>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</si>
  <si>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</si>
  <si>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2021 
average</t>
  </si>
  <si>
    <t>2022
average</t>
  </si>
  <si>
    <t>2023
average [provisional]</t>
  </si>
  <si>
    <t>2024
average [provisional]</t>
  </si>
  <si>
    <t>January</t>
  </si>
  <si>
    <t>February</t>
  </si>
  <si>
    <t>March</t>
  </si>
  <si>
    <t>April</t>
  </si>
  <si>
    <t>May</t>
  </si>
  <si>
    <t>June</t>
  </si>
  <si>
    <t>July</t>
  </si>
  <si>
    <t>August</t>
  </si>
  <si>
    <t>September</t>
  </si>
  <si>
    <t>October</t>
  </si>
  <si>
    <t>November</t>
  </si>
  <si>
    <t>December</t>
  </si>
  <si>
    <t>January-March</t>
  </si>
  <si>
    <t>April-June</t>
  </si>
  <si>
    <t>July-September</t>
  </si>
  <si>
    <t>October-December</t>
  </si>
  <si>
    <t>January-December</t>
  </si>
  <si>
    <t>2001
deviation</t>
  </si>
  <si>
    <t>2002 
deviation</t>
  </si>
  <si>
    <t>2003
deviation</t>
  </si>
  <si>
    <t>2004
deviation</t>
  </si>
  <si>
    <t>2005
deviation</t>
  </si>
  <si>
    <t>2006
deviation</t>
  </si>
  <si>
    <t>2007
deviation</t>
  </si>
  <si>
    <t>2008
deviation</t>
  </si>
  <si>
    <t>2009
deviation</t>
  </si>
  <si>
    <t>2010
deviation</t>
  </si>
  <si>
    <t>2011
deviation</t>
  </si>
  <si>
    <t>2012
deviation</t>
  </si>
  <si>
    <t>2013 
deviation</t>
  </si>
  <si>
    <t>2014 
deviation</t>
  </si>
  <si>
    <t>2015 
deviation</t>
  </si>
  <si>
    <t>2016 
deviation</t>
  </si>
  <si>
    <t>2017 
deviation</t>
  </si>
  <si>
    <t>2018 
deviation</t>
  </si>
  <si>
    <t>2019 
deviation</t>
  </si>
  <si>
    <t>2020 
deviation</t>
  </si>
  <si>
    <t>2021 
deviation</t>
  </si>
  <si>
    <t>2022
deviation</t>
  </si>
  <si>
    <t>2023
deviation [provisional]</t>
  </si>
  <si>
    <t>2024
deviation [provisional]</t>
  </si>
  <si>
    <t>Notes</t>
  </si>
  <si>
    <t xml:space="preserve">This worksheet contains one table 
</t>
  </si>
  <si>
    <t xml:space="preserve">This table contains supplementary information supporting average wind speed and deviations from the long-term mean which are referred to in the data presented in this workbook </t>
  </si>
  <si>
    <t xml:space="preserve">Note </t>
  </si>
  <si>
    <t>Description</t>
  </si>
  <si>
    <t>Note 1</t>
  </si>
  <si>
    <t>Based on data provided by the Meteorological Office. Average wind speed is calculated by aggregating regional wind speed data, weighted according to each regions share of onshore and offshore wind electricity generation capacity.</t>
  </si>
  <si>
    <t>Note 2</t>
  </si>
  <si>
    <t>Information on the methodology used is given in Energy Trends, September 2008 (opens in a new window)</t>
  </si>
  <si>
    <t>Note 3</t>
  </si>
  <si>
    <t>Map detailing the location of the weather stations used in calculating average wind speed (opens in a new window)</t>
  </si>
  <si>
    <t>Note 4</t>
  </si>
  <si>
    <t>1 knot = 1 nautical mile per hour = 1.151 statute miles per hour</t>
  </si>
  <si>
    <t>Note 5</t>
  </si>
  <si>
    <t>Average wind speeds for that calendar period for the years 2002 to 2021.</t>
  </si>
  <si>
    <t>Data 7.1a Average temperatures and deviations from the long-term mean (degrees Celsius) [note 1] [note 2]</t>
  </si>
  <si>
    <t>30-year mean 
[note 3]</t>
  </si>
  <si>
    <t>1991
average</t>
  </si>
  <si>
    <t>1992 
average</t>
  </si>
  <si>
    <t>1993
average</t>
  </si>
  <si>
    <t>1994
average</t>
  </si>
  <si>
    <t>1995
average</t>
  </si>
  <si>
    <t>1996
average</t>
  </si>
  <si>
    <t>1997
average</t>
  </si>
  <si>
    <t>1998
average</t>
  </si>
  <si>
    <t>1999
average</t>
  </si>
  <si>
    <t>2000
average</t>
  </si>
  <si>
    <t>2023
average</t>
  </si>
  <si>
    <t>2024
average</t>
  </si>
  <si>
    <t>1991
deviation</t>
  </si>
  <si>
    <t>1992 
deviation</t>
  </si>
  <si>
    <t>1993
deviation</t>
  </si>
  <si>
    <t>1994
deviation</t>
  </si>
  <si>
    <t>1995
deviation</t>
  </si>
  <si>
    <t>1996
deviation</t>
  </si>
  <si>
    <t>1997
deviation</t>
  </si>
  <si>
    <t>1998
deviation</t>
  </si>
  <si>
    <t>1999
deviation</t>
  </si>
  <si>
    <t>2000
deviation</t>
  </si>
  <si>
    <t>2023
deviation</t>
  </si>
  <si>
    <t>2024
deviation</t>
  </si>
  <si>
    <t>Table 7.3 Average daily sun hours and deviations from the long-term mean [note 1] [note 2] [note 3] [note 4]</t>
  </si>
  <si>
    <t>Table 7.4 Average monthly rainfall and deviations from the long-term mean (mm) [note 1] [note 2] [note 3] [note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</si>
</sst>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0.000000"/>
    <numFmt numFmtId="166" formatCode="#,##0.0000000_ ;\-#,##0.0000000\ "/>
    <numFmt numFmtId="167" formatCode="0.0"/>
    <numFmt numFmtId="168" formatCode="#,##0.0_ ;\-#,##0.0\ "/>
  </numFmts>
  <fonts count="8" x14ac:knownFonts="1">
    <font>
      <sz val="11"/>
      <color theme="1"/>
      <name val="Aptos Narrow"/>
      <family val="2"/>
    </font>
    <font>
      <sz val="11"/>
      <color theme="1"/>
      <name val="Aptos Narrow"/>
      <family val="2"/>
    </font>
    <font>
      <b/>
      <sz val="15"/>
      <color theme="3"/>
      <name val="Aptos Narrow"/>
      <family val="2"/>
    </font>
    <font>
      <b/>
      <sz val="13"/>
      <color theme="3"/>
      <name val="Aptos Narrow"/>
      <family val="2"/>
    </font>
    <font>
      <sz val="12"/>
      <color theme="1"/>
      <name val="Aptos Narrow"/>
      <family val="2"/>
      <scheme val="minor"/>
    </font>
    <font>
      <sz val="12"/>
      <name val="Aptos Narrow"/>
      <family val="2"/>
      <scheme val="minor"/>
    </font>
    <font>
      <b/>
      <sz val="12"/>
      <color theme="1"/>
      <name val="Aptos Narrow"/>
      <family val="2"/>
      <scheme val="minor"/>
    </font>
    <font>
      <u/>
      <sz val="11"/>
      <color theme="10"/>
      <name val="Aptos Narrow"/>
      <family val="2"/>
    </font>
  </fonts>
  <fills count="2">
    <fill>
      <patternFill patternType="none"/>
    </fill>
    <fill>
      <patternFill patternType="gray125"/>
    </fill>
  </fills>
  <borders count="16">
    <border>
      <left/>
      <right/>
      <top/>
      <bottom/>
      <diagonal/>
    </border>
    <border>
      <left/>
      <right/>
      <top/>
      <bottom style="thick">
        <color theme="4"/>
      </bottom>
      <diagonal/>
    </border>
    <border>
      <left/>
      <right/>
      <top/>
      <bottom style="thick">
        <color theme="4" tint="0.49998474074526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lignment vertical="center" wrapText="1"/>
    </xf>
    <xf numFmtId="0" fontId="7" fillId="0" borderId="0" applyNumberFormat="0" applyFill="0" applyBorder="0" applyAlignment="0" applyProtection="0"/>
  </cellStyleXfs>
  <cellXfs count="48">
    <xf numFmtId="0" fontId="0" fillId="0" borderId="0" xfId="0"/>
    <xf numFmtId="0" fontId="2" fillId="0" borderId="1" xfId="2" applyAlignment="1">
      <alignment vertical="center"/>
    </xf>
    <xf numFmtId="0" fontId="4" fillId="0" borderId="0" xfId="4" applyAlignment="1">
      <alignment horizontal="right" vertical="center"/>
    </xf>
    <xf numFmtId="0" fontId="4" fillId="0" borderId="0" xfId="4" applyAlignment="1">
      <alignment vertical="center"/>
    </xf>
    <xf numFmtId="0" fontId="5" fillId="0" borderId="3" xfId="4" applyFont="1" applyBorder="1" applyAlignment="1">
      <alignment horizontal="center" vertical="center" wrapText="1"/>
    </xf>
    <xf numFmtId="0" fontId="6" fillId="0" borderId="4" xfId="4" applyFont="1" applyBorder="1" applyAlignment="1">
      <alignment horizontal="center" vertical="center" wrapText="1"/>
    </xf>
    <xf numFmtId="0" fontId="6" fillId="0" borderId="5" xfId="4" applyFont="1" applyBorder="1" applyAlignment="1">
      <alignment horizontal="center" vertical="center" wrapText="1"/>
    </xf>
    <xf numFmtId="0" fontId="6" fillId="0" borderId="6" xfId="4" applyFont="1" applyBorder="1" applyAlignment="1">
      <alignment horizontal="center" vertical="center" wrapText="1"/>
    </xf>
    <xf numFmtId="0" fontId="4" fillId="0" borderId="0" xfId="4">
      <alignment vertical="center" wrapText="1"/>
    </xf>
    <xf numFmtId="0" fontId="4" fillId="0" borderId="7" xfId="4" applyBorder="1" applyAlignment="1">
      <alignment horizontal="right" vertical="center" wrapText="1"/>
    </xf>
    <xf numFmtId="164" fontId="4" fillId="0" borderId="8" xfId="4" applyNumberFormat="1" applyBorder="1" applyAlignment="1">
      <alignment horizontal="right" vertical="center" wrapText="1"/>
    </xf>
    <xf numFmtId="164" fontId="4" fillId="0" borderId="0" xfId="4" applyNumberFormat="1" applyAlignment="1">
      <alignment horizontal="right" vertical="center" wrapText="1"/>
    </xf>
    <xf numFmtId="164" fontId="4" fillId="0" borderId="0" xfId="4" applyNumberFormat="1">
      <alignment vertical="center" wrapText="1"/>
    </xf>
    <xf numFmtId="165" fontId="4" fillId="0" borderId="0" xfId="4" applyNumberFormat="1">
      <alignment vertical="center" wrapText="1"/>
    </xf>
    <xf numFmtId="166" fontId="4" fillId="0" borderId="0" xfId="4" applyNumberFormat="1">
      <alignment vertical="center" wrapText="1"/>
    </xf>
    <xf numFmtId="0" fontId="4" fillId="0" borderId="9" xfId="4" applyBorder="1" applyAlignment="1">
      <alignment horizontal="right" vertical="center" wrapText="1"/>
    </xf>
    <xf numFmtId="164" fontId="4" fillId="0" borderId="10" xfId="4" applyNumberFormat="1" applyBorder="1" applyAlignment="1">
      <alignment horizontal="right" vertical="center" wrapText="1"/>
    </xf>
    <xf numFmtId="164" fontId="4" fillId="0" borderId="6" xfId="4" applyNumberFormat="1" applyBorder="1" applyAlignment="1">
      <alignment horizontal="right" vertical="center" wrapText="1"/>
    </xf>
    <xf numFmtId="164" fontId="4" fillId="0" borderId="11" xfId="4" applyNumberFormat="1" applyBorder="1" applyAlignment="1">
      <alignment horizontal="right" vertical="center" wrapText="1"/>
    </xf>
    <xf numFmtId="0" fontId="4" fillId="0" borderId="3" xfId="4" applyBorder="1" applyAlignment="1">
      <alignment horizontal="right" vertical="center" wrapText="1"/>
    </xf>
    <xf numFmtId="164" fontId="4" fillId="0" borderId="4" xfId="4" applyNumberFormat="1" applyBorder="1" applyAlignment="1">
      <alignment horizontal="right" vertical="center" wrapText="1"/>
    </xf>
    <xf numFmtId="164" fontId="4" fillId="0" borderId="12" xfId="4" applyNumberFormat="1" applyBorder="1" applyAlignment="1">
      <alignment horizontal="right" vertical="center" wrapText="1"/>
    </xf>
    <xf numFmtId="164" fontId="4" fillId="0" borderId="13" xfId="4" applyNumberFormat="1" applyBorder="1" applyAlignment="1">
      <alignment horizontal="right" vertical="center" wrapText="1"/>
    </xf>
    <xf numFmtId="164" fontId="4" fillId="0" borderId="14" xfId="4" applyNumberFormat="1" applyBorder="1" applyAlignment="1">
      <alignment horizontal="right" vertical="center" wrapText="1"/>
    </xf>
    <xf numFmtId="0" fontId="5" fillId="0" borderId="12" xfId="4" applyFont="1" applyBorder="1" applyAlignment="1">
      <alignment horizontal="center" vertical="center" wrapText="1"/>
    </xf>
    <xf numFmtId="0" fontId="0" fillId="0" borderId="13" xfId="0" applyBorder="1"/>
    <xf numFmtId="0" fontId="6" fillId="0" borderId="15" xfId="4" applyFont="1" applyBorder="1" applyAlignment="1">
      <alignment horizontal="center" vertical="center" wrapText="1"/>
    </xf>
    <xf numFmtId="0" fontId="6" fillId="0" borderId="14" xfId="4" applyFont="1" applyBorder="1" applyAlignment="1">
      <alignment horizontal="center" vertical="center" wrapText="1"/>
    </xf>
    <xf numFmtId="37" fontId="4" fillId="0" borderId="10" xfId="4" applyNumberFormat="1" applyBorder="1" applyAlignment="1">
      <alignment horizontal="right" vertical="center" wrapText="1"/>
    </xf>
    <xf numFmtId="37" fontId="4" fillId="0" borderId="8" xfId="4" applyNumberFormat="1" applyBorder="1" applyAlignment="1">
      <alignment horizontal="right" vertical="center" wrapText="1"/>
    </xf>
    <xf numFmtId="37" fontId="4" fillId="0" borderId="4" xfId="4" applyNumberFormat="1" applyBorder="1" applyAlignment="1">
      <alignment horizontal="right" vertical="center" wrapText="1"/>
    </xf>
    <xf numFmtId="37" fontId="4" fillId="0" borderId="7" xfId="4" applyNumberFormat="1" applyBorder="1" applyAlignment="1">
      <alignment horizontal="right" vertical="center" wrapText="1"/>
    </xf>
    <xf numFmtId="0" fontId="4" fillId="0" borderId="0" xfId="4" applyAlignment="1">
      <alignment horizontal="right" vertical="center" wrapText="1"/>
    </xf>
    <xf numFmtId="0" fontId="3" fillId="0" borderId="2" xfId="3"/>
    <xf numFmtId="0" fontId="5" fillId="0" borderId="0" xfId="4" applyFont="1">
      <alignment vertical="center" wrapText="1"/>
    </xf>
    <xf numFmtId="0" fontId="7" fillId="0" borderId="0" xfId="5" applyAlignment="1" applyProtection="1">
      <alignment vertical="center" wrapText="1"/>
    </xf>
    <xf numFmtId="0" fontId="7" fillId="0" borderId="0" xfId="5" applyFill="1" applyAlignment="1" applyProtection="1"/>
    <xf numFmtId="0" fontId="7" fillId="0" borderId="0" xfId="5" applyFill="1" applyAlignment="1" applyProtection="1">
      <alignment vertical="center" wrapText="1"/>
    </xf>
    <xf numFmtId="0" fontId="5"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164" fontId="5" fillId="0" borderId="8" xfId="4" applyNumberFormat="1" applyFont="1" applyBorder="1" applyAlignment="1">
      <alignment horizontal="right" vertical="center" wrapText="1"/>
    </xf>
    <xf numFmtId="9" fontId="4" fillId="0" borderId="0" xfId="1" applyFont="1" applyAlignment="1">
      <alignment vertical="center" wrapText="1"/>
    </xf>
    <xf numFmtId="164" fontId="5" fillId="0" borderId="10" xfId="4" applyNumberFormat="1" applyFont="1" applyBorder="1" applyAlignment="1">
      <alignment horizontal="right" vertical="center" wrapText="1"/>
    </xf>
    <xf numFmtId="164" fontId="5" fillId="0" borderId="4" xfId="4" applyNumberFormat="1" applyFont="1" applyBorder="1" applyAlignment="1">
      <alignment horizontal="right" vertical="center" wrapText="1"/>
    </xf>
    <xf numFmtId="167" fontId="4" fillId="0" borderId="0" xfId="4" applyNumberFormat="1">
      <alignment vertical="center" wrapText="1"/>
    </xf>
    <xf numFmtId="168" fontId="4" fillId="0" borderId="0" xfId="4" applyNumberFormat="1">
      <alignment vertical="center" wrapText="1"/>
    </xf>
  </cellXfs>
  <cellStyles count="6">
    <cellStyle name="Heading 1" xfId="2" builtinId="16"/>
    <cellStyle name="Heading 2" xfId="3" builtinId="17"/>
    <cellStyle name="Hyperlink" xfId="5" builtinId="8"/>
    <cellStyle name="Normal" xfId="0" builtinId="0"/>
    <cellStyle name="Normal 4" xfId="4" xr:uid="{A8248862-D426-445A-9344-B276EC012018}"/>
    <cellStyle name="Per cent" xfId="1" builtinId="5"/>
  </cellStyles>
  <dxfs count="128">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right" vertical="center" textRotation="0" wrapText="1" indent="0" justifyLastLine="0" shrinkToFit="0" readingOrder="0"/>
    </dxf>
    <dxf>
      <font>
        <b/>
        <i val="0"/>
        <strike val="0"/>
        <condense val="0"/>
        <extend val="0"/>
        <outline val="0"/>
        <shadow val="0"/>
        <u val="none"/>
        <vertAlign val="baseline"/>
        <sz val="12"/>
        <color theme="1"/>
        <name val="Aptos Narrow"/>
        <family val="2"/>
        <scheme val="minor"/>
      </font>
      <alignment horizontal="center"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right" vertical="center" textRotation="0" wrapText="1" indent="0" justifyLastLine="0" shrinkToFit="0" readingOrder="0"/>
    </dxf>
    <dxf>
      <font>
        <b/>
        <i val="0"/>
        <strike val="0"/>
        <condense val="0"/>
        <extend val="0"/>
        <outline val="0"/>
        <shadow val="0"/>
        <u val="none"/>
        <vertAlign val="baseline"/>
        <sz val="12"/>
        <color theme="1"/>
        <name val="Aptos Narrow"/>
        <family val="2"/>
        <scheme val="minor"/>
      </font>
      <alignment horizontal="center"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border>
    </dxf>
    <dxf>
      <numFmt numFmtId="164" formatCode="#,##0.0;\-#,##0.0"/>
      <alignment horizontal="right" vertical="center" textRotation="0" wrapText="1" indent="0" justifyLastLine="0" shrinkToFit="0" readingOrder="0"/>
      <border diagonalUp="0" diagonalDown="0" outline="0">
        <left/>
        <right/>
        <top/>
        <bottom style="thin">
          <color indexed="64"/>
        </bottom>
      </border>
    </dxf>
    <dxf>
      <numFmt numFmtId="164" formatCode="#,##0.0;\-#,##0.0"/>
      <alignment horizontal="right"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right" vertical="center" textRotation="0" wrapText="1" indent="0" justifyLastLine="0" shrinkToFit="0" readingOrder="0"/>
    </dxf>
    <dxf>
      <font>
        <b/>
        <i val="0"/>
        <strike val="0"/>
        <condense val="0"/>
        <extend val="0"/>
        <outline val="0"/>
        <shadow val="0"/>
        <u val="none"/>
        <vertAlign val="baseline"/>
        <sz val="12"/>
        <color theme="1"/>
        <name val="Aptos Narrow"/>
        <family val="2"/>
        <scheme val="minor"/>
      </font>
      <alignment horizontal="center" vertical="center" textRotation="0" wrapText="1" indent="0" justifyLastLine="0" shrinkToFit="0" readingOrder="0"/>
    </dxf>
    <dxf>
      <font>
        <strike val="0"/>
        <outline val="0"/>
        <shadow val="0"/>
        <u val="none"/>
        <vertAlign val="baseline"/>
        <sz val="12"/>
        <color rgb="FFFF0000"/>
        <name val="Aptos Narrow"/>
        <family val="2"/>
        <scheme val="minor"/>
      </font>
      <alignment horizontal="general"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outline="0">
        <left/>
        <right/>
        <top/>
        <bottom style="thin">
          <color indexed="64"/>
        </bottom>
      </border>
    </dxf>
    <dxf>
      <numFmt numFmtId="164" formatCode="#,##0.0;\-#,##0.0"/>
      <alignment horizontal="right" vertical="center" textRotation="0" wrapText="1" indent="0" justifyLastLine="0" shrinkToFit="0" readingOrder="0"/>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164" formatCode="#,##0.0;\-#,##0.0"/>
      <alignment horizontal="right" vertical="center" textRotation="0" wrapText="1" indent="0" justifyLastLine="0" shrinkToFit="0" readingOrder="0"/>
      <border diagonalUp="0" diagonalDown="0">
        <left/>
        <right/>
        <top/>
        <bottom style="thin">
          <color indexed="64"/>
        </bottom>
        <vertical/>
        <horizontal/>
      </border>
    </dxf>
    <dxf>
      <numFmt numFmtId="5" formatCode="#,##0;\-#,##0"/>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right" vertical="center" textRotation="0" wrapText="1" indent="0" justifyLastLine="0" shrinkToFit="0" readingOrder="0"/>
      <border diagonalUp="0" diagonalDown="0">
        <left/>
        <right style="thin">
          <color indexed="64"/>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right" vertical="center" textRotation="0" wrapText="1" indent="0" justifyLastLine="0" shrinkToFit="0" readingOrder="0"/>
    </dxf>
    <dxf>
      <font>
        <b/>
        <i val="0"/>
        <strike val="0"/>
        <condense val="0"/>
        <extend val="0"/>
        <outline val="0"/>
        <shadow val="0"/>
        <u val="none"/>
        <vertAlign val="baseline"/>
        <sz val="12"/>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08861B-22F3-4002-AF2F-24FA22C3F363}" name="Data7.2_Average_wind_speed_and_deviations_from_the_long_term_mean" displayName="Data7.2_Average_wind_speed_and_deviations_from_the_long_term_mean" ref="A6:Z41" totalsRowShown="0" headerRowDxfId="127" dataDxfId="126" headerRowBorderDxfId="124" tableBorderDxfId="125" headerRowCellStyle="Normal 4" dataCellStyle="Normal 4">
  <autoFilter ref="A6:Z41" xr:uid="{C608861B-22F3-4002-AF2F-24FA22C3F363}"/>
  <tableColumns count="26">
    <tableColumn id="1" xr3:uid="{B59B88FB-F936-4D48-9957-D124EF885047}" name="Calendar period" dataDxfId="123" dataCellStyle="Normal 4"/>
    <tableColumn id="2" xr3:uid="{1A49E4CC-3086-40B2-97BC-F6B69B2654B0}" name="20-year mean _x000a_[note 5]" dataDxfId="122" dataCellStyle="Normal 4"/>
    <tableColumn id="3" xr3:uid="{B58BB890-FC84-461B-8523-93FE67A4F220}" name="2001_x000a_average" dataDxfId="121" dataCellStyle="Normal 4"/>
    <tableColumn id="4" xr3:uid="{B459513B-32AD-47F7-91F2-65149F0D264F}" name="2002 _x000a_average" dataDxfId="120" dataCellStyle="Normal 4"/>
    <tableColumn id="5" xr3:uid="{90F2D6CE-EF10-44A6-BD9F-B56AF87716F5}" name="2003_x000a_average" dataDxfId="119" dataCellStyle="Normal 4"/>
    <tableColumn id="6" xr3:uid="{671CEE68-3C9A-4043-962C-90099A23FDA2}" name="2004_x000a_average" dataDxfId="118" dataCellStyle="Normal 4"/>
    <tableColumn id="7" xr3:uid="{AB8D8239-7CD7-4398-A5E4-4CE6F9F71D45}" name="2005_x000a_average" dataDxfId="117" dataCellStyle="Normal 4"/>
    <tableColumn id="8" xr3:uid="{8267F55D-4181-4427-A875-BF39B1423099}" name="2006_x000a_average" dataDxfId="116" dataCellStyle="Normal 4"/>
    <tableColumn id="9" xr3:uid="{9BC00779-8B3E-436D-B9F8-ED37435D0BEF}" name="2007_x000a_average" dataDxfId="115" dataCellStyle="Normal 4"/>
    <tableColumn id="10" xr3:uid="{BC9820DF-4048-477E-9585-A6C6DF0753C6}" name="2008_x000a_average" dataDxfId="114" dataCellStyle="Normal 4"/>
    <tableColumn id="11" xr3:uid="{0CFE23E8-8F4D-401D-93B6-532FEA9AA723}" name="2009_x000a_average" dataDxfId="113" dataCellStyle="Normal 4"/>
    <tableColumn id="12" xr3:uid="{D64FB13F-1BD7-40C5-B864-7B8B99B819F0}" name="2010_x000a_average" dataDxfId="112" dataCellStyle="Normal 4"/>
    <tableColumn id="13" xr3:uid="{74478228-4FD2-4710-9CBD-6DD76328DC30}" name="2011_x000a_average" dataDxfId="111" dataCellStyle="Normal 4"/>
    <tableColumn id="14" xr3:uid="{4ED0BB7B-AE7F-4FFA-831B-9D29F5D3A466}" name="2012_x000a_average" dataDxfId="110" dataCellStyle="Normal 4"/>
    <tableColumn id="15" xr3:uid="{F495B1E1-F870-4C00-BB71-7A918BA685C1}" name="2013 _x000a_average" dataDxfId="109" dataCellStyle="Normal 4"/>
    <tableColumn id="16" xr3:uid="{267F2D76-FE47-495D-BB7C-021CDD70E1C3}" name="2014 _x000a_average" dataDxfId="108" dataCellStyle="Normal 4"/>
    <tableColumn id="17" xr3:uid="{4000CE95-7F7F-43F3-A5A6-E38289F2869A}" name="2015 _x000a_average" dataDxfId="107" dataCellStyle="Normal 4"/>
    <tableColumn id="18" xr3:uid="{C1246F22-8EFE-4D51-88E8-6B0DCCB4D8DA}" name="2016 _x000a_average" dataDxfId="106" dataCellStyle="Normal 4"/>
    <tableColumn id="19" xr3:uid="{9985EDFA-04A9-4DC8-847B-A2A8F239E6D7}" name="2017 _x000a_average" dataDxfId="105" dataCellStyle="Normal 4"/>
    <tableColumn id="20" xr3:uid="{71C69A81-BE92-4604-A5D8-23843EE5BEA3}" name="2018 _x000a_average" dataDxfId="104" dataCellStyle="Normal 4"/>
    <tableColumn id="21" xr3:uid="{FFF110CB-D236-41CB-8CB4-DAA45AD34E53}" name="2019 _x000a_average" dataDxfId="103" dataCellStyle="Normal 4"/>
    <tableColumn id="22" xr3:uid="{F94D016C-3993-4921-B8B1-2B37EB475064}" name="2020 _x000a_average" dataDxfId="102" dataCellStyle="Normal 4"/>
    <tableColumn id="24" xr3:uid="{8D72AA43-A3AC-4DB4-9CDC-A6D4D27D6C9E}" name="2021 _x000a_average" dataDxfId="101" dataCellStyle="Normal 4"/>
    <tableColumn id="23" xr3:uid="{8558206E-A4FE-4806-8791-E3A6FBFC8E76}" name="2022_x000a_average" dataDxfId="100" dataCellStyle="Normal 4"/>
    <tableColumn id="25" xr3:uid="{68F82A5B-E7ED-49ED-B09D-0A5E2CE8D718}" name="2023_x000a_average [provisional]" dataDxfId="99" dataCellStyle="Normal 4"/>
    <tableColumn id="26" xr3:uid="{BED4E1D6-A49D-473D-8A91-F5642108CDD4}" name="2024_x000a_average [provisional]" dataDxfId="98"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A083C-B105-4A55-AD4D-5C05F9480509}" name="Notes" displayName="Notes" ref="A4:B9" totalsRowShown="0" headerRowCellStyle="Heading 2">
  <tableColumns count="2">
    <tableColumn id="1" xr3:uid="{49C8E499-6DBA-47FB-9230-DCFDB0E7728D}" name="Note " dataCellStyle="Normal 4"/>
    <tableColumn id="2" xr3:uid="{D41454E2-1954-4BE2-8E0F-34B29C7BDDA3}" name="Description" dataDxfId="97"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31E5AE-BE4D-4991-9512-0BA008B078F2}" name="Data7.1a_Average_temperatures_and_deviations_from_the_long_term_mean" displayName="Data7.1a_Average_temperatures_and_deviations_from_the_long_term_mean" ref="A6:AJ41" totalsRowShown="0" headerRowDxfId="96" dataDxfId="95" headerRowBorderDxfId="93" tableBorderDxfId="94" headerRowCellStyle="Normal 4" dataCellStyle="Normal 4">
  <autoFilter ref="A6:AJ41" xr:uid="{DA31E5AE-BE4D-4991-9512-0BA008B078F2}"/>
  <tableColumns count="36">
    <tableColumn id="1" xr3:uid="{53F5F935-8881-4271-AD47-0481700A05E8}" name="Calendar period" dataDxfId="92" dataCellStyle="Normal 4"/>
    <tableColumn id="2" xr3:uid="{1B1D0822-154F-42A5-80CE-ECBD5802CA00}" name="30-year mean _x000a_[note 3]" dataDxfId="91" dataCellStyle="Normal 4"/>
    <tableColumn id="24" xr3:uid="{0B25B9BB-8693-4C77-AA44-F00E1AC1DE13}" name="1991_x000a_average" dataDxfId="90" dataCellStyle="Normal 4"/>
    <tableColumn id="25" xr3:uid="{ABF81044-E91D-4E3A-8245-DA238F759DF6}" name="1992 _x000a_average" dataDxfId="89" dataCellStyle="Normal 4"/>
    <tableColumn id="26" xr3:uid="{1C153425-4AB5-46B7-93AA-D03340DB8AEA}" name="1993_x000a_average" dataDxfId="88" dataCellStyle="Normal 4"/>
    <tableColumn id="27" xr3:uid="{AA3E1CDE-15D8-4D77-B5AB-4D5846A93489}" name="1994_x000a_average" dataDxfId="87" dataCellStyle="Normal 4"/>
    <tableColumn id="28" xr3:uid="{A6A0C120-4496-4ED3-90F5-A1E0AA27C16D}" name="1995_x000a_average" dataDxfId="86" dataCellStyle="Normal 4"/>
    <tableColumn id="29" xr3:uid="{0456DCDF-5F4F-4A0C-AD79-A738A2FFF8DA}" name="1996_x000a_average" dataDxfId="85" dataCellStyle="Normal 4"/>
    <tableColumn id="30" xr3:uid="{088BCCBA-0BA6-4972-9E93-F9451392E939}" name="1997_x000a_average" dataDxfId="84" dataCellStyle="Normal 4"/>
    <tableColumn id="31" xr3:uid="{4EE718A2-DEFF-493A-A0F7-4FCAEB8E3F1B}" name="1998_x000a_average" dataDxfId="83" dataCellStyle="Normal 4"/>
    <tableColumn id="32" xr3:uid="{E09C9641-63D6-406E-878E-E7C0015E0325}" name="1999_x000a_average" dataDxfId="82" dataCellStyle="Normal 4"/>
    <tableColumn id="33" xr3:uid="{7A7AB99C-A948-43FC-9D1E-0F7D1C939515}" name="2000_x000a_average" dataDxfId="81" dataCellStyle="Normal 4"/>
    <tableColumn id="3" xr3:uid="{27105143-D5C7-417F-B3E7-08BA480CAD8F}" name="2001_x000a_average" dataDxfId="80" dataCellStyle="Normal 4"/>
    <tableColumn id="4" xr3:uid="{DBA63848-1489-4C31-92D8-96E2B03BC1E1}" name="2002 _x000a_average" dataDxfId="79" dataCellStyle="Normal 4"/>
    <tableColumn id="5" xr3:uid="{0BB4297E-3E23-4EE9-AD83-E6B4003DC6D3}" name="2003_x000a_average" dataDxfId="78" dataCellStyle="Normal 4"/>
    <tableColumn id="6" xr3:uid="{A80A995E-7DE6-4BA1-8EFF-DF2F1E5D0489}" name="2004_x000a_average" dataDxfId="77" dataCellStyle="Normal 4"/>
    <tableColumn id="7" xr3:uid="{6115A00F-F53D-45EF-9D22-14BD61480133}" name="2005_x000a_average" dataDxfId="76" dataCellStyle="Normal 4"/>
    <tableColumn id="8" xr3:uid="{CF4671F7-E007-4652-8B8A-83B2FD513222}" name="2006_x000a_average" dataDxfId="75" dataCellStyle="Normal 4"/>
    <tableColumn id="9" xr3:uid="{76611E6F-852F-481E-AF19-C77D60B17F7F}" name="2007_x000a_average" dataDxfId="74" dataCellStyle="Normal 4"/>
    <tableColumn id="10" xr3:uid="{86B6497A-EA05-444F-A213-350E95CD7EA8}" name="2008_x000a_average" dataDxfId="73" dataCellStyle="Normal 4"/>
    <tableColumn id="11" xr3:uid="{87CD4AF4-49E9-4E6C-9B54-69EE147AAE62}" name="2009_x000a_average" dataDxfId="72" dataCellStyle="Normal 4"/>
    <tableColumn id="12" xr3:uid="{8FA7807A-97CA-48ED-9004-397A64645E9F}" name="2010_x000a_average" dataDxfId="71" dataCellStyle="Normal 4"/>
    <tableColumn id="13" xr3:uid="{6B44D841-B726-4FFF-9BED-72D88AF58481}" name="2011_x000a_average" dataDxfId="70" dataCellStyle="Normal 4"/>
    <tableColumn id="14" xr3:uid="{0E2C5B79-A574-4933-945B-76F60A57E37F}" name="2012_x000a_average" dataDxfId="69" dataCellStyle="Normal 4"/>
    <tableColumn id="15" xr3:uid="{E1DAAF5A-E89F-490A-BDAC-424E57B5B21D}" name="2013 _x000a_average" dataDxfId="68" dataCellStyle="Normal 4"/>
    <tableColumn id="16" xr3:uid="{EB69EE54-A07B-4603-8DD4-70A1CB4E0C4A}" name="2014 _x000a_average" dataDxfId="67" dataCellStyle="Normal 4"/>
    <tableColumn id="17" xr3:uid="{38A0CE1D-93CD-4E80-A700-F46E7BF80EE5}" name="2015 _x000a_average" dataDxfId="66" dataCellStyle="Normal 4"/>
    <tableColumn id="18" xr3:uid="{3998E77A-85A8-4255-831A-A12D1FC51424}" name="2016 _x000a_average" dataDxfId="65" dataCellStyle="Normal 4"/>
    <tableColumn id="19" xr3:uid="{6DB56BC8-3BE6-4CCB-8181-C262B751B0F9}" name="2017 _x000a_average" dataDxfId="64" dataCellStyle="Normal 4"/>
    <tableColumn id="20" xr3:uid="{F1B2A7DA-CE78-4ADD-9101-6D4DC388F2C6}" name="2018 _x000a_average" dataDxfId="63" dataCellStyle="Normal 4"/>
    <tableColumn id="21" xr3:uid="{33E5E3B2-C3ED-4B66-A997-2B72520FC7F4}" name="2019 _x000a_average" dataDxfId="62" dataCellStyle="Normal 4"/>
    <tableColumn id="22" xr3:uid="{0572B9DA-53F3-4FC2-A82F-AE6F8AF2C60B}" name="2020 _x000a_average" dataDxfId="61" dataCellStyle="Normal 4"/>
    <tableColumn id="34" xr3:uid="{FAF29C71-FD51-4FA8-9331-7F86C2A3F6B6}" name="2021 _x000a_average" dataDxfId="60" dataCellStyle="Normal 4"/>
    <tableColumn id="23" xr3:uid="{63CAB763-182C-47BF-A707-CDCA93C88E3D}" name="2022_x000a_average"/>
    <tableColumn id="35" xr3:uid="{8CB888A8-F1A8-40D2-B009-FDBC31413558}" name="2023_x000a_average" dataDxfId="59" dataCellStyle="Normal 4"/>
    <tableColumn id="36" xr3:uid="{F9D528BA-0FF4-43F1-BEDB-7CC9404C31A8}" name="2024_x000a_average" dataDxfId="58"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5A95FD-3D0F-4BB7-8015-6E5F07EF324F}" name="Data7.3_Average_daily_sun_hours_and_deviations_from_the_long_term_mean" displayName="Data7.3_Average_daily_sun_hours_and_deviations_from_the_long_term_mean" ref="A6:Z41" totalsRowShown="0" headerRowDxfId="57" dataDxfId="56" headerRowBorderDxfId="54" tableBorderDxfId="55" headerRowCellStyle="Normal 4" dataCellStyle="Normal 4">
  <autoFilter ref="A6:Z41" xr:uid="{455A95FD-3D0F-4BB7-8015-6E5F07EF324F}"/>
  <tableColumns count="26">
    <tableColumn id="1" xr3:uid="{FAB4333F-14FA-429E-A2BB-A3087FC339DC}" name="Calendar period" dataDxfId="53" dataCellStyle="Normal 4"/>
    <tableColumn id="2" xr3:uid="{4B37D43B-9619-4030-BF5F-6DA4C2B553B1}" name="20-year mean _x000a_[note 5]" dataDxfId="52" dataCellStyle="Normal 4"/>
    <tableColumn id="3" xr3:uid="{690924B2-C1B2-44E1-B93B-3B685761DBB6}" name="2001_x000a_average" dataDxfId="51" dataCellStyle="Normal 4"/>
    <tableColumn id="4" xr3:uid="{3C8659AE-02BD-4089-983D-5E55F7F5B8EF}" name="2002 _x000a_average" dataDxfId="50" dataCellStyle="Normal 4"/>
    <tableColumn id="5" xr3:uid="{C4F379FA-3BAF-438D-9949-D1D3AAB6F2F7}" name="2003_x000a_average" dataDxfId="49" dataCellStyle="Normal 4"/>
    <tableColumn id="6" xr3:uid="{750D4D18-CCD4-4A77-A5C1-C3503D02DE6E}" name="2004_x000a_average" dataDxfId="48" dataCellStyle="Normal 4"/>
    <tableColumn id="7" xr3:uid="{6531FD72-6CB0-4D21-8BAD-559E577148E5}" name="2005_x000a_average" dataDxfId="47" dataCellStyle="Normal 4"/>
    <tableColumn id="8" xr3:uid="{4CCBBA14-5542-4DBD-85CF-1630F27EFA59}" name="2006_x000a_average" dataDxfId="46" dataCellStyle="Normal 4"/>
    <tableColumn id="9" xr3:uid="{E12778E6-FFAB-47AF-9084-8842026D379C}" name="2007_x000a_average" dataDxfId="45" dataCellStyle="Normal 4"/>
    <tableColumn id="10" xr3:uid="{80AB86DB-C293-4F07-9E23-C84A00A2DA29}" name="2008_x000a_average" dataDxfId="44" dataCellStyle="Normal 4"/>
    <tableColumn id="11" xr3:uid="{ADC6361C-6399-4B8C-A555-908879724764}" name="2009_x000a_average" dataDxfId="43" dataCellStyle="Normal 4"/>
    <tableColumn id="12" xr3:uid="{3E00DF03-0B57-4610-A6E8-842663875F02}" name="2010_x000a_average" dataDxfId="42" dataCellStyle="Normal 4"/>
    <tableColumn id="13" xr3:uid="{FDE4D124-06D6-4058-A4B8-9AB32C8BB11B}" name="2011_x000a_average" dataDxfId="41" dataCellStyle="Normal 4"/>
    <tableColumn id="14" xr3:uid="{0124E3F4-4F57-427C-8B14-C89F3EEFE90D}" name="2012_x000a_average" dataDxfId="40" dataCellStyle="Normal 4"/>
    <tableColumn id="15" xr3:uid="{D0043846-925D-49EF-B081-B1BC84271ACE}" name="2013 _x000a_average" dataDxfId="39" dataCellStyle="Normal 4"/>
    <tableColumn id="16" xr3:uid="{1CCA27BC-BCE2-4D6C-BBEE-CED4A3B67E76}" name="2014 _x000a_average" dataDxfId="38" dataCellStyle="Normal 4"/>
    <tableColumn id="17" xr3:uid="{D4F4FF4A-3C51-446D-8422-1DF0F7128C70}" name="2015 _x000a_average" dataDxfId="37" dataCellStyle="Normal 4"/>
    <tableColumn id="18" xr3:uid="{1FEC28E5-5904-4F65-987E-3A3B4C52750A}" name="2016 _x000a_average" dataDxfId="36" dataCellStyle="Normal 4"/>
    <tableColumn id="19" xr3:uid="{A10E3D00-081D-41D1-856E-D68104A4A0F2}" name="2017 _x000a_average" dataDxfId="35" dataCellStyle="Normal 4"/>
    <tableColumn id="20" xr3:uid="{DD67069C-D287-429E-BCF2-1B0CA44B60D8}" name="2018 _x000a_average" dataDxfId="34" dataCellStyle="Normal 4"/>
    <tableColumn id="21" xr3:uid="{33B77757-6225-4732-BA8B-5B35DB00359D}" name="2019 _x000a_average" dataDxfId="33" dataCellStyle="Normal 4"/>
    <tableColumn id="22" xr3:uid="{E3ECC78A-C0AE-46B0-81BF-6B6506051574}" name="2020 _x000a_average" dataDxfId="32" dataCellStyle="Normal 4"/>
    <tableColumn id="24" xr3:uid="{5F211E91-3F58-4EC4-AC9B-CA0741629AE2}" name="2021 _x000a_average" dataDxfId="31" dataCellStyle="Normal 4"/>
    <tableColumn id="23" xr3:uid="{9AEDE15F-5801-49F9-974D-D81E6BC3D853}" name="2022_x000a_average"/>
    <tableColumn id="25" xr3:uid="{D963D352-3D42-4915-96A8-08FBE7F9E6B0}" name="2023_x000a_average [provisional]" dataDxfId="30" dataCellStyle="Normal 4"/>
    <tableColumn id="26" xr3:uid="{6492F1A9-FBD7-4E2D-B282-16A695C2DE05}" name="2024_x000a_average [provisional]" dataDxfId="29" dataCellStyle="Normal 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E87451-D476-47D6-BF02-CABFEDC4AB70}" name="Data7.4_Average_monthly_rainfall_and_deviations_from_the_long_term_mean_mm" displayName="Data7.4_Average_monthly_rainfall_and_deviations_from_the_long_term_mean_mm" ref="A6:Z41" totalsRowShown="0" headerRowDxfId="28" dataDxfId="27" headerRowBorderDxfId="25" tableBorderDxfId="26" headerRowCellStyle="Normal 4" dataCellStyle="Normal 4">
  <autoFilter ref="A6:Z41" xr:uid="{7BE87451-D476-47D6-BF02-CABFEDC4AB70}"/>
  <tableColumns count="26">
    <tableColumn id="1" xr3:uid="{6E6D5913-DC9B-49E9-9CED-FED224BC17F4}" name="Calendar period" dataDxfId="24" dataCellStyle="Normal 4"/>
    <tableColumn id="2" xr3:uid="{2661F35C-8D8B-4846-AB89-E0BA61637187}" name="20-year mean _x000a_[note 5]" dataDxfId="23" dataCellStyle="Normal 4"/>
    <tableColumn id="3" xr3:uid="{5F667CDA-0648-4863-A10D-A8186D977704}" name="2001_x000a_average" dataDxfId="22" dataCellStyle="Normal 4"/>
    <tableColumn id="4" xr3:uid="{1AEAC78C-3DA3-420A-98DD-5A4B6483E728}" name="2002 _x000a_average" dataDxfId="21" dataCellStyle="Normal 4"/>
    <tableColumn id="5" xr3:uid="{6D111306-3F67-4ABE-AD19-77D932EA7417}" name="2003_x000a_average" dataDxfId="20" dataCellStyle="Normal 4"/>
    <tableColumn id="6" xr3:uid="{9B7B02C6-C784-40B6-A14B-B3E17F73B162}" name="2004_x000a_average" dataDxfId="19" dataCellStyle="Normal 4"/>
    <tableColumn id="7" xr3:uid="{05047EA1-5647-4682-9780-1A4DBFBDEADA}" name="2005_x000a_average" dataDxfId="18" dataCellStyle="Normal 4"/>
    <tableColumn id="8" xr3:uid="{87A30722-6709-4A5B-BE44-B05DB7B141DC}" name="2006_x000a_average" dataDxfId="17" dataCellStyle="Normal 4"/>
    <tableColumn id="9" xr3:uid="{AA5AAB53-9163-43F4-909B-103A8698B602}" name="2007_x000a_average" dataDxfId="16" dataCellStyle="Normal 4"/>
    <tableColumn id="10" xr3:uid="{E90C127A-2B92-4C01-A898-A4D6CD44A2AF}" name="2008_x000a_average" dataDxfId="15" dataCellStyle="Normal 4"/>
    <tableColumn id="11" xr3:uid="{34227C0A-69AF-4E16-BBFF-8C4D4A78337E}" name="2009_x000a_average" dataDxfId="14" dataCellStyle="Normal 4"/>
    <tableColumn id="12" xr3:uid="{E4D86F3C-E8A2-42C9-9EC5-76A47D36F0EF}" name="2010_x000a_average" dataDxfId="13" dataCellStyle="Normal 4"/>
    <tableColumn id="13" xr3:uid="{58E93CAA-66CE-4CB6-AD23-2A25389B8D7D}" name="2011_x000a_average" dataDxfId="12" dataCellStyle="Normal 4"/>
    <tableColumn id="14" xr3:uid="{D2132FF8-5EF8-4273-81F4-964B33AF01E3}" name="2012_x000a_average" dataDxfId="11" dataCellStyle="Normal 4"/>
    <tableColumn id="15" xr3:uid="{E48C579A-CF3A-4B73-BAEE-512093EECD0B}" name="2013 _x000a_average" dataDxfId="10" dataCellStyle="Normal 4"/>
    <tableColumn id="16" xr3:uid="{AAE84B06-0CF6-45BE-96E1-BEFE70C24761}" name="2014 _x000a_average" dataDxfId="9" dataCellStyle="Normal 4"/>
    <tableColumn id="17" xr3:uid="{EA6C3B20-F2E6-4A11-907E-14F13BA679E5}" name="2015 _x000a_average" dataDxfId="8" dataCellStyle="Normal 4"/>
    <tableColumn id="18" xr3:uid="{7B763E52-77B9-4310-AD1F-AEBD6B776290}" name="2016 _x000a_average" dataDxfId="7" dataCellStyle="Normal 4"/>
    <tableColumn id="19" xr3:uid="{4C07AFC4-28E1-405E-A1D6-DBE5D18509AF}" name="2017 _x000a_average" dataDxfId="6" dataCellStyle="Normal 4"/>
    <tableColumn id="20" xr3:uid="{7D0A4611-BCEC-4234-B5C2-E237435D1ECB}" name="2018 _x000a_average" dataDxfId="5" dataCellStyle="Normal 4"/>
    <tableColumn id="21" xr3:uid="{FCA173B0-773F-4964-A917-F777CDD9A9A7}" name="2019 _x000a_average" dataDxfId="4" dataCellStyle="Normal 4"/>
    <tableColumn id="22" xr3:uid="{5876A695-777F-4986-B80C-AB1A428E0837}" name="2020 _x000a_average" dataDxfId="3" dataCellStyle="Normal 4"/>
    <tableColumn id="24" xr3:uid="{D2BBC9F4-1F87-4C9C-A7DE-0D6AA354B12D}" name="2021 _x000a_average" dataDxfId="2" dataCellStyle="Normal 4"/>
    <tableColumn id="23" xr3:uid="{2FCB03DF-E684-437E-93D6-26B54CBF582D}" name="2022_x000a_average"/>
    <tableColumn id="25" xr3:uid="{C94874DA-BB89-418E-9CE6-5769CDAD3E24}" name="2023_x000a_average [provisional]" dataDxfId="1" dataCellStyle="Normal 4"/>
    <tableColumn id="26" xr3:uid="{E4863C60-5EEA-4653-9326-004787262C69}" name="2024_x000a_average [provisional]"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ebarchive.nationalarchives.gov.uk/ukgwa/20090413222216mp_/http:/www.berr.gov.uk/files/file47740.pdf" TargetMode="External"/><Relationship Id="rId1" Type="http://schemas.openxmlformats.org/officeDocument/2006/relationships/hyperlink" Target="https://www.gov.uk/government/statistical-data-sets/maps-of-uk-weather-station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CC93-13E5-424A-9068-5C8160E151E1}">
  <dimension ref="A1:AF41"/>
  <sheetViews>
    <sheetView tabSelected="1" workbookViewId="0">
      <selection activeCell="H16" sqref="H16"/>
    </sheetView>
  </sheetViews>
  <sheetFormatPr defaultRowHeight="15.75" x14ac:dyDescent="0.45"/>
  <cols>
    <col min="1" max="1" width="20.19921875" style="8" customWidth="1"/>
    <col min="2" max="25" width="13.59765625" style="32" customWidth="1"/>
    <col min="26" max="26" width="14.19921875" style="8" customWidth="1"/>
    <col min="27" max="27" width="9.06640625" style="8"/>
    <col min="28" max="28" width="9" style="8" bestFit="1" customWidth="1"/>
    <col min="29" max="29" width="14.19921875" style="8" bestFit="1" customWidth="1"/>
    <col min="30" max="31" width="11.796875" style="8" bestFit="1" customWidth="1"/>
    <col min="32" max="242" width="9.06640625" style="8"/>
    <col min="243" max="243" width="20.19921875" style="8" customWidth="1"/>
    <col min="244" max="244" width="13.19921875" style="8" bestFit="1" customWidth="1"/>
    <col min="245" max="245" width="3" style="8" customWidth="1"/>
    <col min="246" max="255" width="9.06640625" style="8"/>
    <col min="256" max="256" width="8.19921875" style="8" customWidth="1"/>
    <col min="257" max="257" width="9.06640625" style="8"/>
    <col min="258" max="258" width="9" style="8" customWidth="1"/>
    <col min="259" max="259" width="8.19921875" style="8" customWidth="1"/>
    <col min="260" max="260" width="9.06640625" style="8"/>
    <col min="261" max="266" width="9.19921875" style="8" customWidth="1"/>
    <col min="267" max="267" width="11.33203125" style="8" bestFit="1" customWidth="1"/>
    <col min="268" max="268" width="9.796875" style="8" bestFit="1" customWidth="1"/>
    <col min="269" max="270" width="9.06640625" style="8"/>
    <col min="271" max="272" width="9.53125" style="8" bestFit="1" customWidth="1"/>
    <col min="273" max="498" width="9.06640625" style="8"/>
    <col min="499" max="499" width="20.19921875" style="8" customWidth="1"/>
    <col min="500" max="500" width="13.19921875" style="8" bestFit="1" customWidth="1"/>
    <col min="501" max="501" width="3" style="8" customWidth="1"/>
    <col min="502" max="511" width="9.06640625" style="8"/>
    <col min="512" max="512" width="8.19921875" style="8" customWidth="1"/>
    <col min="513" max="513" width="9.06640625" style="8"/>
    <col min="514" max="514" width="9" style="8" customWidth="1"/>
    <col min="515" max="515" width="8.19921875" style="8" customWidth="1"/>
    <col min="516" max="516" width="9.06640625" style="8"/>
    <col min="517" max="522" width="9.19921875" style="8" customWidth="1"/>
    <col min="523" max="523" width="11.33203125" style="8" bestFit="1" customWidth="1"/>
    <col min="524" max="524" width="9.796875" style="8" bestFit="1" customWidth="1"/>
    <col min="525" max="526" width="9.06640625" style="8"/>
    <col min="527" max="528" width="9.53125" style="8" bestFit="1" customWidth="1"/>
    <col min="529" max="754" width="9.06640625" style="8"/>
    <col min="755" max="755" width="20.19921875" style="8" customWidth="1"/>
    <col min="756" max="756" width="13.19921875" style="8" bestFit="1" customWidth="1"/>
    <col min="757" max="757" width="3" style="8" customWidth="1"/>
    <col min="758" max="767" width="9.06640625" style="8"/>
    <col min="768" max="768" width="8.19921875" style="8" customWidth="1"/>
    <col min="769" max="769" width="9.06640625" style="8"/>
    <col min="770" max="770" width="9" style="8" customWidth="1"/>
    <col min="771" max="771" width="8.19921875" style="8" customWidth="1"/>
    <col min="772" max="772" width="9.06640625" style="8"/>
    <col min="773" max="778" width="9.19921875" style="8" customWidth="1"/>
    <col min="779" max="779" width="11.33203125" style="8" bestFit="1" customWidth="1"/>
    <col min="780" max="780" width="9.796875" style="8" bestFit="1" customWidth="1"/>
    <col min="781" max="782" width="9.06640625" style="8"/>
    <col min="783" max="784" width="9.53125" style="8" bestFit="1" customWidth="1"/>
    <col min="785" max="1010" width="9.06640625" style="8"/>
    <col min="1011" max="1011" width="20.19921875" style="8" customWidth="1"/>
    <col min="1012" max="1012" width="13.19921875" style="8" bestFit="1" customWidth="1"/>
    <col min="1013" max="1013" width="3" style="8" customWidth="1"/>
    <col min="1014" max="1023" width="9.06640625" style="8"/>
    <col min="1024" max="1024" width="8.19921875" style="8" customWidth="1"/>
    <col min="1025" max="1025" width="9.06640625" style="8"/>
    <col min="1026" max="1026" width="9" style="8" customWidth="1"/>
    <col min="1027" max="1027" width="8.19921875" style="8" customWidth="1"/>
    <col min="1028" max="1028" width="9.06640625" style="8"/>
    <col min="1029" max="1034" width="9.19921875" style="8" customWidth="1"/>
    <col min="1035" max="1035" width="11.33203125" style="8" bestFit="1" customWidth="1"/>
    <col min="1036" max="1036" width="9.796875" style="8" bestFit="1" customWidth="1"/>
    <col min="1037" max="1038" width="9.06640625" style="8"/>
    <col min="1039" max="1040" width="9.53125" style="8" bestFit="1" customWidth="1"/>
    <col min="1041" max="1266" width="9.06640625" style="8"/>
    <col min="1267" max="1267" width="20.19921875" style="8" customWidth="1"/>
    <col min="1268" max="1268" width="13.19921875" style="8" bestFit="1" customWidth="1"/>
    <col min="1269" max="1269" width="3" style="8" customWidth="1"/>
    <col min="1270" max="1279" width="9.06640625" style="8"/>
    <col min="1280" max="1280" width="8.19921875" style="8" customWidth="1"/>
    <col min="1281" max="1281" width="9.06640625" style="8"/>
    <col min="1282" max="1282" width="9" style="8" customWidth="1"/>
    <col min="1283" max="1283" width="8.19921875" style="8" customWidth="1"/>
    <col min="1284" max="1284" width="9.06640625" style="8"/>
    <col min="1285" max="1290" width="9.19921875" style="8" customWidth="1"/>
    <col min="1291" max="1291" width="11.33203125" style="8" bestFit="1" customWidth="1"/>
    <col min="1292" max="1292" width="9.796875" style="8" bestFit="1" customWidth="1"/>
    <col min="1293" max="1294" width="9.06640625" style="8"/>
    <col min="1295" max="1296" width="9.53125" style="8" bestFit="1" customWidth="1"/>
    <col min="1297" max="1522" width="9.06640625" style="8"/>
    <col min="1523" max="1523" width="20.19921875" style="8" customWidth="1"/>
    <col min="1524" max="1524" width="13.19921875" style="8" bestFit="1" customWidth="1"/>
    <col min="1525" max="1525" width="3" style="8" customWidth="1"/>
    <col min="1526" max="1535" width="9.06640625" style="8"/>
    <col min="1536" max="1536" width="8.19921875" style="8" customWidth="1"/>
    <col min="1537" max="1537" width="9.06640625" style="8"/>
    <col min="1538" max="1538" width="9" style="8" customWidth="1"/>
    <col min="1539" max="1539" width="8.19921875" style="8" customWidth="1"/>
    <col min="1540" max="1540" width="9.06640625" style="8"/>
    <col min="1541" max="1546" width="9.19921875" style="8" customWidth="1"/>
    <col min="1547" max="1547" width="11.33203125" style="8" bestFit="1" customWidth="1"/>
    <col min="1548" max="1548" width="9.796875" style="8" bestFit="1" customWidth="1"/>
    <col min="1549" max="1550" width="9.06640625" style="8"/>
    <col min="1551" max="1552" width="9.53125" style="8" bestFit="1" customWidth="1"/>
    <col min="1553" max="1778" width="9.06640625" style="8"/>
    <col min="1779" max="1779" width="20.19921875" style="8" customWidth="1"/>
    <col min="1780" max="1780" width="13.19921875" style="8" bestFit="1" customWidth="1"/>
    <col min="1781" max="1781" width="3" style="8" customWidth="1"/>
    <col min="1782" max="1791" width="9.06640625" style="8"/>
    <col min="1792" max="1792" width="8.19921875" style="8" customWidth="1"/>
    <col min="1793" max="1793" width="9.06640625" style="8"/>
    <col min="1794" max="1794" width="9" style="8" customWidth="1"/>
    <col min="1795" max="1795" width="8.19921875" style="8" customWidth="1"/>
    <col min="1796" max="1796" width="9.06640625" style="8"/>
    <col min="1797" max="1802" width="9.19921875" style="8" customWidth="1"/>
    <col min="1803" max="1803" width="11.33203125" style="8" bestFit="1" customWidth="1"/>
    <col min="1804" max="1804" width="9.796875" style="8" bestFit="1" customWidth="1"/>
    <col min="1805" max="1806" width="9.06640625" style="8"/>
    <col min="1807" max="1808" width="9.53125" style="8" bestFit="1" customWidth="1"/>
    <col min="1809" max="2034" width="9.06640625" style="8"/>
    <col min="2035" max="2035" width="20.19921875" style="8" customWidth="1"/>
    <col min="2036" max="2036" width="13.19921875" style="8" bestFit="1" customWidth="1"/>
    <col min="2037" max="2037" width="3" style="8" customWidth="1"/>
    <col min="2038" max="2047" width="9.06640625" style="8"/>
    <col min="2048" max="2048" width="8.19921875" style="8" customWidth="1"/>
    <col min="2049" max="2049" width="9.06640625" style="8"/>
    <col min="2050" max="2050" width="9" style="8" customWidth="1"/>
    <col min="2051" max="2051" width="8.19921875" style="8" customWidth="1"/>
    <col min="2052" max="2052" width="9.06640625" style="8"/>
    <col min="2053" max="2058" width="9.19921875" style="8" customWidth="1"/>
    <col min="2059" max="2059" width="11.33203125" style="8" bestFit="1" customWidth="1"/>
    <col min="2060" max="2060" width="9.796875" style="8" bestFit="1" customWidth="1"/>
    <col min="2061" max="2062" width="9.06640625" style="8"/>
    <col min="2063" max="2064" width="9.53125" style="8" bestFit="1" customWidth="1"/>
    <col min="2065" max="2290" width="9.06640625" style="8"/>
    <col min="2291" max="2291" width="20.19921875" style="8" customWidth="1"/>
    <col min="2292" max="2292" width="13.19921875" style="8" bestFit="1" customWidth="1"/>
    <col min="2293" max="2293" width="3" style="8" customWidth="1"/>
    <col min="2294" max="2303" width="9.06640625" style="8"/>
    <col min="2304" max="2304" width="8.19921875" style="8" customWidth="1"/>
    <col min="2305" max="2305" width="9.06640625" style="8"/>
    <col min="2306" max="2306" width="9" style="8" customWidth="1"/>
    <col min="2307" max="2307" width="8.19921875" style="8" customWidth="1"/>
    <col min="2308" max="2308" width="9.06640625" style="8"/>
    <col min="2309" max="2314" width="9.19921875" style="8" customWidth="1"/>
    <col min="2315" max="2315" width="11.33203125" style="8" bestFit="1" customWidth="1"/>
    <col min="2316" max="2316" width="9.796875" style="8" bestFit="1" customWidth="1"/>
    <col min="2317" max="2318" width="9.06640625" style="8"/>
    <col min="2319" max="2320" width="9.53125" style="8" bestFit="1" customWidth="1"/>
    <col min="2321" max="2546" width="9.06640625" style="8"/>
    <col min="2547" max="2547" width="20.19921875" style="8" customWidth="1"/>
    <col min="2548" max="2548" width="13.19921875" style="8" bestFit="1" customWidth="1"/>
    <col min="2549" max="2549" width="3" style="8" customWidth="1"/>
    <col min="2550" max="2559" width="9.06640625" style="8"/>
    <col min="2560" max="2560" width="8.19921875" style="8" customWidth="1"/>
    <col min="2561" max="2561" width="9.06640625" style="8"/>
    <col min="2562" max="2562" width="9" style="8" customWidth="1"/>
    <col min="2563" max="2563" width="8.19921875" style="8" customWidth="1"/>
    <col min="2564" max="2564" width="9.06640625" style="8"/>
    <col min="2565" max="2570" width="9.19921875" style="8" customWidth="1"/>
    <col min="2571" max="2571" width="11.33203125" style="8" bestFit="1" customWidth="1"/>
    <col min="2572" max="2572" width="9.796875" style="8" bestFit="1" customWidth="1"/>
    <col min="2573" max="2574" width="9.06640625" style="8"/>
    <col min="2575" max="2576" width="9.53125" style="8" bestFit="1" customWidth="1"/>
    <col min="2577" max="2802" width="9.06640625" style="8"/>
    <col min="2803" max="2803" width="20.19921875" style="8" customWidth="1"/>
    <col min="2804" max="2804" width="13.19921875" style="8" bestFit="1" customWidth="1"/>
    <col min="2805" max="2805" width="3" style="8" customWidth="1"/>
    <col min="2806" max="2815" width="9.06640625" style="8"/>
    <col min="2816" max="2816" width="8.19921875" style="8" customWidth="1"/>
    <col min="2817" max="2817" width="9.06640625" style="8"/>
    <col min="2818" max="2818" width="9" style="8" customWidth="1"/>
    <col min="2819" max="2819" width="8.19921875" style="8" customWidth="1"/>
    <col min="2820" max="2820" width="9.06640625" style="8"/>
    <col min="2821" max="2826" width="9.19921875" style="8" customWidth="1"/>
    <col min="2827" max="2827" width="11.33203125" style="8" bestFit="1" customWidth="1"/>
    <col min="2828" max="2828" width="9.796875" style="8" bestFit="1" customWidth="1"/>
    <col min="2829" max="2830" width="9.06640625" style="8"/>
    <col min="2831" max="2832" width="9.53125" style="8" bestFit="1" customWidth="1"/>
    <col min="2833" max="3058" width="9.06640625" style="8"/>
    <col min="3059" max="3059" width="20.19921875" style="8" customWidth="1"/>
    <col min="3060" max="3060" width="13.19921875" style="8" bestFit="1" customWidth="1"/>
    <col min="3061" max="3061" width="3" style="8" customWidth="1"/>
    <col min="3062" max="3071" width="9.06640625" style="8"/>
    <col min="3072" max="3072" width="8.19921875" style="8" customWidth="1"/>
    <col min="3073" max="3073" width="9.06640625" style="8"/>
    <col min="3074" max="3074" width="9" style="8" customWidth="1"/>
    <col min="3075" max="3075" width="8.19921875" style="8" customWidth="1"/>
    <col min="3076" max="3076" width="9.06640625" style="8"/>
    <col min="3077" max="3082" width="9.19921875" style="8" customWidth="1"/>
    <col min="3083" max="3083" width="11.33203125" style="8" bestFit="1" customWidth="1"/>
    <col min="3084" max="3084" width="9.796875" style="8" bestFit="1" customWidth="1"/>
    <col min="3085" max="3086" width="9.06640625" style="8"/>
    <col min="3087" max="3088" width="9.53125" style="8" bestFit="1" customWidth="1"/>
    <col min="3089" max="3314" width="9.06640625" style="8"/>
    <col min="3315" max="3315" width="20.19921875" style="8" customWidth="1"/>
    <col min="3316" max="3316" width="13.19921875" style="8" bestFit="1" customWidth="1"/>
    <col min="3317" max="3317" width="3" style="8" customWidth="1"/>
    <col min="3318" max="3327" width="9.06640625" style="8"/>
    <col min="3328" max="3328" width="8.19921875" style="8" customWidth="1"/>
    <col min="3329" max="3329" width="9.06640625" style="8"/>
    <col min="3330" max="3330" width="9" style="8" customWidth="1"/>
    <col min="3331" max="3331" width="8.19921875" style="8" customWidth="1"/>
    <col min="3332" max="3332" width="9.06640625" style="8"/>
    <col min="3333" max="3338" width="9.19921875" style="8" customWidth="1"/>
    <col min="3339" max="3339" width="11.33203125" style="8" bestFit="1" customWidth="1"/>
    <col min="3340" max="3340" width="9.796875" style="8" bestFit="1" customWidth="1"/>
    <col min="3341" max="3342" width="9.06640625" style="8"/>
    <col min="3343" max="3344" width="9.53125" style="8" bestFit="1" customWidth="1"/>
    <col min="3345" max="3570" width="9.06640625" style="8"/>
    <col min="3571" max="3571" width="20.19921875" style="8" customWidth="1"/>
    <col min="3572" max="3572" width="13.19921875" style="8" bestFit="1" customWidth="1"/>
    <col min="3573" max="3573" width="3" style="8" customWidth="1"/>
    <col min="3574" max="3583" width="9.06640625" style="8"/>
    <col min="3584" max="3584" width="8.19921875" style="8" customWidth="1"/>
    <col min="3585" max="3585" width="9.06640625" style="8"/>
    <col min="3586" max="3586" width="9" style="8" customWidth="1"/>
    <col min="3587" max="3587" width="8.19921875" style="8" customWidth="1"/>
    <col min="3588" max="3588" width="9.06640625" style="8"/>
    <col min="3589" max="3594" width="9.19921875" style="8" customWidth="1"/>
    <col min="3595" max="3595" width="11.33203125" style="8" bestFit="1" customWidth="1"/>
    <col min="3596" max="3596" width="9.796875" style="8" bestFit="1" customWidth="1"/>
    <col min="3597" max="3598" width="9.06640625" style="8"/>
    <col min="3599" max="3600" width="9.53125" style="8" bestFit="1" customWidth="1"/>
    <col min="3601" max="3826" width="9.06640625" style="8"/>
    <col min="3827" max="3827" width="20.19921875" style="8" customWidth="1"/>
    <col min="3828" max="3828" width="13.19921875" style="8" bestFit="1" customWidth="1"/>
    <col min="3829" max="3829" width="3" style="8" customWidth="1"/>
    <col min="3830" max="3839" width="9.06640625" style="8"/>
    <col min="3840" max="3840" width="8.19921875" style="8" customWidth="1"/>
    <col min="3841" max="3841" width="9.06640625" style="8"/>
    <col min="3842" max="3842" width="9" style="8" customWidth="1"/>
    <col min="3843" max="3843" width="8.19921875" style="8" customWidth="1"/>
    <col min="3844" max="3844" width="9.06640625" style="8"/>
    <col min="3845" max="3850" width="9.19921875" style="8" customWidth="1"/>
    <col min="3851" max="3851" width="11.33203125" style="8" bestFit="1" customWidth="1"/>
    <col min="3852" max="3852" width="9.796875" style="8" bestFit="1" customWidth="1"/>
    <col min="3853" max="3854" width="9.06640625" style="8"/>
    <col min="3855" max="3856" width="9.53125" style="8" bestFit="1" customWidth="1"/>
    <col min="3857" max="4082" width="9.06640625" style="8"/>
    <col min="4083" max="4083" width="20.19921875" style="8" customWidth="1"/>
    <col min="4084" max="4084" width="13.19921875" style="8" bestFit="1" customWidth="1"/>
    <col min="4085" max="4085" width="3" style="8" customWidth="1"/>
    <col min="4086" max="4095" width="9.06640625" style="8"/>
    <col min="4096" max="4096" width="8.19921875" style="8" customWidth="1"/>
    <col min="4097" max="4097" width="9.06640625" style="8"/>
    <col min="4098" max="4098" width="9" style="8" customWidth="1"/>
    <col min="4099" max="4099" width="8.19921875" style="8" customWidth="1"/>
    <col min="4100" max="4100" width="9.06640625" style="8"/>
    <col min="4101" max="4106" width="9.19921875" style="8" customWidth="1"/>
    <col min="4107" max="4107" width="11.33203125" style="8" bestFit="1" customWidth="1"/>
    <col min="4108" max="4108" width="9.796875" style="8" bestFit="1" customWidth="1"/>
    <col min="4109" max="4110" width="9.06640625" style="8"/>
    <col min="4111" max="4112" width="9.53125" style="8" bestFit="1" customWidth="1"/>
    <col min="4113" max="4338" width="9.06640625" style="8"/>
    <col min="4339" max="4339" width="20.19921875" style="8" customWidth="1"/>
    <col min="4340" max="4340" width="13.19921875" style="8" bestFit="1" customWidth="1"/>
    <col min="4341" max="4341" width="3" style="8" customWidth="1"/>
    <col min="4342" max="4351" width="9.06640625" style="8"/>
    <col min="4352" max="4352" width="8.19921875" style="8" customWidth="1"/>
    <col min="4353" max="4353" width="9.06640625" style="8"/>
    <col min="4354" max="4354" width="9" style="8" customWidth="1"/>
    <col min="4355" max="4355" width="8.19921875" style="8" customWidth="1"/>
    <col min="4356" max="4356" width="9.06640625" style="8"/>
    <col min="4357" max="4362" width="9.19921875" style="8" customWidth="1"/>
    <col min="4363" max="4363" width="11.33203125" style="8" bestFit="1" customWidth="1"/>
    <col min="4364" max="4364" width="9.796875" style="8" bestFit="1" customWidth="1"/>
    <col min="4365" max="4366" width="9.06640625" style="8"/>
    <col min="4367" max="4368" width="9.53125" style="8" bestFit="1" customWidth="1"/>
    <col min="4369" max="4594" width="9.06640625" style="8"/>
    <col min="4595" max="4595" width="20.19921875" style="8" customWidth="1"/>
    <col min="4596" max="4596" width="13.19921875" style="8" bestFit="1" customWidth="1"/>
    <col min="4597" max="4597" width="3" style="8" customWidth="1"/>
    <col min="4598" max="4607" width="9.06640625" style="8"/>
    <col min="4608" max="4608" width="8.19921875" style="8" customWidth="1"/>
    <col min="4609" max="4609" width="9.06640625" style="8"/>
    <col min="4610" max="4610" width="9" style="8" customWidth="1"/>
    <col min="4611" max="4611" width="8.19921875" style="8" customWidth="1"/>
    <col min="4612" max="4612" width="9.06640625" style="8"/>
    <col min="4613" max="4618" width="9.19921875" style="8" customWidth="1"/>
    <col min="4619" max="4619" width="11.33203125" style="8" bestFit="1" customWidth="1"/>
    <col min="4620" max="4620" width="9.796875" style="8" bestFit="1" customWidth="1"/>
    <col min="4621" max="4622" width="9.06640625" style="8"/>
    <col min="4623" max="4624" width="9.53125" style="8" bestFit="1" customWidth="1"/>
    <col min="4625" max="4850" width="9.06640625" style="8"/>
    <col min="4851" max="4851" width="20.19921875" style="8" customWidth="1"/>
    <col min="4852" max="4852" width="13.19921875" style="8" bestFit="1" customWidth="1"/>
    <col min="4853" max="4853" width="3" style="8" customWidth="1"/>
    <col min="4854" max="4863" width="9.06640625" style="8"/>
    <col min="4864" max="4864" width="8.19921875" style="8" customWidth="1"/>
    <col min="4865" max="4865" width="9.06640625" style="8"/>
    <col min="4866" max="4866" width="9" style="8" customWidth="1"/>
    <col min="4867" max="4867" width="8.19921875" style="8" customWidth="1"/>
    <col min="4868" max="4868" width="9.06640625" style="8"/>
    <col min="4869" max="4874" width="9.19921875" style="8" customWidth="1"/>
    <col min="4875" max="4875" width="11.33203125" style="8" bestFit="1" customWidth="1"/>
    <col min="4876" max="4876" width="9.796875" style="8" bestFit="1" customWidth="1"/>
    <col min="4877" max="4878" width="9.06640625" style="8"/>
    <col min="4879" max="4880" width="9.53125" style="8" bestFit="1" customWidth="1"/>
    <col min="4881" max="5106" width="9.06640625" style="8"/>
    <col min="5107" max="5107" width="20.19921875" style="8" customWidth="1"/>
    <col min="5108" max="5108" width="13.19921875" style="8" bestFit="1" customWidth="1"/>
    <col min="5109" max="5109" width="3" style="8" customWidth="1"/>
    <col min="5110" max="5119" width="9.06640625" style="8"/>
    <col min="5120" max="5120" width="8.19921875" style="8" customWidth="1"/>
    <col min="5121" max="5121" width="9.06640625" style="8"/>
    <col min="5122" max="5122" width="9" style="8" customWidth="1"/>
    <col min="5123" max="5123" width="8.19921875" style="8" customWidth="1"/>
    <col min="5124" max="5124" width="9.06640625" style="8"/>
    <col min="5125" max="5130" width="9.19921875" style="8" customWidth="1"/>
    <col min="5131" max="5131" width="11.33203125" style="8" bestFit="1" customWidth="1"/>
    <col min="5132" max="5132" width="9.796875" style="8" bestFit="1" customWidth="1"/>
    <col min="5133" max="5134" width="9.06640625" style="8"/>
    <col min="5135" max="5136" width="9.53125" style="8" bestFit="1" customWidth="1"/>
    <col min="5137" max="5362" width="9.06640625" style="8"/>
    <col min="5363" max="5363" width="20.19921875" style="8" customWidth="1"/>
    <col min="5364" max="5364" width="13.19921875" style="8" bestFit="1" customWidth="1"/>
    <col min="5365" max="5365" width="3" style="8" customWidth="1"/>
    <col min="5366" max="5375" width="9.06640625" style="8"/>
    <col min="5376" max="5376" width="8.19921875" style="8" customWidth="1"/>
    <col min="5377" max="5377" width="9.06640625" style="8"/>
    <col min="5378" max="5378" width="9" style="8" customWidth="1"/>
    <col min="5379" max="5379" width="8.19921875" style="8" customWidth="1"/>
    <col min="5380" max="5380" width="9.06640625" style="8"/>
    <col min="5381" max="5386" width="9.19921875" style="8" customWidth="1"/>
    <col min="5387" max="5387" width="11.33203125" style="8" bestFit="1" customWidth="1"/>
    <col min="5388" max="5388" width="9.796875" style="8" bestFit="1" customWidth="1"/>
    <col min="5389" max="5390" width="9.06640625" style="8"/>
    <col min="5391" max="5392" width="9.53125" style="8" bestFit="1" customWidth="1"/>
    <col min="5393" max="5618" width="9.06640625" style="8"/>
    <col min="5619" max="5619" width="20.19921875" style="8" customWidth="1"/>
    <col min="5620" max="5620" width="13.19921875" style="8" bestFit="1" customWidth="1"/>
    <col min="5621" max="5621" width="3" style="8" customWidth="1"/>
    <col min="5622" max="5631" width="9.06640625" style="8"/>
    <col min="5632" max="5632" width="8.19921875" style="8" customWidth="1"/>
    <col min="5633" max="5633" width="9.06640625" style="8"/>
    <col min="5634" max="5634" width="9" style="8" customWidth="1"/>
    <col min="5635" max="5635" width="8.19921875" style="8" customWidth="1"/>
    <col min="5636" max="5636" width="9.06640625" style="8"/>
    <col min="5637" max="5642" width="9.19921875" style="8" customWidth="1"/>
    <col min="5643" max="5643" width="11.33203125" style="8" bestFit="1" customWidth="1"/>
    <col min="5644" max="5644" width="9.796875" style="8" bestFit="1" customWidth="1"/>
    <col min="5645" max="5646" width="9.06640625" style="8"/>
    <col min="5647" max="5648" width="9.53125" style="8" bestFit="1" customWidth="1"/>
    <col min="5649" max="5874" width="9.06640625" style="8"/>
    <col min="5875" max="5875" width="20.19921875" style="8" customWidth="1"/>
    <col min="5876" max="5876" width="13.19921875" style="8" bestFit="1" customWidth="1"/>
    <col min="5877" max="5877" width="3" style="8" customWidth="1"/>
    <col min="5878" max="5887" width="9.06640625" style="8"/>
    <col min="5888" max="5888" width="8.19921875" style="8" customWidth="1"/>
    <col min="5889" max="5889" width="9.06640625" style="8"/>
    <col min="5890" max="5890" width="9" style="8" customWidth="1"/>
    <col min="5891" max="5891" width="8.19921875" style="8" customWidth="1"/>
    <col min="5892" max="5892" width="9.06640625" style="8"/>
    <col min="5893" max="5898" width="9.19921875" style="8" customWidth="1"/>
    <col min="5899" max="5899" width="11.33203125" style="8" bestFit="1" customWidth="1"/>
    <col min="5900" max="5900" width="9.796875" style="8" bestFit="1" customWidth="1"/>
    <col min="5901" max="5902" width="9.06640625" style="8"/>
    <col min="5903" max="5904" width="9.53125" style="8" bestFit="1" customWidth="1"/>
    <col min="5905" max="6130" width="9.06640625" style="8"/>
    <col min="6131" max="6131" width="20.19921875" style="8" customWidth="1"/>
    <col min="6132" max="6132" width="13.19921875" style="8" bestFit="1" customWidth="1"/>
    <col min="6133" max="6133" width="3" style="8" customWidth="1"/>
    <col min="6134" max="6143" width="9.06640625" style="8"/>
    <col min="6144" max="6144" width="8.19921875" style="8" customWidth="1"/>
    <col min="6145" max="6145" width="9.06640625" style="8"/>
    <col min="6146" max="6146" width="9" style="8" customWidth="1"/>
    <col min="6147" max="6147" width="8.19921875" style="8" customWidth="1"/>
    <col min="6148" max="6148" width="9.06640625" style="8"/>
    <col min="6149" max="6154" width="9.19921875" style="8" customWidth="1"/>
    <col min="6155" max="6155" width="11.33203125" style="8" bestFit="1" customWidth="1"/>
    <col min="6156" max="6156" width="9.796875" style="8" bestFit="1" customWidth="1"/>
    <col min="6157" max="6158" width="9.06640625" style="8"/>
    <col min="6159" max="6160" width="9.53125" style="8" bestFit="1" customWidth="1"/>
    <col min="6161" max="6386" width="9.06640625" style="8"/>
    <col min="6387" max="6387" width="20.19921875" style="8" customWidth="1"/>
    <col min="6388" max="6388" width="13.19921875" style="8" bestFit="1" customWidth="1"/>
    <col min="6389" max="6389" width="3" style="8" customWidth="1"/>
    <col min="6390" max="6399" width="9.06640625" style="8"/>
    <col min="6400" max="6400" width="8.19921875" style="8" customWidth="1"/>
    <col min="6401" max="6401" width="9.06640625" style="8"/>
    <col min="6402" max="6402" width="9" style="8" customWidth="1"/>
    <col min="6403" max="6403" width="8.19921875" style="8" customWidth="1"/>
    <col min="6404" max="6404" width="9.06640625" style="8"/>
    <col min="6405" max="6410" width="9.19921875" style="8" customWidth="1"/>
    <col min="6411" max="6411" width="11.33203125" style="8" bestFit="1" customWidth="1"/>
    <col min="6412" max="6412" width="9.796875" style="8" bestFit="1" customWidth="1"/>
    <col min="6413" max="6414" width="9.06640625" style="8"/>
    <col min="6415" max="6416" width="9.53125" style="8" bestFit="1" customWidth="1"/>
    <col min="6417" max="6642" width="9.06640625" style="8"/>
    <col min="6643" max="6643" width="20.19921875" style="8" customWidth="1"/>
    <col min="6644" max="6644" width="13.19921875" style="8" bestFit="1" customWidth="1"/>
    <col min="6645" max="6645" width="3" style="8" customWidth="1"/>
    <col min="6646" max="6655" width="9.06640625" style="8"/>
    <col min="6656" max="6656" width="8.19921875" style="8" customWidth="1"/>
    <col min="6657" max="6657" width="9.06640625" style="8"/>
    <col min="6658" max="6658" width="9" style="8" customWidth="1"/>
    <col min="6659" max="6659" width="8.19921875" style="8" customWidth="1"/>
    <col min="6660" max="6660" width="9.06640625" style="8"/>
    <col min="6661" max="6666" width="9.19921875" style="8" customWidth="1"/>
    <col min="6667" max="6667" width="11.33203125" style="8" bestFit="1" customWidth="1"/>
    <col min="6668" max="6668" width="9.796875" style="8" bestFit="1" customWidth="1"/>
    <col min="6669" max="6670" width="9.06640625" style="8"/>
    <col min="6671" max="6672" width="9.53125" style="8" bestFit="1" customWidth="1"/>
    <col min="6673" max="6898" width="9.06640625" style="8"/>
    <col min="6899" max="6899" width="20.19921875" style="8" customWidth="1"/>
    <col min="6900" max="6900" width="13.19921875" style="8" bestFit="1" customWidth="1"/>
    <col min="6901" max="6901" width="3" style="8" customWidth="1"/>
    <col min="6902" max="6911" width="9.06640625" style="8"/>
    <col min="6912" max="6912" width="8.19921875" style="8" customWidth="1"/>
    <col min="6913" max="6913" width="9.06640625" style="8"/>
    <col min="6914" max="6914" width="9" style="8" customWidth="1"/>
    <col min="6915" max="6915" width="8.19921875" style="8" customWidth="1"/>
    <col min="6916" max="6916" width="9.06640625" style="8"/>
    <col min="6917" max="6922" width="9.19921875" style="8" customWidth="1"/>
    <col min="6923" max="6923" width="11.33203125" style="8" bestFit="1" customWidth="1"/>
    <col min="6924" max="6924" width="9.796875" style="8" bestFit="1" customWidth="1"/>
    <col min="6925" max="6926" width="9.06640625" style="8"/>
    <col min="6927" max="6928" width="9.53125" style="8" bestFit="1" customWidth="1"/>
    <col min="6929" max="7154" width="9.06640625" style="8"/>
    <col min="7155" max="7155" width="20.19921875" style="8" customWidth="1"/>
    <col min="7156" max="7156" width="13.19921875" style="8" bestFit="1" customWidth="1"/>
    <col min="7157" max="7157" width="3" style="8" customWidth="1"/>
    <col min="7158" max="7167" width="9.06640625" style="8"/>
    <col min="7168" max="7168" width="8.19921875" style="8" customWidth="1"/>
    <col min="7169" max="7169" width="9.06640625" style="8"/>
    <col min="7170" max="7170" width="9" style="8" customWidth="1"/>
    <col min="7171" max="7171" width="8.19921875" style="8" customWidth="1"/>
    <col min="7172" max="7172" width="9.06640625" style="8"/>
    <col min="7173" max="7178" width="9.19921875" style="8" customWidth="1"/>
    <col min="7179" max="7179" width="11.33203125" style="8" bestFit="1" customWidth="1"/>
    <col min="7180" max="7180" width="9.796875" style="8" bestFit="1" customWidth="1"/>
    <col min="7181" max="7182" width="9.06640625" style="8"/>
    <col min="7183" max="7184" width="9.53125" style="8" bestFit="1" customWidth="1"/>
    <col min="7185" max="7410" width="9.06640625" style="8"/>
    <col min="7411" max="7411" width="20.19921875" style="8" customWidth="1"/>
    <col min="7412" max="7412" width="13.19921875" style="8" bestFit="1" customWidth="1"/>
    <col min="7413" max="7413" width="3" style="8" customWidth="1"/>
    <col min="7414" max="7423" width="9.06640625" style="8"/>
    <col min="7424" max="7424" width="8.19921875" style="8" customWidth="1"/>
    <col min="7425" max="7425" width="9.06640625" style="8"/>
    <col min="7426" max="7426" width="9" style="8" customWidth="1"/>
    <col min="7427" max="7427" width="8.19921875" style="8" customWidth="1"/>
    <col min="7428" max="7428" width="9.06640625" style="8"/>
    <col min="7429" max="7434" width="9.19921875" style="8" customWidth="1"/>
    <col min="7435" max="7435" width="11.33203125" style="8" bestFit="1" customWidth="1"/>
    <col min="7436" max="7436" width="9.796875" style="8" bestFit="1" customWidth="1"/>
    <col min="7437" max="7438" width="9.06640625" style="8"/>
    <col min="7439" max="7440" width="9.53125" style="8" bestFit="1" customWidth="1"/>
    <col min="7441" max="7666" width="9.06640625" style="8"/>
    <col min="7667" max="7667" width="20.19921875" style="8" customWidth="1"/>
    <col min="7668" max="7668" width="13.19921875" style="8" bestFit="1" customWidth="1"/>
    <col min="7669" max="7669" width="3" style="8" customWidth="1"/>
    <col min="7670" max="7679" width="9.06640625" style="8"/>
    <col min="7680" max="7680" width="8.19921875" style="8" customWidth="1"/>
    <col min="7681" max="7681" width="9.06640625" style="8"/>
    <col min="7682" max="7682" width="9" style="8" customWidth="1"/>
    <col min="7683" max="7683" width="8.19921875" style="8" customWidth="1"/>
    <col min="7684" max="7684" width="9.06640625" style="8"/>
    <col min="7685" max="7690" width="9.19921875" style="8" customWidth="1"/>
    <col min="7691" max="7691" width="11.33203125" style="8" bestFit="1" customWidth="1"/>
    <col min="7692" max="7692" width="9.796875" style="8" bestFit="1" customWidth="1"/>
    <col min="7693" max="7694" width="9.06640625" style="8"/>
    <col min="7695" max="7696" width="9.53125" style="8" bestFit="1" customWidth="1"/>
    <col min="7697" max="7922" width="9.06640625" style="8"/>
    <col min="7923" max="7923" width="20.19921875" style="8" customWidth="1"/>
    <col min="7924" max="7924" width="13.19921875" style="8" bestFit="1" customWidth="1"/>
    <col min="7925" max="7925" width="3" style="8" customWidth="1"/>
    <col min="7926" max="7935" width="9.06640625" style="8"/>
    <col min="7936" max="7936" width="8.19921875" style="8" customWidth="1"/>
    <col min="7937" max="7937" width="9.06640625" style="8"/>
    <col min="7938" max="7938" width="9" style="8" customWidth="1"/>
    <col min="7939" max="7939" width="8.19921875" style="8" customWidth="1"/>
    <col min="7940" max="7940" width="9.06640625" style="8"/>
    <col min="7941" max="7946" width="9.19921875" style="8" customWidth="1"/>
    <col min="7947" max="7947" width="11.33203125" style="8" bestFit="1" customWidth="1"/>
    <col min="7948" max="7948" width="9.796875" style="8" bestFit="1" customWidth="1"/>
    <col min="7949" max="7950" width="9.06640625" style="8"/>
    <col min="7951" max="7952" width="9.53125" style="8" bestFit="1" customWidth="1"/>
    <col min="7953" max="8178" width="9.06640625" style="8"/>
    <col min="8179" max="8179" width="20.19921875" style="8" customWidth="1"/>
    <col min="8180" max="8180" width="13.19921875" style="8" bestFit="1" customWidth="1"/>
    <col min="8181" max="8181" width="3" style="8" customWidth="1"/>
    <col min="8182" max="8191" width="9.06640625" style="8"/>
    <col min="8192" max="8192" width="8.19921875" style="8" customWidth="1"/>
    <col min="8193" max="8193" width="9.06640625" style="8"/>
    <col min="8194" max="8194" width="9" style="8" customWidth="1"/>
    <col min="8195" max="8195" width="8.19921875" style="8" customWidth="1"/>
    <col min="8196" max="8196" width="9.06640625" style="8"/>
    <col min="8197" max="8202" width="9.19921875" style="8" customWidth="1"/>
    <col min="8203" max="8203" width="11.33203125" style="8" bestFit="1" customWidth="1"/>
    <col min="8204" max="8204" width="9.796875" style="8" bestFit="1" customWidth="1"/>
    <col min="8205" max="8206" width="9.06640625" style="8"/>
    <col min="8207" max="8208" width="9.53125" style="8" bestFit="1" customWidth="1"/>
    <col min="8209" max="8434" width="9.06640625" style="8"/>
    <col min="8435" max="8435" width="20.19921875" style="8" customWidth="1"/>
    <col min="8436" max="8436" width="13.19921875" style="8" bestFit="1" customWidth="1"/>
    <col min="8437" max="8437" width="3" style="8" customWidth="1"/>
    <col min="8438" max="8447" width="9.06640625" style="8"/>
    <col min="8448" max="8448" width="8.19921875" style="8" customWidth="1"/>
    <col min="8449" max="8449" width="9.06640625" style="8"/>
    <col min="8450" max="8450" width="9" style="8" customWidth="1"/>
    <col min="8451" max="8451" width="8.19921875" style="8" customWidth="1"/>
    <col min="8452" max="8452" width="9.06640625" style="8"/>
    <col min="8453" max="8458" width="9.19921875" style="8" customWidth="1"/>
    <col min="8459" max="8459" width="11.33203125" style="8" bestFit="1" customWidth="1"/>
    <col min="8460" max="8460" width="9.796875" style="8" bestFit="1" customWidth="1"/>
    <col min="8461" max="8462" width="9.06640625" style="8"/>
    <col min="8463" max="8464" width="9.53125" style="8" bestFit="1" customWidth="1"/>
    <col min="8465" max="8690" width="9.06640625" style="8"/>
    <col min="8691" max="8691" width="20.19921875" style="8" customWidth="1"/>
    <col min="8692" max="8692" width="13.19921875" style="8" bestFit="1" customWidth="1"/>
    <col min="8693" max="8693" width="3" style="8" customWidth="1"/>
    <col min="8694" max="8703" width="9.06640625" style="8"/>
    <col min="8704" max="8704" width="8.19921875" style="8" customWidth="1"/>
    <col min="8705" max="8705" width="9.06640625" style="8"/>
    <col min="8706" max="8706" width="9" style="8" customWidth="1"/>
    <col min="8707" max="8707" width="8.19921875" style="8" customWidth="1"/>
    <col min="8708" max="8708" width="9.06640625" style="8"/>
    <col min="8709" max="8714" width="9.19921875" style="8" customWidth="1"/>
    <col min="8715" max="8715" width="11.33203125" style="8" bestFit="1" customWidth="1"/>
    <col min="8716" max="8716" width="9.796875" style="8" bestFit="1" customWidth="1"/>
    <col min="8717" max="8718" width="9.06640625" style="8"/>
    <col min="8719" max="8720" width="9.53125" style="8" bestFit="1" customWidth="1"/>
    <col min="8721" max="8946" width="9.06640625" style="8"/>
    <col min="8947" max="8947" width="20.19921875" style="8" customWidth="1"/>
    <col min="8948" max="8948" width="13.19921875" style="8" bestFit="1" customWidth="1"/>
    <col min="8949" max="8949" width="3" style="8" customWidth="1"/>
    <col min="8950" max="8959" width="9.06640625" style="8"/>
    <col min="8960" max="8960" width="8.19921875" style="8" customWidth="1"/>
    <col min="8961" max="8961" width="9.06640625" style="8"/>
    <col min="8962" max="8962" width="9" style="8" customWidth="1"/>
    <col min="8963" max="8963" width="8.19921875" style="8" customWidth="1"/>
    <col min="8964" max="8964" width="9.06640625" style="8"/>
    <col min="8965" max="8970" width="9.19921875" style="8" customWidth="1"/>
    <col min="8971" max="8971" width="11.33203125" style="8" bestFit="1" customWidth="1"/>
    <col min="8972" max="8972" width="9.796875" style="8" bestFit="1" customWidth="1"/>
    <col min="8973" max="8974" width="9.06640625" style="8"/>
    <col min="8975" max="8976" width="9.53125" style="8" bestFit="1" customWidth="1"/>
    <col min="8977" max="9202" width="9.06640625" style="8"/>
    <col min="9203" max="9203" width="20.19921875" style="8" customWidth="1"/>
    <col min="9204" max="9204" width="13.19921875" style="8" bestFit="1" customWidth="1"/>
    <col min="9205" max="9205" width="3" style="8" customWidth="1"/>
    <col min="9206" max="9215" width="9.06640625" style="8"/>
    <col min="9216" max="9216" width="8.19921875" style="8" customWidth="1"/>
    <col min="9217" max="9217" width="9.06640625" style="8"/>
    <col min="9218" max="9218" width="9" style="8" customWidth="1"/>
    <col min="9219" max="9219" width="8.19921875" style="8" customWidth="1"/>
    <col min="9220" max="9220" width="9.06640625" style="8"/>
    <col min="9221" max="9226" width="9.19921875" style="8" customWidth="1"/>
    <col min="9227" max="9227" width="11.33203125" style="8" bestFit="1" customWidth="1"/>
    <col min="9228" max="9228" width="9.796875" style="8" bestFit="1" customWidth="1"/>
    <col min="9229" max="9230" width="9.06640625" style="8"/>
    <col min="9231" max="9232" width="9.53125" style="8" bestFit="1" customWidth="1"/>
    <col min="9233" max="9458" width="9.06640625" style="8"/>
    <col min="9459" max="9459" width="20.19921875" style="8" customWidth="1"/>
    <col min="9460" max="9460" width="13.19921875" style="8" bestFit="1" customWidth="1"/>
    <col min="9461" max="9461" width="3" style="8" customWidth="1"/>
    <col min="9462" max="9471" width="9.06640625" style="8"/>
    <col min="9472" max="9472" width="8.19921875" style="8" customWidth="1"/>
    <col min="9473" max="9473" width="9.06640625" style="8"/>
    <col min="9474" max="9474" width="9" style="8" customWidth="1"/>
    <col min="9475" max="9475" width="8.19921875" style="8" customWidth="1"/>
    <col min="9476" max="9476" width="9.06640625" style="8"/>
    <col min="9477" max="9482" width="9.19921875" style="8" customWidth="1"/>
    <col min="9483" max="9483" width="11.33203125" style="8" bestFit="1" customWidth="1"/>
    <col min="9484" max="9484" width="9.796875" style="8" bestFit="1" customWidth="1"/>
    <col min="9485" max="9486" width="9.06640625" style="8"/>
    <col min="9487" max="9488" width="9.53125" style="8" bestFit="1" customWidth="1"/>
    <col min="9489" max="9714" width="9.06640625" style="8"/>
    <col min="9715" max="9715" width="20.19921875" style="8" customWidth="1"/>
    <col min="9716" max="9716" width="13.19921875" style="8" bestFit="1" customWidth="1"/>
    <col min="9717" max="9717" width="3" style="8" customWidth="1"/>
    <col min="9718" max="9727" width="9.06640625" style="8"/>
    <col min="9728" max="9728" width="8.19921875" style="8" customWidth="1"/>
    <col min="9729" max="9729" width="9.06640625" style="8"/>
    <col min="9730" max="9730" width="9" style="8" customWidth="1"/>
    <col min="9731" max="9731" width="8.19921875" style="8" customWidth="1"/>
    <col min="9732" max="9732" width="9.06640625" style="8"/>
    <col min="9733" max="9738" width="9.19921875" style="8" customWidth="1"/>
    <col min="9739" max="9739" width="11.33203125" style="8" bestFit="1" customWidth="1"/>
    <col min="9740" max="9740" width="9.796875" style="8" bestFit="1" customWidth="1"/>
    <col min="9741" max="9742" width="9.06640625" style="8"/>
    <col min="9743" max="9744" width="9.53125" style="8" bestFit="1" customWidth="1"/>
    <col min="9745" max="9970" width="9.06640625" style="8"/>
    <col min="9971" max="9971" width="20.19921875" style="8" customWidth="1"/>
    <col min="9972" max="9972" width="13.19921875" style="8" bestFit="1" customWidth="1"/>
    <col min="9973" max="9973" width="3" style="8" customWidth="1"/>
    <col min="9974" max="9983" width="9.06640625" style="8"/>
    <col min="9984" max="9984" width="8.19921875" style="8" customWidth="1"/>
    <col min="9985" max="9985" width="9.06640625" style="8"/>
    <col min="9986" max="9986" width="9" style="8" customWidth="1"/>
    <col min="9987" max="9987" width="8.19921875" style="8" customWidth="1"/>
    <col min="9988" max="9988" width="9.06640625" style="8"/>
    <col min="9989" max="9994" width="9.19921875" style="8" customWidth="1"/>
    <col min="9995" max="9995" width="11.33203125" style="8" bestFit="1" customWidth="1"/>
    <col min="9996" max="9996" width="9.796875" style="8" bestFit="1" customWidth="1"/>
    <col min="9997" max="9998" width="9.06640625" style="8"/>
    <col min="9999" max="10000" width="9.53125" style="8" bestFit="1" customWidth="1"/>
    <col min="10001" max="10226" width="9.06640625" style="8"/>
    <col min="10227" max="10227" width="20.19921875" style="8" customWidth="1"/>
    <col min="10228" max="10228" width="13.19921875" style="8" bestFit="1" customWidth="1"/>
    <col min="10229" max="10229" width="3" style="8" customWidth="1"/>
    <col min="10230" max="10239" width="9.06640625" style="8"/>
    <col min="10240" max="10240" width="8.19921875" style="8" customWidth="1"/>
    <col min="10241" max="10241" width="9.06640625" style="8"/>
    <col min="10242" max="10242" width="9" style="8" customWidth="1"/>
    <col min="10243" max="10243" width="8.19921875" style="8" customWidth="1"/>
    <col min="10244" max="10244" width="9.06640625" style="8"/>
    <col min="10245" max="10250" width="9.19921875" style="8" customWidth="1"/>
    <col min="10251" max="10251" width="11.33203125" style="8" bestFit="1" customWidth="1"/>
    <col min="10252" max="10252" width="9.796875" style="8" bestFit="1" customWidth="1"/>
    <col min="10253" max="10254" width="9.06640625" style="8"/>
    <col min="10255" max="10256" width="9.53125" style="8" bestFit="1" customWidth="1"/>
    <col min="10257" max="10482" width="9.06640625" style="8"/>
    <col min="10483" max="10483" width="20.19921875" style="8" customWidth="1"/>
    <col min="10484" max="10484" width="13.19921875" style="8" bestFit="1" customWidth="1"/>
    <col min="10485" max="10485" width="3" style="8" customWidth="1"/>
    <col min="10486" max="10495" width="9.06640625" style="8"/>
    <col min="10496" max="10496" width="8.19921875" style="8" customWidth="1"/>
    <col min="10497" max="10497" width="9.06640625" style="8"/>
    <col min="10498" max="10498" width="9" style="8" customWidth="1"/>
    <col min="10499" max="10499" width="8.19921875" style="8" customWidth="1"/>
    <col min="10500" max="10500" width="9.06640625" style="8"/>
    <col min="10501" max="10506" width="9.19921875" style="8" customWidth="1"/>
    <col min="10507" max="10507" width="11.33203125" style="8" bestFit="1" customWidth="1"/>
    <col min="10508" max="10508" width="9.796875" style="8" bestFit="1" customWidth="1"/>
    <col min="10509" max="10510" width="9.06640625" style="8"/>
    <col min="10511" max="10512" width="9.53125" style="8" bestFit="1" customWidth="1"/>
    <col min="10513" max="10738" width="9.06640625" style="8"/>
    <col min="10739" max="10739" width="20.19921875" style="8" customWidth="1"/>
    <col min="10740" max="10740" width="13.19921875" style="8" bestFit="1" customWidth="1"/>
    <col min="10741" max="10741" width="3" style="8" customWidth="1"/>
    <col min="10742" max="10751" width="9.06640625" style="8"/>
    <col min="10752" max="10752" width="8.19921875" style="8" customWidth="1"/>
    <col min="10753" max="10753" width="9.06640625" style="8"/>
    <col min="10754" max="10754" width="9" style="8" customWidth="1"/>
    <col min="10755" max="10755" width="8.19921875" style="8" customWidth="1"/>
    <col min="10756" max="10756" width="9.06640625" style="8"/>
    <col min="10757" max="10762" width="9.19921875" style="8" customWidth="1"/>
    <col min="10763" max="10763" width="11.33203125" style="8" bestFit="1" customWidth="1"/>
    <col min="10764" max="10764" width="9.796875" style="8" bestFit="1" customWidth="1"/>
    <col min="10765" max="10766" width="9.06640625" style="8"/>
    <col min="10767" max="10768" width="9.53125" style="8" bestFit="1" customWidth="1"/>
    <col min="10769" max="10994" width="9.06640625" style="8"/>
    <col min="10995" max="10995" width="20.19921875" style="8" customWidth="1"/>
    <col min="10996" max="10996" width="13.19921875" style="8" bestFit="1" customWidth="1"/>
    <col min="10997" max="10997" width="3" style="8" customWidth="1"/>
    <col min="10998" max="11007" width="9.06640625" style="8"/>
    <col min="11008" max="11008" width="8.19921875" style="8" customWidth="1"/>
    <col min="11009" max="11009" width="9.06640625" style="8"/>
    <col min="11010" max="11010" width="9" style="8" customWidth="1"/>
    <col min="11011" max="11011" width="8.19921875" style="8" customWidth="1"/>
    <col min="11012" max="11012" width="9.06640625" style="8"/>
    <col min="11013" max="11018" width="9.19921875" style="8" customWidth="1"/>
    <col min="11019" max="11019" width="11.33203125" style="8" bestFit="1" customWidth="1"/>
    <col min="11020" max="11020" width="9.796875" style="8" bestFit="1" customWidth="1"/>
    <col min="11021" max="11022" width="9.06640625" style="8"/>
    <col min="11023" max="11024" width="9.53125" style="8" bestFit="1" customWidth="1"/>
    <col min="11025" max="11250" width="9.06640625" style="8"/>
    <col min="11251" max="11251" width="20.19921875" style="8" customWidth="1"/>
    <col min="11252" max="11252" width="13.19921875" style="8" bestFit="1" customWidth="1"/>
    <col min="11253" max="11253" width="3" style="8" customWidth="1"/>
    <col min="11254" max="11263" width="9.06640625" style="8"/>
    <col min="11264" max="11264" width="8.19921875" style="8" customWidth="1"/>
    <col min="11265" max="11265" width="9.06640625" style="8"/>
    <col min="11266" max="11266" width="9" style="8" customWidth="1"/>
    <col min="11267" max="11267" width="8.19921875" style="8" customWidth="1"/>
    <col min="11268" max="11268" width="9.06640625" style="8"/>
    <col min="11269" max="11274" width="9.19921875" style="8" customWidth="1"/>
    <col min="11275" max="11275" width="11.33203125" style="8" bestFit="1" customWidth="1"/>
    <col min="11276" max="11276" width="9.796875" style="8" bestFit="1" customWidth="1"/>
    <col min="11277" max="11278" width="9.06640625" style="8"/>
    <col min="11279" max="11280" width="9.53125" style="8" bestFit="1" customWidth="1"/>
    <col min="11281" max="11506" width="9.06640625" style="8"/>
    <col min="11507" max="11507" width="20.19921875" style="8" customWidth="1"/>
    <col min="11508" max="11508" width="13.19921875" style="8" bestFit="1" customWidth="1"/>
    <col min="11509" max="11509" width="3" style="8" customWidth="1"/>
    <col min="11510" max="11519" width="9.06640625" style="8"/>
    <col min="11520" max="11520" width="8.19921875" style="8" customWidth="1"/>
    <col min="11521" max="11521" width="9.06640625" style="8"/>
    <col min="11522" max="11522" width="9" style="8" customWidth="1"/>
    <col min="11523" max="11523" width="8.19921875" style="8" customWidth="1"/>
    <col min="11524" max="11524" width="9.06640625" style="8"/>
    <col min="11525" max="11530" width="9.19921875" style="8" customWidth="1"/>
    <col min="11531" max="11531" width="11.33203125" style="8" bestFit="1" customWidth="1"/>
    <col min="11532" max="11532" width="9.796875" style="8" bestFit="1" customWidth="1"/>
    <col min="11533" max="11534" width="9.06640625" style="8"/>
    <col min="11535" max="11536" width="9.53125" style="8" bestFit="1" customWidth="1"/>
    <col min="11537" max="11762" width="9.06640625" style="8"/>
    <col min="11763" max="11763" width="20.19921875" style="8" customWidth="1"/>
    <col min="11764" max="11764" width="13.19921875" style="8" bestFit="1" customWidth="1"/>
    <col min="11765" max="11765" width="3" style="8" customWidth="1"/>
    <col min="11766" max="11775" width="9.06640625" style="8"/>
    <col min="11776" max="11776" width="8.19921875" style="8" customWidth="1"/>
    <col min="11777" max="11777" width="9.06640625" style="8"/>
    <col min="11778" max="11778" width="9" style="8" customWidth="1"/>
    <col min="11779" max="11779" width="8.19921875" style="8" customWidth="1"/>
    <col min="11780" max="11780" width="9.06640625" style="8"/>
    <col min="11781" max="11786" width="9.19921875" style="8" customWidth="1"/>
    <col min="11787" max="11787" width="11.33203125" style="8" bestFit="1" customWidth="1"/>
    <col min="11788" max="11788" width="9.796875" style="8" bestFit="1" customWidth="1"/>
    <col min="11789" max="11790" width="9.06640625" style="8"/>
    <col min="11791" max="11792" width="9.53125" style="8" bestFit="1" customWidth="1"/>
    <col min="11793" max="12018" width="9.06640625" style="8"/>
    <col min="12019" max="12019" width="20.19921875" style="8" customWidth="1"/>
    <col min="12020" max="12020" width="13.19921875" style="8" bestFit="1" customWidth="1"/>
    <col min="12021" max="12021" width="3" style="8" customWidth="1"/>
    <col min="12022" max="12031" width="9.06640625" style="8"/>
    <col min="12032" max="12032" width="8.19921875" style="8" customWidth="1"/>
    <col min="12033" max="12033" width="9.06640625" style="8"/>
    <col min="12034" max="12034" width="9" style="8" customWidth="1"/>
    <col min="12035" max="12035" width="8.19921875" style="8" customWidth="1"/>
    <col min="12036" max="12036" width="9.06640625" style="8"/>
    <col min="12037" max="12042" width="9.19921875" style="8" customWidth="1"/>
    <col min="12043" max="12043" width="11.33203125" style="8" bestFit="1" customWidth="1"/>
    <col min="12044" max="12044" width="9.796875" style="8" bestFit="1" customWidth="1"/>
    <col min="12045" max="12046" width="9.06640625" style="8"/>
    <col min="12047" max="12048" width="9.53125" style="8" bestFit="1" customWidth="1"/>
    <col min="12049" max="12274" width="9.06640625" style="8"/>
    <col min="12275" max="12275" width="20.19921875" style="8" customWidth="1"/>
    <col min="12276" max="12276" width="13.19921875" style="8" bestFit="1" customWidth="1"/>
    <col min="12277" max="12277" width="3" style="8" customWidth="1"/>
    <col min="12278" max="12287" width="9.06640625" style="8"/>
    <col min="12288" max="12288" width="8.19921875" style="8" customWidth="1"/>
    <col min="12289" max="12289" width="9.06640625" style="8"/>
    <col min="12290" max="12290" width="9" style="8" customWidth="1"/>
    <col min="12291" max="12291" width="8.19921875" style="8" customWidth="1"/>
    <col min="12292" max="12292" width="9.06640625" style="8"/>
    <col min="12293" max="12298" width="9.19921875" style="8" customWidth="1"/>
    <col min="12299" max="12299" width="11.33203125" style="8" bestFit="1" customWidth="1"/>
    <col min="12300" max="12300" width="9.796875" style="8" bestFit="1" customWidth="1"/>
    <col min="12301" max="12302" width="9.06640625" style="8"/>
    <col min="12303" max="12304" width="9.53125" style="8" bestFit="1" customWidth="1"/>
    <col min="12305" max="12530" width="9.06640625" style="8"/>
    <col min="12531" max="12531" width="20.19921875" style="8" customWidth="1"/>
    <col min="12532" max="12532" width="13.19921875" style="8" bestFit="1" customWidth="1"/>
    <col min="12533" max="12533" width="3" style="8" customWidth="1"/>
    <col min="12534" max="12543" width="9.06640625" style="8"/>
    <col min="12544" max="12544" width="8.19921875" style="8" customWidth="1"/>
    <col min="12545" max="12545" width="9.06640625" style="8"/>
    <col min="12546" max="12546" width="9" style="8" customWidth="1"/>
    <col min="12547" max="12547" width="8.19921875" style="8" customWidth="1"/>
    <col min="12548" max="12548" width="9.06640625" style="8"/>
    <col min="12549" max="12554" width="9.19921875" style="8" customWidth="1"/>
    <col min="12555" max="12555" width="11.33203125" style="8" bestFit="1" customWidth="1"/>
    <col min="12556" max="12556" width="9.796875" style="8" bestFit="1" customWidth="1"/>
    <col min="12557" max="12558" width="9.06640625" style="8"/>
    <col min="12559" max="12560" width="9.53125" style="8" bestFit="1" customWidth="1"/>
    <col min="12561" max="12786" width="9.06640625" style="8"/>
    <col min="12787" max="12787" width="20.19921875" style="8" customWidth="1"/>
    <col min="12788" max="12788" width="13.19921875" style="8" bestFit="1" customWidth="1"/>
    <col min="12789" max="12789" width="3" style="8" customWidth="1"/>
    <col min="12790" max="12799" width="9.06640625" style="8"/>
    <col min="12800" max="12800" width="8.19921875" style="8" customWidth="1"/>
    <col min="12801" max="12801" width="9.06640625" style="8"/>
    <col min="12802" max="12802" width="9" style="8" customWidth="1"/>
    <col min="12803" max="12803" width="8.19921875" style="8" customWidth="1"/>
    <col min="12804" max="12804" width="9.06640625" style="8"/>
    <col min="12805" max="12810" width="9.19921875" style="8" customWidth="1"/>
    <col min="12811" max="12811" width="11.33203125" style="8" bestFit="1" customWidth="1"/>
    <col min="12812" max="12812" width="9.796875" style="8" bestFit="1" customWidth="1"/>
    <col min="12813" max="12814" width="9.06640625" style="8"/>
    <col min="12815" max="12816" width="9.53125" style="8" bestFit="1" customWidth="1"/>
    <col min="12817" max="13042" width="9.06640625" style="8"/>
    <col min="13043" max="13043" width="20.19921875" style="8" customWidth="1"/>
    <col min="13044" max="13044" width="13.19921875" style="8" bestFit="1" customWidth="1"/>
    <col min="13045" max="13045" width="3" style="8" customWidth="1"/>
    <col min="13046" max="13055" width="9.06640625" style="8"/>
    <col min="13056" max="13056" width="8.19921875" style="8" customWidth="1"/>
    <col min="13057" max="13057" width="9.06640625" style="8"/>
    <col min="13058" max="13058" width="9" style="8" customWidth="1"/>
    <col min="13059" max="13059" width="8.19921875" style="8" customWidth="1"/>
    <col min="13060" max="13060" width="9.06640625" style="8"/>
    <col min="13061" max="13066" width="9.19921875" style="8" customWidth="1"/>
    <col min="13067" max="13067" width="11.33203125" style="8" bestFit="1" customWidth="1"/>
    <col min="13068" max="13068" width="9.796875" style="8" bestFit="1" customWidth="1"/>
    <col min="13069" max="13070" width="9.06640625" style="8"/>
    <col min="13071" max="13072" width="9.53125" style="8" bestFit="1" customWidth="1"/>
    <col min="13073" max="13298" width="9.06640625" style="8"/>
    <col min="13299" max="13299" width="20.19921875" style="8" customWidth="1"/>
    <col min="13300" max="13300" width="13.19921875" style="8" bestFit="1" customWidth="1"/>
    <col min="13301" max="13301" width="3" style="8" customWidth="1"/>
    <col min="13302" max="13311" width="9.06640625" style="8"/>
    <col min="13312" max="13312" width="8.19921875" style="8" customWidth="1"/>
    <col min="13313" max="13313" width="9.06640625" style="8"/>
    <col min="13314" max="13314" width="9" style="8" customWidth="1"/>
    <col min="13315" max="13315" width="8.19921875" style="8" customWidth="1"/>
    <col min="13316" max="13316" width="9.06640625" style="8"/>
    <col min="13317" max="13322" width="9.19921875" style="8" customWidth="1"/>
    <col min="13323" max="13323" width="11.33203125" style="8" bestFit="1" customWidth="1"/>
    <col min="13324" max="13324" width="9.796875" style="8" bestFit="1" customWidth="1"/>
    <col min="13325" max="13326" width="9.06640625" style="8"/>
    <col min="13327" max="13328" width="9.53125" style="8" bestFit="1" customWidth="1"/>
    <col min="13329" max="13554" width="9.06640625" style="8"/>
    <col min="13555" max="13555" width="20.19921875" style="8" customWidth="1"/>
    <col min="13556" max="13556" width="13.19921875" style="8" bestFit="1" customWidth="1"/>
    <col min="13557" max="13557" width="3" style="8" customWidth="1"/>
    <col min="13558" max="13567" width="9.06640625" style="8"/>
    <col min="13568" max="13568" width="8.19921875" style="8" customWidth="1"/>
    <col min="13569" max="13569" width="9.06640625" style="8"/>
    <col min="13570" max="13570" width="9" style="8" customWidth="1"/>
    <col min="13571" max="13571" width="8.19921875" style="8" customWidth="1"/>
    <col min="13572" max="13572" width="9.06640625" style="8"/>
    <col min="13573" max="13578" width="9.19921875" style="8" customWidth="1"/>
    <col min="13579" max="13579" width="11.33203125" style="8" bestFit="1" customWidth="1"/>
    <col min="13580" max="13580" width="9.796875" style="8" bestFit="1" customWidth="1"/>
    <col min="13581" max="13582" width="9.06640625" style="8"/>
    <col min="13583" max="13584" width="9.53125" style="8" bestFit="1" customWidth="1"/>
    <col min="13585" max="13810" width="9.06640625" style="8"/>
    <col min="13811" max="13811" width="20.19921875" style="8" customWidth="1"/>
    <col min="13812" max="13812" width="13.19921875" style="8" bestFit="1" customWidth="1"/>
    <col min="13813" max="13813" width="3" style="8" customWidth="1"/>
    <col min="13814" max="13823" width="9.06640625" style="8"/>
    <col min="13824" max="13824" width="8.19921875" style="8" customWidth="1"/>
    <col min="13825" max="13825" width="9.06640625" style="8"/>
    <col min="13826" max="13826" width="9" style="8" customWidth="1"/>
    <col min="13827" max="13827" width="8.19921875" style="8" customWidth="1"/>
    <col min="13828" max="13828" width="9.06640625" style="8"/>
    <col min="13829" max="13834" width="9.19921875" style="8" customWidth="1"/>
    <col min="13835" max="13835" width="11.33203125" style="8" bestFit="1" customWidth="1"/>
    <col min="13836" max="13836" width="9.796875" style="8" bestFit="1" customWidth="1"/>
    <col min="13837" max="13838" width="9.06640625" style="8"/>
    <col min="13839" max="13840" width="9.53125" style="8" bestFit="1" customWidth="1"/>
    <col min="13841" max="14066" width="9.06640625" style="8"/>
    <col min="14067" max="14067" width="20.19921875" style="8" customWidth="1"/>
    <col min="14068" max="14068" width="13.19921875" style="8" bestFit="1" customWidth="1"/>
    <col min="14069" max="14069" width="3" style="8" customWidth="1"/>
    <col min="14070" max="14079" width="9.06640625" style="8"/>
    <col min="14080" max="14080" width="8.19921875" style="8" customWidth="1"/>
    <col min="14081" max="14081" width="9.06640625" style="8"/>
    <col min="14082" max="14082" width="9" style="8" customWidth="1"/>
    <col min="14083" max="14083" width="8.19921875" style="8" customWidth="1"/>
    <col min="14084" max="14084" width="9.06640625" style="8"/>
    <col min="14085" max="14090" width="9.19921875" style="8" customWidth="1"/>
    <col min="14091" max="14091" width="11.33203125" style="8" bestFit="1" customWidth="1"/>
    <col min="14092" max="14092" width="9.796875" style="8" bestFit="1" customWidth="1"/>
    <col min="14093" max="14094" width="9.06640625" style="8"/>
    <col min="14095" max="14096" width="9.53125" style="8" bestFit="1" customWidth="1"/>
    <col min="14097" max="14322" width="9.06640625" style="8"/>
    <col min="14323" max="14323" width="20.19921875" style="8" customWidth="1"/>
    <col min="14324" max="14324" width="13.19921875" style="8" bestFit="1" customWidth="1"/>
    <col min="14325" max="14325" width="3" style="8" customWidth="1"/>
    <col min="14326" max="14335" width="9.06640625" style="8"/>
    <col min="14336" max="14336" width="8.19921875" style="8" customWidth="1"/>
    <col min="14337" max="14337" width="9.06640625" style="8"/>
    <col min="14338" max="14338" width="9" style="8" customWidth="1"/>
    <col min="14339" max="14339" width="8.19921875" style="8" customWidth="1"/>
    <col min="14340" max="14340" width="9.06640625" style="8"/>
    <col min="14341" max="14346" width="9.19921875" style="8" customWidth="1"/>
    <col min="14347" max="14347" width="11.33203125" style="8" bestFit="1" customWidth="1"/>
    <col min="14348" max="14348" width="9.796875" style="8" bestFit="1" customWidth="1"/>
    <col min="14349" max="14350" width="9.06640625" style="8"/>
    <col min="14351" max="14352" width="9.53125" style="8" bestFit="1" customWidth="1"/>
    <col min="14353" max="14578" width="9.06640625" style="8"/>
    <col min="14579" max="14579" width="20.19921875" style="8" customWidth="1"/>
    <col min="14580" max="14580" width="13.19921875" style="8" bestFit="1" customWidth="1"/>
    <col min="14581" max="14581" width="3" style="8" customWidth="1"/>
    <col min="14582" max="14591" width="9.06640625" style="8"/>
    <col min="14592" max="14592" width="8.19921875" style="8" customWidth="1"/>
    <col min="14593" max="14593" width="9.06640625" style="8"/>
    <col min="14594" max="14594" width="9" style="8" customWidth="1"/>
    <col min="14595" max="14595" width="8.19921875" style="8" customWidth="1"/>
    <col min="14596" max="14596" width="9.06640625" style="8"/>
    <col min="14597" max="14602" width="9.19921875" style="8" customWidth="1"/>
    <col min="14603" max="14603" width="11.33203125" style="8" bestFit="1" customWidth="1"/>
    <col min="14604" max="14604" width="9.796875" style="8" bestFit="1" customWidth="1"/>
    <col min="14605" max="14606" width="9.06640625" style="8"/>
    <col min="14607" max="14608" width="9.53125" style="8" bestFit="1" customWidth="1"/>
    <col min="14609" max="14834" width="9.06640625" style="8"/>
    <col min="14835" max="14835" width="20.19921875" style="8" customWidth="1"/>
    <col min="14836" max="14836" width="13.19921875" style="8" bestFit="1" customWidth="1"/>
    <col min="14837" max="14837" width="3" style="8" customWidth="1"/>
    <col min="14838" max="14847" width="9.06640625" style="8"/>
    <col min="14848" max="14848" width="8.19921875" style="8" customWidth="1"/>
    <col min="14849" max="14849" width="9.06640625" style="8"/>
    <col min="14850" max="14850" width="9" style="8" customWidth="1"/>
    <col min="14851" max="14851" width="8.19921875" style="8" customWidth="1"/>
    <col min="14852" max="14852" width="9.06640625" style="8"/>
    <col min="14853" max="14858" width="9.19921875" style="8" customWidth="1"/>
    <col min="14859" max="14859" width="11.33203125" style="8" bestFit="1" customWidth="1"/>
    <col min="14860" max="14860" width="9.796875" style="8" bestFit="1" customWidth="1"/>
    <col min="14861" max="14862" width="9.06640625" style="8"/>
    <col min="14863" max="14864" width="9.53125" style="8" bestFit="1" customWidth="1"/>
    <col min="14865" max="15090" width="9.06640625" style="8"/>
    <col min="15091" max="15091" width="20.19921875" style="8" customWidth="1"/>
    <col min="15092" max="15092" width="13.19921875" style="8" bestFit="1" customWidth="1"/>
    <col min="15093" max="15093" width="3" style="8" customWidth="1"/>
    <col min="15094" max="15103" width="9.06640625" style="8"/>
    <col min="15104" max="15104" width="8.19921875" style="8" customWidth="1"/>
    <col min="15105" max="15105" width="9.06640625" style="8"/>
    <col min="15106" max="15106" width="9" style="8" customWidth="1"/>
    <col min="15107" max="15107" width="8.19921875" style="8" customWidth="1"/>
    <col min="15108" max="15108" width="9.06640625" style="8"/>
    <col min="15109" max="15114" width="9.19921875" style="8" customWidth="1"/>
    <col min="15115" max="15115" width="11.33203125" style="8" bestFit="1" customWidth="1"/>
    <col min="15116" max="15116" width="9.796875" style="8" bestFit="1" customWidth="1"/>
    <col min="15117" max="15118" width="9.06640625" style="8"/>
    <col min="15119" max="15120" width="9.53125" style="8" bestFit="1" customWidth="1"/>
    <col min="15121" max="15346" width="9.06640625" style="8"/>
    <col min="15347" max="15347" width="20.19921875" style="8" customWidth="1"/>
    <col min="15348" max="15348" width="13.19921875" style="8" bestFit="1" customWidth="1"/>
    <col min="15349" max="15349" width="3" style="8" customWidth="1"/>
    <col min="15350" max="15359" width="9.06640625" style="8"/>
    <col min="15360" max="15360" width="8.19921875" style="8" customWidth="1"/>
    <col min="15361" max="15361" width="9.06640625" style="8"/>
    <col min="15362" max="15362" width="9" style="8" customWidth="1"/>
    <col min="15363" max="15363" width="8.19921875" style="8" customWidth="1"/>
    <col min="15364" max="15364" width="9.06640625" style="8"/>
    <col min="15365" max="15370" width="9.19921875" style="8" customWidth="1"/>
    <col min="15371" max="15371" width="11.33203125" style="8" bestFit="1" customWidth="1"/>
    <col min="15372" max="15372" width="9.796875" style="8" bestFit="1" customWidth="1"/>
    <col min="15373" max="15374" width="9.06640625" style="8"/>
    <col min="15375" max="15376" width="9.53125" style="8" bestFit="1" customWidth="1"/>
    <col min="15377" max="15602" width="9.06640625" style="8"/>
    <col min="15603" max="15603" width="20.19921875" style="8" customWidth="1"/>
    <col min="15604" max="15604" width="13.19921875" style="8" bestFit="1" customWidth="1"/>
    <col min="15605" max="15605" width="3" style="8" customWidth="1"/>
    <col min="15606" max="15615" width="9.06640625" style="8"/>
    <col min="15616" max="15616" width="8.19921875" style="8" customWidth="1"/>
    <col min="15617" max="15617" width="9.06640625" style="8"/>
    <col min="15618" max="15618" width="9" style="8" customWidth="1"/>
    <col min="15619" max="15619" width="8.19921875" style="8" customWidth="1"/>
    <col min="15620" max="15620" width="9.06640625" style="8"/>
    <col min="15621" max="15626" width="9.19921875" style="8" customWidth="1"/>
    <col min="15627" max="15627" width="11.33203125" style="8" bestFit="1" customWidth="1"/>
    <col min="15628" max="15628" width="9.796875" style="8" bestFit="1" customWidth="1"/>
    <col min="15629" max="15630" width="9.06640625" style="8"/>
    <col min="15631" max="15632" width="9.53125" style="8" bestFit="1" customWidth="1"/>
    <col min="15633" max="15858" width="9.06640625" style="8"/>
    <col min="15859" max="15859" width="20.19921875" style="8" customWidth="1"/>
    <col min="15860" max="15860" width="13.19921875" style="8" bestFit="1" customWidth="1"/>
    <col min="15861" max="15861" width="3" style="8" customWidth="1"/>
    <col min="15862" max="15871" width="9.06640625" style="8"/>
    <col min="15872" max="15872" width="8.19921875" style="8" customWidth="1"/>
    <col min="15873" max="15873" width="9.06640625" style="8"/>
    <col min="15874" max="15874" width="9" style="8" customWidth="1"/>
    <col min="15875" max="15875" width="8.19921875" style="8" customWidth="1"/>
    <col min="15876" max="15876" width="9.06640625" style="8"/>
    <col min="15877" max="15882" width="9.19921875" style="8" customWidth="1"/>
    <col min="15883" max="15883" width="11.33203125" style="8" bestFit="1" customWidth="1"/>
    <col min="15884" max="15884" width="9.796875" style="8" bestFit="1" customWidth="1"/>
    <col min="15885" max="15886" width="9.06640625" style="8"/>
    <col min="15887" max="15888" width="9.53125" style="8" bestFit="1" customWidth="1"/>
    <col min="15889" max="16114" width="9.06640625" style="8"/>
    <col min="16115" max="16115" width="20.19921875" style="8" customWidth="1"/>
    <col min="16116" max="16116" width="13.19921875" style="8" bestFit="1" customWidth="1"/>
    <col min="16117" max="16117" width="3" style="8" customWidth="1"/>
    <col min="16118" max="16127" width="9.06640625" style="8"/>
    <col min="16128" max="16128" width="8.19921875" style="8" customWidth="1"/>
    <col min="16129" max="16129" width="9.06640625" style="8"/>
    <col min="16130" max="16130" width="9" style="8" customWidth="1"/>
    <col min="16131" max="16131" width="8.19921875" style="8" customWidth="1"/>
    <col min="16132" max="16132" width="9.06640625" style="8"/>
    <col min="16133" max="16138" width="9.19921875" style="8" customWidth="1"/>
    <col min="16139" max="16139" width="11.33203125" style="8" bestFit="1" customWidth="1"/>
    <col min="16140" max="16140" width="9.796875" style="8" bestFit="1" customWidth="1"/>
    <col min="16141" max="16142" width="9.06640625" style="8"/>
    <col min="16143" max="16144" width="9.53125" style="8" bestFit="1" customWidth="1"/>
    <col min="16145" max="16384" width="9.06640625" style="8"/>
  </cols>
  <sheetData>
    <row r="1" spans="1:32" s="3" customFormat="1" ht="19.899999999999999" thickBot="1" x14ac:dyDescent="0.5">
      <c r="A1" s="1" t="s">
        <v>0</v>
      </c>
      <c r="B1" s="2"/>
      <c r="C1" s="2"/>
      <c r="D1" s="2"/>
      <c r="E1" s="2"/>
      <c r="F1" s="2"/>
      <c r="G1" s="2"/>
      <c r="H1" s="2"/>
      <c r="I1" s="2"/>
      <c r="J1" s="2"/>
      <c r="K1" s="2"/>
      <c r="L1" s="2"/>
      <c r="M1" s="2"/>
      <c r="N1" s="2"/>
      <c r="O1" s="2"/>
      <c r="P1" s="2"/>
      <c r="Q1" s="2"/>
      <c r="R1" s="2"/>
      <c r="S1" s="2"/>
      <c r="T1" s="2"/>
      <c r="U1" s="2"/>
      <c r="V1" s="2"/>
      <c r="W1" s="2"/>
      <c r="X1" s="2"/>
      <c r="Y1" s="2"/>
    </row>
    <row r="2" spans="1:32" s="3" customFormat="1" ht="16.149999999999999" thickTop="1" x14ac:dyDescent="0.45">
      <c r="A2" s="3" t="s">
        <v>1</v>
      </c>
    </row>
    <row r="3" spans="1:32" s="3" customFormat="1" x14ac:dyDescent="0.45">
      <c r="A3" s="3" t="s">
        <v>2</v>
      </c>
    </row>
    <row r="4" spans="1:32" s="3" customFormat="1" x14ac:dyDescent="0.45">
      <c r="A4" s="3" t="s">
        <v>3</v>
      </c>
    </row>
    <row r="5" spans="1:32" s="3" customFormat="1" x14ac:dyDescent="0.45">
      <c r="A5" s="3" t="s">
        <v>4</v>
      </c>
      <c r="B5" s="2"/>
      <c r="C5" s="2"/>
      <c r="D5" s="2"/>
      <c r="E5" s="2"/>
      <c r="F5" s="2"/>
      <c r="G5" s="2"/>
      <c r="H5" s="2"/>
      <c r="I5" s="2"/>
      <c r="J5" s="2"/>
      <c r="K5" s="2"/>
      <c r="L5" s="2"/>
      <c r="M5" s="2"/>
      <c r="N5" s="2"/>
      <c r="O5" s="2"/>
      <c r="P5" s="2"/>
      <c r="Q5" s="2"/>
      <c r="R5" s="2"/>
      <c r="S5" s="2"/>
      <c r="T5" s="2"/>
      <c r="U5" s="2"/>
      <c r="V5" s="2"/>
      <c r="W5" s="2"/>
      <c r="X5" s="2"/>
      <c r="Y5" s="2"/>
    </row>
    <row r="6" spans="1:32" ht="47.25" x14ac:dyDescent="0.45">
      <c r="A6" s="4" t="s">
        <v>5</v>
      </c>
      <c r="B6" s="5" t="s">
        <v>6</v>
      </c>
      <c r="C6" s="6" t="s">
        <v>7</v>
      </c>
      <c r="D6" s="7" t="s">
        <v>8</v>
      </c>
      <c r="E6" s="7" t="s">
        <v>9</v>
      </c>
      <c r="F6" s="7" t="s">
        <v>10</v>
      </c>
      <c r="G6" s="7" t="s">
        <v>11</v>
      </c>
      <c r="H6" s="7" t="s">
        <v>12</v>
      </c>
      <c r="I6" s="7" t="s">
        <v>13</v>
      </c>
      <c r="J6" s="7" t="s">
        <v>14</v>
      </c>
      <c r="K6" s="7" t="s">
        <v>15</v>
      </c>
      <c r="L6" s="7" t="s">
        <v>16</v>
      </c>
      <c r="M6" s="7" t="s">
        <v>17</v>
      </c>
      <c r="N6" s="7" t="s">
        <v>18</v>
      </c>
      <c r="O6" s="7" t="s">
        <v>19</v>
      </c>
      <c r="P6" s="7" t="s">
        <v>20</v>
      </c>
      <c r="Q6" s="7" t="s">
        <v>21</v>
      </c>
      <c r="R6" s="7" t="s">
        <v>22</v>
      </c>
      <c r="S6" s="7" t="s">
        <v>23</v>
      </c>
      <c r="T6" s="7" t="s">
        <v>24</v>
      </c>
      <c r="U6" s="7" t="s">
        <v>25</v>
      </c>
      <c r="V6" s="7" t="s">
        <v>26</v>
      </c>
      <c r="W6" s="7" t="s">
        <v>27</v>
      </c>
      <c r="X6" s="7" t="s">
        <v>28</v>
      </c>
      <c r="Y6" s="7" t="s">
        <v>29</v>
      </c>
      <c r="Z6" s="7" t="s">
        <v>30</v>
      </c>
    </row>
    <row r="7" spans="1:32" x14ac:dyDescent="0.45">
      <c r="A7" s="9" t="s">
        <v>31</v>
      </c>
      <c r="B7" s="10">
        <f t="shared" ref="B7:B23" si="0">AVERAGE(D7:W7)</f>
        <v>10.163649505417279</v>
      </c>
      <c r="C7" s="11">
        <v>8.4259500000000003</v>
      </c>
      <c r="D7" s="11">
        <v>11.11825</v>
      </c>
      <c r="E7" s="11">
        <v>11.2141</v>
      </c>
      <c r="F7" s="11">
        <v>10.217149999999998</v>
      </c>
      <c r="G7" s="11">
        <v>13.2239</v>
      </c>
      <c r="H7" s="11">
        <v>8.3334999999999972</v>
      </c>
      <c r="I7" s="11">
        <v>13.5578</v>
      </c>
      <c r="J7" s="11">
        <v>12.059900000000003</v>
      </c>
      <c r="K7" s="11">
        <v>10.0624</v>
      </c>
      <c r="L7" s="11">
        <v>7.8775000000000013</v>
      </c>
      <c r="M7" s="11">
        <v>7.739300000000001</v>
      </c>
      <c r="N7" s="11">
        <v>10.427404910458334</v>
      </c>
      <c r="O7" s="11">
        <v>8.8662171652445654</v>
      </c>
      <c r="P7" s="11">
        <v>10.632822622303724</v>
      </c>
      <c r="Q7" s="11">
        <v>12.305453514149319</v>
      </c>
      <c r="R7" s="11">
        <v>10.816307152946663</v>
      </c>
      <c r="S7" s="11">
        <v>8.2421182582313595</v>
      </c>
      <c r="T7" s="11">
        <v>10.485593282643737</v>
      </c>
      <c r="U7" s="11">
        <v>7.9984721633555331</v>
      </c>
      <c r="V7" s="11">
        <v>10.59094150029329</v>
      </c>
      <c r="W7" s="11">
        <v>7.5038595387190536</v>
      </c>
      <c r="X7" s="11">
        <v>9.1479289868476066</v>
      </c>
      <c r="Y7" s="11">
        <v>10.128620741761013</v>
      </c>
      <c r="Z7" s="11">
        <v>9.5765231973605864</v>
      </c>
      <c r="AC7" s="12"/>
      <c r="AD7" s="13"/>
      <c r="AE7" s="14"/>
      <c r="AF7" s="14"/>
    </row>
    <row r="8" spans="1:32" x14ac:dyDescent="0.45">
      <c r="A8" s="15" t="s">
        <v>32</v>
      </c>
      <c r="B8" s="16">
        <f t="shared" si="0"/>
        <v>9.8242611471419217</v>
      </c>
      <c r="C8" s="11">
        <v>8.7030499999999993</v>
      </c>
      <c r="D8" s="11">
        <v>13.892899999999999</v>
      </c>
      <c r="E8" s="11">
        <v>8.8539000000000012</v>
      </c>
      <c r="F8" s="11">
        <v>9.4232000000000014</v>
      </c>
      <c r="G8" s="11">
        <v>8.9420500000000001</v>
      </c>
      <c r="H8" s="11">
        <v>8.4019999999999992</v>
      </c>
      <c r="I8" s="11">
        <v>8.7329999999999988</v>
      </c>
      <c r="J8" s="11">
        <v>10.830699999999997</v>
      </c>
      <c r="K8" s="11">
        <v>7.7268000000000008</v>
      </c>
      <c r="L8" s="11">
        <v>6.4426999999999994</v>
      </c>
      <c r="M8" s="11">
        <v>9.7566000000000006</v>
      </c>
      <c r="N8" s="11">
        <v>8.7828599822378113</v>
      </c>
      <c r="O8" s="11">
        <v>7.9924658527537016</v>
      </c>
      <c r="P8" s="11">
        <v>13.186645953254184</v>
      </c>
      <c r="Q8" s="11">
        <v>9.2964968365850726</v>
      </c>
      <c r="R8" s="11">
        <v>10.315948503309558</v>
      </c>
      <c r="S8" s="11">
        <v>10.227741735648403</v>
      </c>
      <c r="T8" s="11">
        <v>9.0399982889089401</v>
      </c>
      <c r="U8" s="11">
        <v>9.2109038414177231</v>
      </c>
      <c r="V8" s="11">
        <v>14.048308609634958</v>
      </c>
      <c r="W8" s="11">
        <v>11.380003339088075</v>
      </c>
      <c r="X8" s="11">
        <v>13.294260269698164</v>
      </c>
      <c r="Y8" s="11">
        <v>9.0364546794671092</v>
      </c>
      <c r="Z8" s="11">
        <v>9.5450220929630216</v>
      </c>
      <c r="AC8" s="12"/>
      <c r="AD8" s="13"/>
      <c r="AE8" s="14"/>
      <c r="AF8" s="14"/>
    </row>
    <row r="9" spans="1:32" x14ac:dyDescent="0.45">
      <c r="A9" s="15" t="s">
        <v>33</v>
      </c>
      <c r="B9" s="16">
        <f t="shared" si="0"/>
        <v>9.383750672271951</v>
      </c>
      <c r="C9" s="11">
        <v>9.2459999999999987</v>
      </c>
      <c r="D9" s="11">
        <v>9.9462499999999991</v>
      </c>
      <c r="E9" s="11">
        <v>8.6738999999999997</v>
      </c>
      <c r="F9" s="11">
        <v>9.6455500000000001</v>
      </c>
      <c r="G9" s="11">
        <v>8.6910500000000006</v>
      </c>
      <c r="H9" s="11">
        <v>9.5721999999999987</v>
      </c>
      <c r="I9" s="11">
        <v>10.646799999999999</v>
      </c>
      <c r="J9" s="11">
        <v>11.577500000000002</v>
      </c>
      <c r="K9" s="11">
        <v>10.253300000000001</v>
      </c>
      <c r="L9" s="11">
        <v>8.5858999999999988</v>
      </c>
      <c r="M9" s="11">
        <v>7.1509999999999998</v>
      </c>
      <c r="N9" s="11">
        <v>7.4270853372005421</v>
      </c>
      <c r="O9" s="11">
        <v>8.3579681179948953</v>
      </c>
      <c r="P9" s="11">
        <v>9.755052713371045</v>
      </c>
      <c r="Q9" s="11">
        <v>10.563320684365682</v>
      </c>
      <c r="R9" s="11">
        <v>8.3507822630931674</v>
      </c>
      <c r="S9" s="11">
        <v>9.0707402906194723</v>
      </c>
      <c r="T9" s="11">
        <v>9.444500253934585</v>
      </c>
      <c r="U9" s="11">
        <v>10.943244419088076</v>
      </c>
      <c r="V9" s="11">
        <v>10.164553251420365</v>
      </c>
      <c r="W9" s="11">
        <v>8.8543161143511675</v>
      </c>
      <c r="X9" s="11">
        <v>7.818214751734998</v>
      </c>
      <c r="Y9" s="11">
        <v>8.5619992905524214</v>
      </c>
      <c r="Z9" s="11">
        <v>9.0919984728049705</v>
      </c>
      <c r="AC9" s="12"/>
      <c r="AD9" s="13"/>
      <c r="AE9" s="14"/>
      <c r="AF9" s="14"/>
    </row>
    <row r="10" spans="1:32" x14ac:dyDescent="0.45">
      <c r="A10" s="15" t="s">
        <v>34</v>
      </c>
      <c r="B10" s="16">
        <f t="shared" si="0"/>
        <v>8.336931285636398</v>
      </c>
      <c r="C10" s="11">
        <v>8.8936000000000028</v>
      </c>
      <c r="D10" s="11">
        <v>9.1389500000000012</v>
      </c>
      <c r="E10" s="11">
        <v>8.5268000000000015</v>
      </c>
      <c r="F10" s="11">
        <v>9.3160500000000006</v>
      </c>
      <c r="G10" s="11">
        <v>9.6816000000000013</v>
      </c>
      <c r="H10" s="11">
        <v>9.1654</v>
      </c>
      <c r="I10" s="11">
        <v>7.3895000000000017</v>
      </c>
      <c r="J10" s="11">
        <v>8.6118000000000006</v>
      </c>
      <c r="K10" s="11">
        <v>8.1490999999999989</v>
      </c>
      <c r="L10" s="11">
        <v>7.9018999999999995</v>
      </c>
      <c r="M10" s="11">
        <v>7.8182000000000009</v>
      </c>
      <c r="N10" s="11">
        <v>8.1127210605600695</v>
      </c>
      <c r="O10" s="11">
        <v>9.8468588187020085</v>
      </c>
      <c r="P10" s="11">
        <v>8.1997787794492449</v>
      </c>
      <c r="Q10" s="11">
        <v>7.7563133849692045</v>
      </c>
      <c r="R10" s="11">
        <v>8.2653361651765263</v>
      </c>
      <c r="S10" s="11">
        <v>8.3711058176299744</v>
      </c>
      <c r="T10" s="11">
        <v>8.5099203739187139</v>
      </c>
      <c r="U10" s="11">
        <v>7.9209792867366318</v>
      </c>
      <c r="V10" s="11">
        <v>7.3943974598097295</v>
      </c>
      <c r="W10" s="11">
        <v>6.6619145657758327</v>
      </c>
      <c r="X10" s="11">
        <v>7.3599378914892517</v>
      </c>
      <c r="Y10" s="11">
        <v>7.7381576843702824</v>
      </c>
      <c r="Z10" s="11">
        <v>9.7566075432549635</v>
      </c>
      <c r="AC10" s="12"/>
      <c r="AD10" s="13"/>
      <c r="AE10" s="14"/>
      <c r="AF10" s="14"/>
    </row>
    <row r="11" spans="1:32" x14ac:dyDescent="0.45">
      <c r="A11" s="15" t="s">
        <v>35</v>
      </c>
      <c r="B11" s="16">
        <f t="shared" si="0"/>
        <v>8.3827161817139864</v>
      </c>
      <c r="C11" s="11">
        <v>7.4193999999999996</v>
      </c>
      <c r="D11" s="11">
        <v>9.9395500000000006</v>
      </c>
      <c r="E11" s="11">
        <v>9.9863000000000017</v>
      </c>
      <c r="F11" s="11">
        <v>6.8643999999999998</v>
      </c>
      <c r="G11" s="11">
        <v>8.9698499999999992</v>
      </c>
      <c r="H11" s="11">
        <v>8.7289999999999992</v>
      </c>
      <c r="I11" s="11">
        <v>8.9649000000000019</v>
      </c>
      <c r="J11" s="11">
        <v>7.2997000000000005</v>
      </c>
      <c r="K11" s="11">
        <v>9.9228000000000005</v>
      </c>
      <c r="L11" s="11">
        <v>6.7252000000000001</v>
      </c>
      <c r="M11" s="11">
        <v>11.113</v>
      </c>
      <c r="N11" s="11">
        <v>7.3676475779344148</v>
      </c>
      <c r="O11" s="11">
        <v>9.0930798455364084</v>
      </c>
      <c r="P11" s="11">
        <v>7.4835460060918759</v>
      </c>
      <c r="Q11" s="11">
        <v>9.9452739200039169</v>
      </c>
      <c r="R11" s="11">
        <v>7.9897021973722282</v>
      </c>
      <c r="S11" s="11">
        <v>7.6243459167828576</v>
      </c>
      <c r="T11" s="11">
        <v>7.1791785542652269</v>
      </c>
      <c r="U11" s="11">
        <v>6.9278166706540754</v>
      </c>
      <c r="V11" s="11">
        <v>7.906963763084871</v>
      </c>
      <c r="W11" s="11">
        <v>7.6220691825538633</v>
      </c>
      <c r="X11" s="11">
        <v>8.5879979671790991</v>
      </c>
      <c r="Y11" s="11">
        <v>6.4015893263701846</v>
      </c>
      <c r="Z11" s="11"/>
      <c r="AC11" s="12"/>
      <c r="AD11" s="13"/>
      <c r="AE11" s="14"/>
      <c r="AF11" s="14"/>
    </row>
    <row r="12" spans="1:32" x14ac:dyDescent="0.45">
      <c r="A12" s="15" t="s">
        <v>36</v>
      </c>
      <c r="B12" s="16">
        <f t="shared" si="0"/>
        <v>7.7363273654487532</v>
      </c>
      <c r="C12" s="11">
        <v>8.4393000000000011</v>
      </c>
      <c r="D12" s="11">
        <v>9.8657500000000002</v>
      </c>
      <c r="E12" s="11">
        <v>8.5761000000000003</v>
      </c>
      <c r="F12" s="11">
        <v>8.7376000000000005</v>
      </c>
      <c r="G12" s="11">
        <v>7.3823499999999989</v>
      </c>
      <c r="H12" s="11">
        <v>7.3072999999999979</v>
      </c>
      <c r="I12" s="11">
        <v>7.3773999999999988</v>
      </c>
      <c r="J12" s="11">
        <v>8.5030000000000001</v>
      </c>
      <c r="K12" s="11">
        <v>6.7658999999999994</v>
      </c>
      <c r="L12" s="11">
        <v>6.5573999999999977</v>
      </c>
      <c r="M12" s="11">
        <v>7.6961999999999993</v>
      </c>
      <c r="N12" s="11">
        <v>7.9512548312029949</v>
      </c>
      <c r="O12" s="11">
        <v>7.6114507942396541</v>
      </c>
      <c r="P12" s="11">
        <v>6.1758709283893838</v>
      </c>
      <c r="Q12" s="11">
        <v>8.3560128470069159</v>
      </c>
      <c r="R12" s="11">
        <v>6.9176172986551592</v>
      </c>
      <c r="S12" s="11">
        <v>8.9401477806503404</v>
      </c>
      <c r="T12" s="11">
        <v>6.963996859349094</v>
      </c>
      <c r="U12" s="11">
        <v>7.9712628454979821</v>
      </c>
      <c r="V12" s="11">
        <v>8.0782451746141835</v>
      </c>
      <c r="W12" s="11">
        <v>6.9916879493693544</v>
      </c>
      <c r="X12" s="11">
        <v>8.1349465093685804</v>
      </c>
      <c r="Y12" s="11">
        <v>6.4554133332172219</v>
      </c>
      <c r="Z12" s="11"/>
      <c r="AC12" s="12"/>
      <c r="AD12" s="13"/>
      <c r="AE12" s="14"/>
      <c r="AF12" s="14"/>
    </row>
    <row r="13" spans="1:32" x14ac:dyDescent="0.45">
      <c r="A13" s="15" t="s">
        <v>37</v>
      </c>
      <c r="B13" s="16">
        <f t="shared" si="0"/>
        <v>7.5162138627757527</v>
      </c>
      <c r="C13" s="11">
        <v>7.6502000000000008</v>
      </c>
      <c r="D13" s="11">
        <v>7.02515</v>
      </c>
      <c r="E13" s="11">
        <v>8.5271000000000008</v>
      </c>
      <c r="F13" s="11">
        <v>7.6168999999999993</v>
      </c>
      <c r="G13" s="11">
        <v>7.2668000000000008</v>
      </c>
      <c r="H13" s="11">
        <v>7.3144000000000009</v>
      </c>
      <c r="I13" s="11">
        <v>8.2924000000000007</v>
      </c>
      <c r="J13" s="11">
        <v>8.246299999999998</v>
      </c>
      <c r="K13" s="11">
        <v>8.616200000000001</v>
      </c>
      <c r="L13" s="11">
        <v>9.0074999999999985</v>
      </c>
      <c r="M13" s="11">
        <v>6.7462999999999997</v>
      </c>
      <c r="N13" s="11">
        <v>7.0500285937517573</v>
      </c>
      <c r="O13" s="11">
        <v>6.3933192528638711</v>
      </c>
      <c r="P13" s="11">
        <v>6.8799341828805858</v>
      </c>
      <c r="Q13" s="11">
        <v>8.3824107449298193</v>
      </c>
      <c r="R13" s="11">
        <v>7.7379491565822711</v>
      </c>
      <c r="S13" s="11">
        <v>7.8363006558365624</v>
      </c>
      <c r="T13" s="11">
        <v>6.4487205610501022</v>
      </c>
      <c r="U13" s="11">
        <v>7.1715068518880836</v>
      </c>
      <c r="V13" s="11">
        <v>8.115375267543806</v>
      </c>
      <c r="W13" s="11">
        <v>5.6496819881881564</v>
      </c>
      <c r="X13" s="11">
        <v>7.3564433771637914</v>
      </c>
      <c r="Y13" s="11">
        <v>8.7333372007321444</v>
      </c>
      <c r="Z13" s="11"/>
      <c r="AC13" s="12"/>
      <c r="AD13" s="13"/>
      <c r="AE13" s="14"/>
      <c r="AF13" s="14"/>
    </row>
    <row r="14" spans="1:32" x14ac:dyDescent="0.45">
      <c r="A14" s="15" t="s">
        <v>38</v>
      </c>
      <c r="B14" s="16">
        <f t="shared" si="0"/>
        <v>7.7495442389789959</v>
      </c>
      <c r="C14" s="11">
        <v>6.9676999999999998</v>
      </c>
      <c r="D14" s="11">
        <v>6.2940000000000005</v>
      </c>
      <c r="E14" s="11">
        <v>7.0840000000000005</v>
      </c>
      <c r="F14" s="11">
        <v>7.3888499999999997</v>
      </c>
      <c r="G14" s="11">
        <v>7.5399000000000012</v>
      </c>
      <c r="H14" s="11">
        <v>8.0234000000000005</v>
      </c>
      <c r="I14" s="11">
        <v>8.1546000000000003</v>
      </c>
      <c r="J14" s="11">
        <v>8.4529999999999994</v>
      </c>
      <c r="K14" s="11">
        <v>9.5940999999999992</v>
      </c>
      <c r="L14" s="11">
        <v>7.569399999999999</v>
      </c>
      <c r="M14" s="11">
        <v>7.1893999999999991</v>
      </c>
      <c r="N14" s="11">
        <v>7.2976737265747067</v>
      </c>
      <c r="O14" s="11">
        <v>7.7052550785246137</v>
      </c>
      <c r="P14" s="11">
        <v>8.7723006216199408</v>
      </c>
      <c r="Q14" s="11">
        <v>7.9619660818151807</v>
      </c>
      <c r="R14" s="11">
        <v>8.1493381415814081</v>
      </c>
      <c r="S14" s="11">
        <v>7.829488691510428</v>
      </c>
      <c r="T14" s="11">
        <v>7.4691657584764855</v>
      </c>
      <c r="U14" s="11">
        <v>8.1292966214102211</v>
      </c>
      <c r="V14" s="11">
        <v>7.6836795902821997</v>
      </c>
      <c r="W14" s="11">
        <v>6.7020704677847371</v>
      </c>
      <c r="X14" s="11">
        <v>6.5647221713731172</v>
      </c>
      <c r="Y14" s="11">
        <v>7.683295111558202</v>
      </c>
      <c r="Z14" s="11"/>
      <c r="AC14" s="12"/>
      <c r="AD14" s="13"/>
      <c r="AE14" s="14"/>
      <c r="AF14" s="14"/>
    </row>
    <row r="15" spans="1:32" x14ac:dyDescent="0.45">
      <c r="A15" s="15" t="s">
        <v>39</v>
      </c>
      <c r="B15" s="16">
        <f t="shared" si="0"/>
        <v>8.1024429510230664</v>
      </c>
      <c r="C15" s="11">
        <v>8.7110500000000002</v>
      </c>
      <c r="D15" s="11">
        <v>6.1716999999999995</v>
      </c>
      <c r="E15" s="11">
        <v>7.1710000000000003</v>
      </c>
      <c r="F15" s="11">
        <v>10.4124</v>
      </c>
      <c r="G15" s="11">
        <v>9.1636000000000006</v>
      </c>
      <c r="H15" s="11">
        <v>8.3600999999999992</v>
      </c>
      <c r="I15" s="11">
        <v>8.4823000000000004</v>
      </c>
      <c r="J15" s="11">
        <v>7.293000000000001</v>
      </c>
      <c r="K15" s="11">
        <v>8.5612999999999992</v>
      </c>
      <c r="L15" s="11">
        <v>8.5132999999999992</v>
      </c>
      <c r="M15" s="11">
        <v>10.3523</v>
      </c>
      <c r="N15" s="11">
        <v>9.0576739008240317</v>
      </c>
      <c r="O15" s="11">
        <v>7.4235843535350128</v>
      </c>
      <c r="P15" s="11">
        <v>5.4847112569155207</v>
      </c>
      <c r="Q15" s="11">
        <v>6.9480837415777135</v>
      </c>
      <c r="R15" s="11">
        <v>8.930118344429065</v>
      </c>
      <c r="S15" s="11">
        <v>8.1727781173996217</v>
      </c>
      <c r="T15" s="11">
        <v>9.3323865966009887</v>
      </c>
      <c r="U15" s="11">
        <v>7.6467892383849598</v>
      </c>
      <c r="V15" s="11">
        <v>8.0272336831255924</v>
      </c>
      <c r="W15" s="11">
        <v>6.5444997876688102</v>
      </c>
      <c r="X15" s="11">
        <v>7.1924743879234798</v>
      </c>
      <c r="Y15" s="11">
        <v>7.7089340111003173</v>
      </c>
      <c r="Z15" s="11"/>
      <c r="AC15" s="12"/>
      <c r="AD15" s="13"/>
      <c r="AE15" s="14"/>
    </row>
    <row r="16" spans="1:32" x14ac:dyDescent="0.45">
      <c r="A16" s="15" t="s">
        <v>40</v>
      </c>
      <c r="B16" s="16">
        <f t="shared" si="0"/>
        <v>8.7383891311738537</v>
      </c>
      <c r="C16" s="11">
        <v>11.2948</v>
      </c>
      <c r="D16" s="11">
        <v>8.3623999999999992</v>
      </c>
      <c r="E16" s="11">
        <v>8.5299000000000014</v>
      </c>
      <c r="F16" s="11">
        <v>9.5502000000000002</v>
      </c>
      <c r="G16" s="11">
        <v>9.4842000000000013</v>
      </c>
      <c r="H16" s="11">
        <v>9.0264999999999986</v>
      </c>
      <c r="I16" s="11">
        <v>7.0951000000000013</v>
      </c>
      <c r="J16" s="11">
        <v>10.850800000000001</v>
      </c>
      <c r="K16" s="11">
        <v>8.5127000000000006</v>
      </c>
      <c r="L16" s="11">
        <v>8.7515999999999998</v>
      </c>
      <c r="M16" s="11">
        <v>10.511700000000001</v>
      </c>
      <c r="N16" s="11">
        <v>7.0593889020044296</v>
      </c>
      <c r="O16" s="11">
        <v>9.3452523467449105</v>
      </c>
      <c r="P16" s="11">
        <v>10.020628992238937</v>
      </c>
      <c r="Q16" s="11">
        <v>6.7122458604667781</v>
      </c>
      <c r="R16" s="11">
        <v>6.5108237262412887</v>
      </c>
      <c r="S16" s="11">
        <v>10.182520790193193</v>
      </c>
      <c r="T16" s="11">
        <v>8.8059137859944219</v>
      </c>
      <c r="U16" s="11">
        <v>7.7398474426735397</v>
      </c>
      <c r="V16" s="11">
        <v>8.8418976532004407</v>
      </c>
      <c r="W16" s="11">
        <v>8.8741631237191214</v>
      </c>
      <c r="X16" s="11">
        <v>9.3821701881026982</v>
      </c>
      <c r="Y16" s="11">
        <v>8.478520300133475</v>
      </c>
      <c r="Z16" s="11"/>
      <c r="AC16" s="12"/>
      <c r="AD16" s="13"/>
      <c r="AE16" s="14"/>
    </row>
    <row r="17" spans="1:31" x14ac:dyDescent="0.45">
      <c r="A17" s="15" t="s">
        <v>41</v>
      </c>
      <c r="B17" s="16">
        <f t="shared" si="0"/>
        <v>9.184689484798195</v>
      </c>
      <c r="C17" s="11">
        <v>8.7804500000000001</v>
      </c>
      <c r="D17" s="11">
        <v>9.4770499999999984</v>
      </c>
      <c r="E17" s="11">
        <v>10.003400000000001</v>
      </c>
      <c r="F17" s="11">
        <v>8.3109999999999999</v>
      </c>
      <c r="G17" s="11">
        <v>8.6400500000000005</v>
      </c>
      <c r="H17" s="11">
        <v>12.107799999999997</v>
      </c>
      <c r="I17" s="11">
        <v>9.0314000000000014</v>
      </c>
      <c r="J17" s="11">
        <v>9.5902000000000012</v>
      </c>
      <c r="K17" s="11">
        <v>11.7194</v>
      </c>
      <c r="L17" s="11">
        <v>8.9303999999999988</v>
      </c>
      <c r="M17" s="11">
        <v>9.8999000000000006</v>
      </c>
      <c r="N17" s="11">
        <v>8.2282665340123433</v>
      </c>
      <c r="O17" s="11">
        <v>8.0585222814295179</v>
      </c>
      <c r="P17" s="11">
        <v>7.5900605033622961</v>
      </c>
      <c r="Q17" s="11">
        <v>10.95637064575641</v>
      </c>
      <c r="R17" s="11">
        <v>7.596273910478029</v>
      </c>
      <c r="S17" s="11">
        <v>8.7036641355362452</v>
      </c>
      <c r="T17" s="11">
        <v>9.6423346842343793</v>
      </c>
      <c r="U17" s="11">
        <v>7.3330482461007298</v>
      </c>
      <c r="V17" s="11">
        <v>9.151127992241662</v>
      </c>
      <c r="W17" s="11">
        <v>8.7235207628122335</v>
      </c>
      <c r="X17" s="11">
        <v>9.5824544402919472</v>
      </c>
      <c r="Y17" s="11">
        <v>7.9559548028516183</v>
      </c>
      <c r="Z17" s="11"/>
      <c r="AC17" s="12"/>
      <c r="AE17" s="14"/>
    </row>
    <row r="18" spans="1:31" x14ac:dyDescent="0.45">
      <c r="A18" s="15" t="s">
        <v>42</v>
      </c>
      <c r="B18" s="16">
        <f t="shared" si="0"/>
        <v>9.5584343115096182</v>
      </c>
      <c r="C18" s="11">
        <v>8.2772000000000006</v>
      </c>
      <c r="D18" s="11">
        <v>8.4447500000000009</v>
      </c>
      <c r="E18" s="11">
        <v>9.0564</v>
      </c>
      <c r="F18" s="11">
        <v>10.0375</v>
      </c>
      <c r="G18" s="11">
        <v>8.007200000000001</v>
      </c>
      <c r="H18" s="11">
        <v>11.710999999999999</v>
      </c>
      <c r="I18" s="11">
        <v>10.31</v>
      </c>
      <c r="J18" s="11">
        <v>8.3744999999999994</v>
      </c>
      <c r="K18" s="11">
        <v>7.5861999999999998</v>
      </c>
      <c r="L18" s="11">
        <v>6.1871</v>
      </c>
      <c r="M18" s="11">
        <v>12.4406</v>
      </c>
      <c r="N18" s="11">
        <v>9.2700710037885159</v>
      </c>
      <c r="O18" s="11">
        <v>12.508241723157173</v>
      </c>
      <c r="P18" s="11">
        <v>10.301286005056195</v>
      </c>
      <c r="Q18" s="11">
        <v>13.360691098176606</v>
      </c>
      <c r="R18" s="11">
        <v>8.8037844510792933</v>
      </c>
      <c r="S18" s="11">
        <v>9.1700167491317206</v>
      </c>
      <c r="T18" s="11">
        <v>8.9883650168380935</v>
      </c>
      <c r="U18" s="11">
        <v>9.78745776821677</v>
      </c>
      <c r="V18" s="11">
        <v>8.5711579427968978</v>
      </c>
      <c r="W18" s="11">
        <v>8.2523644719511342</v>
      </c>
      <c r="X18" s="17">
        <v>8.1279424203812063</v>
      </c>
      <c r="Y18" s="17">
        <v>10.820372278528003</v>
      </c>
      <c r="Z18" s="17"/>
      <c r="AC18" s="12"/>
      <c r="AE18" s="14"/>
    </row>
    <row r="19" spans="1:31" x14ac:dyDescent="0.45">
      <c r="A19" s="9" t="s">
        <v>43</v>
      </c>
      <c r="B19" s="10">
        <f t="shared" si="0"/>
        <v>9.7904758042527611</v>
      </c>
      <c r="C19" s="18">
        <f>(31*C7+28*C8+31*C9)/(31+28+31)</f>
        <v>8.7946205555555554</v>
      </c>
      <c r="D19" s="18">
        <f t="shared" ref="D19:U19" si="1">(31*D7+28*D8+31*D9)/(31+28+31)</f>
        <v>11.577785555555556</v>
      </c>
      <c r="E19" s="18">
        <f t="shared" si="1"/>
        <v>9.604857777777779</v>
      </c>
      <c r="F19" s="18">
        <f>(31*F7+29*F8+31*F9)/(31+29+31)</f>
        <v>9.7694120879120874</v>
      </c>
      <c r="G19" s="18">
        <f t="shared" si="1"/>
        <v>10.33045388888889</v>
      </c>
      <c r="H19" s="18">
        <f t="shared" si="1"/>
        <v>8.7814744444444433</v>
      </c>
      <c r="I19" s="18">
        <f t="shared" si="1"/>
        <v>11.054073333333333</v>
      </c>
      <c r="J19" s="18">
        <f>(31*J7+29*J8+31*J9)/(31+29+31)</f>
        <v>11.503842857142857</v>
      </c>
      <c r="K19" s="18">
        <f t="shared" si="1"/>
        <v>9.4015233333333335</v>
      </c>
      <c r="L19" s="18">
        <f t="shared" si="1"/>
        <v>7.675122222222222</v>
      </c>
      <c r="M19" s="18">
        <f t="shared" si="1"/>
        <v>8.1642677777777788</v>
      </c>
      <c r="N19" s="18">
        <f>(31*N7+29*N8+31*N9)/(31+29+31)</f>
        <v>8.8812322765090279</v>
      </c>
      <c r="O19" s="18">
        <f t="shared" si="1"/>
        <v>8.4193198628614105</v>
      </c>
      <c r="P19" s="18">
        <f t="shared" si="1"/>
        <v>11.125002467744833</v>
      </c>
      <c r="Q19" s="18">
        <f t="shared" si="1"/>
        <v>10.769265684203855</v>
      </c>
      <c r="R19" s="18">
        <f>(31*R7+29*R8+31*R9)/(31+29+31)</f>
        <v>9.8169481153100229</v>
      </c>
      <c r="S19" s="18">
        <f t="shared" si="1"/>
        <v>9.1452820401392341</v>
      </c>
      <c r="T19" s="18">
        <f t="shared" si="1"/>
        <v>9.6772539080375388</v>
      </c>
      <c r="U19" s="18">
        <f t="shared" si="1"/>
        <v>9.3899835735049795</v>
      </c>
      <c r="V19" s="18">
        <f>(31*V7+29*V8+31*V9)/(31+29+31)</f>
        <v>11.547486670137769</v>
      </c>
      <c r="W19" s="18">
        <f t="shared" ref="W19:Y19" si="2">(31*W7+28*W8+31*W9)/(31+28+31)</f>
        <v>9.1749282082182546</v>
      </c>
      <c r="X19" s="18">
        <f t="shared" si="2"/>
        <v>9.9798860383067698</v>
      </c>
      <c r="Y19" s="18">
        <f t="shared" si="2"/>
        <v>9.2492216891866157</v>
      </c>
      <c r="Z19" s="18">
        <f>(31*Z7+29*Z8+31*Z9)/(31+29+31)</f>
        <v>9.4014265106709889</v>
      </c>
    </row>
    <row r="20" spans="1:31" x14ac:dyDescent="0.45">
      <c r="A20" s="15" t="s">
        <v>44</v>
      </c>
      <c r="B20" s="16">
        <f t="shared" si="0"/>
        <v>8.154527045776792</v>
      </c>
      <c r="C20" s="11">
        <f>(30*C10+31*C11+30*C12)/(30+31+30)</f>
        <v>8.2416307692307704</v>
      </c>
      <c r="D20" s="11">
        <f t="shared" ref="D20:Y20" si="3">(30*D10+31*D11+30*D12)/(30+31+30)</f>
        <v>9.6512862637362655</v>
      </c>
      <c r="E20" s="11">
        <f t="shared" si="3"/>
        <v>9.0402450549450553</v>
      </c>
      <c r="F20" s="11">
        <f t="shared" si="3"/>
        <v>8.290174725274726</v>
      </c>
      <c r="G20" s="11">
        <f t="shared" si="3"/>
        <v>8.6811412087912068</v>
      </c>
      <c r="H20" s="11">
        <f t="shared" si="3"/>
        <v>8.4041758241758231</v>
      </c>
      <c r="I20" s="11">
        <f t="shared" si="3"/>
        <v>7.9221857142857157</v>
      </c>
      <c r="J20" s="11">
        <f t="shared" si="3"/>
        <v>8.1289527472527485</v>
      </c>
      <c r="K20" s="11">
        <f t="shared" si="3"/>
        <v>8.2973274725274724</v>
      </c>
      <c r="L20" s="11">
        <f t="shared" si="3"/>
        <v>7.0578043956043945</v>
      </c>
      <c r="M20" s="11">
        <f t="shared" si="3"/>
        <v>8.9003846153846151</v>
      </c>
      <c r="N20" s="11">
        <f t="shared" si="3"/>
        <v>7.8056741941632835</v>
      </c>
      <c r="O20" s="11">
        <f t="shared" si="3"/>
        <v>8.8531292703283349</v>
      </c>
      <c r="P20" s="11">
        <f t="shared" si="3"/>
        <v>7.2885650266374391</v>
      </c>
      <c r="Q20" s="11">
        <f t="shared" si="3"/>
        <v>8.6997063569165398</v>
      </c>
      <c r="R20" s="11">
        <f t="shared" si="3"/>
        <v>7.727135956411975</v>
      </c>
      <c r="S20" s="11">
        <f t="shared" si="3"/>
        <v>8.3043113337217367</v>
      </c>
      <c r="T20" s="11">
        <f t="shared" si="3"/>
        <v>7.5469456283544654</v>
      </c>
      <c r="U20" s="11">
        <f t="shared" si="3"/>
        <v>7.5992261621682937</v>
      </c>
      <c r="V20" s="11">
        <f t="shared" si="3"/>
        <v>7.7944522603115205</v>
      </c>
      <c r="W20" s="11">
        <f t="shared" si="3"/>
        <v>7.0977167045442346</v>
      </c>
      <c r="X20" s="11">
        <f t="shared" si="3"/>
        <v>8.0337853737174392</v>
      </c>
      <c r="Y20" s="11">
        <f t="shared" si="3"/>
        <v>6.8599604356604482</v>
      </c>
      <c r="Z20" s="11"/>
    </row>
    <row r="21" spans="1:31" x14ac:dyDescent="0.45">
      <c r="A21" s="15" t="s">
        <v>45</v>
      </c>
      <c r="B21" s="16">
        <f t="shared" si="0"/>
        <v>7.7859977139683592</v>
      </c>
      <c r="C21" s="11">
        <f>(31*C13+31*C14+30*C15)/(31+31+30)</f>
        <v>7.7661565217391306</v>
      </c>
      <c r="D21" s="11">
        <f t="shared" ref="D21:Y21" si="4">(31*D13+31*D14+30*D15)/(31+31+30)</f>
        <v>6.500485326086956</v>
      </c>
      <c r="E21" s="11">
        <f t="shared" si="4"/>
        <v>7.5986315217391311</v>
      </c>
      <c r="F21" s="11">
        <f t="shared" si="4"/>
        <v>8.4516331521739136</v>
      </c>
      <c r="G21" s="11">
        <f t="shared" si="4"/>
        <v>7.9773445652173924</v>
      </c>
      <c r="H21" s="11">
        <f t="shared" si="4"/>
        <v>7.894291304347826</v>
      </c>
      <c r="I21" s="11">
        <f t="shared" si="4"/>
        <v>8.3078913043478284</v>
      </c>
      <c r="J21" s="11">
        <f t="shared" si="4"/>
        <v>8.0050902173913041</v>
      </c>
      <c r="K21" s="11">
        <f t="shared" si="4"/>
        <v>8.9278076086956499</v>
      </c>
      <c r="L21" s="11">
        <f t="shared" si="4"/>
        <v>8.361770652173913</v>
      </c>
      <c r="M21" s="11">
        <f t="shared" si="4"/>
        <v>8.0714749999999977</v>
      </c>
      <c r="N21" s="11">
        <f t="shared" si="4"/>
        <v>7.7881411842917529</v>
      </c>
      <c r="O21" s="11">
        <f t="shared" si="4"/>
        <v>7.171340596511885</v>
      </c>
      <c r="P21" s="11">
        <f t="shared" si="4"/>
        <v>7.062615398336761</v>
      </c>
      <c r="Q21" s="11">
        <f t="shared" si="4"/>
        <v>7.7730238464828956</v>
      </c>
      <c r="R21" s="11">
        <f t="shared" si="4"/>
        <v>8.265320180173326</v>
      </c>
      <c r="S21" s="11">
        <f t="shared" si="4"/>
        <v>7.9437262314102766</v>
      </c>
      <c r="T21" s="11">
        <f t="shared" si="4"/>
        <v>7.7328921065581939</v>
      </c>
      <c r="U21" s="11">
        <f t="shared" si="4"/>
        <v>7.6492237480847418</v>
      </c>
      <c r="V21" s="11">
        <f t="shared" si="4"/>
        <v>7.9411707726779772</v>
      </c>
      <c r="W21" s="11">
        <f t="shared" si="4"/>
        <v>6.2960795626654775</v>
      </c>
      <c r="X21" s="11">
        <f t="shared" si="4"/>
        <v>7.0361996048081359</v>
      </c>
      <c r="Y21" s="11">
        <f t="shared" si="4"/>
        <v>8.0454741523261983</v>
      </c>
      <c r="Z21" s="11"/>
    </row>
    <row r="22" spans="1:31" x14ac:dyDescent="0.45">
      <c r="A22" s="19" t="s">
        <v>46</v>
      </c>
      <c r="B22" s="20">
        <f t="shared" si="0"/>
        <v>9.1602414268166665</v>
      </c>
      <c r="C22" s="17">
        <f>(31*C16+30*C17+31*C18)/(31+30+31)</f>
        <v>9.4581032608695654</v>
      </c>
      <c r="D22" s="17">
        <f t="shared" ref="D22:Y22" si="5">(31*D16+30*D17+31*D18)/(31+30+31)</f>
        <v>8.7536211956521726</v>
      </c>
      <c r="E22" s="17">
        <f t="shared" si="5"/>
        <v>9.1877967391304338</v>
      </c>
      <c r="F22" s="17">
        <f t="shared" si="5"/>
        <v>9.3103119565217369</v>
      </c>
      <c r="G22" s="17">
        <f t="shared" si="5"/>
        <v>8.7112489130434785</v>
      </c>
      <c r="H22" s="17">
        <f t="shared" si="5"/>
        <v>10.935831521739129</v>
      </c>
      <c r="I22" s="17">
        <f t="shared" si="5"/>
        <v>8.8097836956521753</v>
      </c>
      <c r="J22" s="17">
        <f t="shared" si="5"/>
        <v>9.6053293478260873</v>
      </c>
      <c r="K22" s="17">
        <f t="shared" si="5"/>
        <v>9.2461728260869567</v>
      </c>
      <c r="L22" s="17">
        <f t="shared" si="5"/>
        <v>7.945779347826087</v>
      </c>
      <c r="M22" s="17">
        <f t="shared" si="5"/>
        <v>10.962155434782607</v>
      </c>
      <c r="N22" s="17">
        <f t="shared" si="5"/>
        <v>8.1854484032603434</v>
      </c>
      <c r="O22" s="17">
        <f t="shared" si="5"/>
        <v>9.9914563544548916</v>
      </c>
      <c r="P22" s="17">
        <f t="shared" si="5"/>
        <v>9.3226215219241091</v>
      </c>
      <c r="Q22" s="17">
        <f t="shared" si="5"/>
        <v>10.336436577072144</v>
      </c>
      <c r="R22" s="17">
        <f t="shared" si="5"/>
        <v>7.6374029436008586</v>
      </c>
      <c r="S22" s="17">
        <f t="shared" si="5"/>
        <v>9.3591150846213012</v>
      </c>
      <c r="T22" s="17">
        <f t="shared" si="5"/>
        <v>9.1401378632047763</v>
      </c>
      <c r="U22" s="17">
        <f t="shared" si="5"/>
        <v>8.297151183919798</v>
      </c>
      <c r="V22" s="17">
        <f t="shared" si="5"/>
        <v>8.85150612220834</v>
      </c>
      <c r="W22" s="17">
        <f t="shared" si="5"/>
        <v>8.6155215038059243</v>
      </c>
      <c r="X22" s="17">
        <f t="shared" si="5"/>
        <v>9.0248600442582561</v>
      </c>
      <c r="Y22" s="17">
        <f t="shared" si="5"/>
        <v>9.0972208046092877</v>
      </c>
      <c r="Z22" s="17"/>
    </row>
    <row r="23" spans="1:31" x14ac:dyDescent="0.45">
      <c r="A23" s="21" t="s">
        <v>47</v>
      </c>
      <c r="B23" s="22">
        <f t="shared" si="0"/>
        <v>8.7195723033249468</v>
      </c>
      <c r="C23" s="23">
        <f>(30*(C10+C12+C15+C17)+31*(C7+C9+C11+C13+C14+C16+C18)+28*C8)/365</f>
        <v>8.5647565753424644</v>
      </c>
      <c r="D23" s="23">
        <f t="shared" ref="D23:U23" si="6">(30*(D10+D12+D15+D17)+31*(D7+D9+D11+D13+D14+D16+D18)+28*D8)/365</f>
        <v>9.1058782191780825</v>
      </c>
      <c r="E23" s="23">
        <f t="shared" si="6"/>
        <v>8.8532901369863009</v>
      </c>
      <c r="F23" s="23">
        <f>(30*(F10+F12+F15+F17)+31*(F7+F9+F11+F13+F14+F16+F18)+29*F8)/366</f>
        <v>8.9549763661202189</v>
      </c>
      <c r="G23" s="23">
        <f t="shared" si="6"/>
        <v>8.9180145205479455</v>
      </c>
      <c r="H23" s="23">
        <f t="shared" si="6"/>
        <v>9.0068054794520513</v>
      </c>
      <c r="I23" s="23">
        <f t="shared" si="6"/>
        <v>9.0153742465753428</v>
      </c>
      <c r="J23" s="23">
        <f>(30*(J10+J12+J15+J17)+31*(J7+J9+J11+J13+J14+J16+J18)+29*J8)/366</f>
        <v>9.3080409836065581</v>
      </c>
      <c r="K23" s="23">
        <f t="shared" si="6"/>
        <v>8.9676715068493156</v>
      </c>
      <c r="L23" s="23">
        <f t="shared" si="6"/>
        <v>7.7625090410958899</v>
      </c>
      <c r="M23" s="23">
        <f t="shared" si="6"/>
        <v>9.0296249315068504</v>
      </c>
      <c r="N23" s="23">
        <f>(30*(N10+N12+N15+N17)+31*(N7+N9+N11+N13+N14+N16+N18)+29*N8)/366</f>
        <v>8.1641495379398172</v>
      </c>
      <c r="O23" s="23">
        <f t="shared" si="6"/>
        <v>8.6091804677982164</v>
      </c>
      <c r="P23" s="23">
        <f t="shared" si="6"/>
        <v>8.690277907356279</v>
      </c>
      <c r="Q23" s="23">
        <f t="shared" si="6"/>
        <v>9.3889795863693575</v>
      </c>
      <c r="R23" s="23">
        <f>(30*(R10+R12+R15+R17)+31*(R7+R9+R11+R13+R14+R16+R18)+29*R8)/366</f>
        <v>8.3594595024970673</v>
      </c>
      <c r="S23" s="23">
        <f t="shared" si="6"/>
        <v>8.6866551124825051</v>
      </c>
      <c r="T23" s="23">
        <f t="shared" si="6"/>
        <v>8.5206675647173373</v>
      </c>
      <c r="U23" s="23">
        <f t="shared" si="6"/>
        <v>8.229300263334741</v>
      </c>
      <c r="V23" s="23">
        <f>(30*(V10+V12+V15+V17)+31*(V7+V9+V11+V13+V14+V16+V18)+29*V8)/366</f>
        <v>9.0301713579246634</v>
      </c>
      <c r="W23" s="23">
        <f>(30*(W10+W12+W15+W17)+31*(W7+W9+W11+W13+W14+W16+W18)+28*W8)/365</f>
        <v>7.7904193341603749</v>
      </c>
      <c r="X23" s="23">
        <f>(30*(X10+X12+X15+X17)+31*(X7+X9+X11+X13+X14+X16+X18)+28*X8)/365</f>
        <v>8.5120046580000128</v>
      </c>
      <c r="Y23" s="23">
        <f>(30*(Y10+Y12+Y15+Y17)+31*(Y7+Y9+Y11+Y13+Y14+Y16+Y18)+28*Y8)/365</f>
        <v>8.3118199663286596</v>
      </c>
      <c r="Z23" s="23"/>
    </row>
    <row r="24" spans="1:31" ht="47.25" x14ac:dyDescent="0.45">
      <c r="A24" s="24" t="s">
        <v>5</v>
      </c>
      <c r="B24" s="25"/>
      <c r="C24" s="26" t="s">
        <v>48</v>
      </c>
      <c r="D24" s="27" t="s">
        <v>49</v>
      </c>
      <c r="E24" s="27" t="s">
        <v>50</v>
      </c>
      <c r="F24" s="27" t="s">
        <v>51</v>
      </c>
      <c r="G24" s="27" t="s">
        <v>52</v>
      </c>
      <c r="H24" s="27" t="s">
        <v>53</v>
      </c>
      <c r="I24" s="27" t="s">
        <v>54</v>
      </c>
      <c r="J24" s="27" t="s">
        <v>55</v>
      </c>
      <c r="K24" s="27" t="s">
        <v>56</v>
      </c>
      <c r="L24" s="27" t="s">
        <v>57</v>
      </c>
      <c r="M24" s="27" t="s">
        <v>58</v>
      </c>
      <c r="N24" s="27" t="s">
        <v>59</v>
      </c>
      <c r="O24" s="27" t="s">
        <v>60</v>
      </c>
      <c r="P24" s="27" t="s">
        <v>61</v>
      </c>
      <c r="Q24" s="27" t="s">
        <v>62</v>
      </c>
      <c r="R24" s="27" t="s">
        <v>63</v>
      </c>
      <c r="S24" s="27" t="s">
        <v>64</v>
      </c>
      <c r="T24" s="27" t="s">
        <v>65</v>
      </c>
      <c r="U24" s="27" t="s">
        <v>66</v>
      </c>
      <c r="V24" s="27" t="s">
        <v>67</v>
      </c>
      <c r="W24" s="27" t="s">
        <v>68</v>
      </c>
      <c r="X24" s="27" t="s">
        <v>69</v>
      </c>
      <c r="Y24" s="27" t="s">
        <v>70</v>
      </c>
      <c r="Z24" s="27" t="s">
        <v>71</v>
      </c>
    </row>
    <row r="25" spans="1:31" x14ac:dyDescent="0.45">
      <c r="A25" s="15" t="s">
        <v>31</v>
      </c>
      <c r="B25" s="28"/>
      <c r="C25" s="11">
        <f t="shared" ref="C25:Z35" si="7">IF(C7="..","..",C7-$B7)</f>
        <v>-1.7376995054172788</v>
      </c>
      <c r="D25" s="11">
        <f t="shared" si="7"/>
        <v>0.95460049458272067</v>
      </c>
      <c r="E25" s="11">
        <f t="shared" si="7"/>
        <v>1.0504504945827211</v>
      </c>
      <c r="F25" s="11">
        <f t="shared" si="7"/>
        <v>5.3500494582719327E-2</v>
      </c>
      <c r="G25" s="11">
        <f t="shared" si="7"/>
        <v>3.0602504945827214</v>
      </c>
      <c r="H25" s="11">
        <f t="shared" si="7"/>
        <v>-1.8301495054172818</v>
      </c>
      <c r="I25" s="11">
        <f t="shared" si="7"/>
        <v>3.3941504945827212</v>
      </c>
      <c r="J25" s="11">
        <f t="shared" si="7"/>
        <v>1.8962504945827234</v>
      </c>
      <c r="K25" s="11">
        <f t="shared" si="7"/>
        <v>-0.10124950541727884</v>
      </c>
      <c r="L25" s="11">
        <f t="shared" si="7"/>
        <v>-2.2861495054172778</v>
      </c>
      <c r="M25" s="11">
        <f t="shared" si="7"/>
        <v>-2.4243495054172781</v>
      </c>
      <c r="N25" s="11">
        <f t="shared" si="7"/>
        <v>0.26375540504105466</v>
      </c>
      <c r="O25" s="11">
        <f t="shared" si="7"/>
        <v>-1.2974323401727137</v>
      </c>
      <c r="P25" s="11">
        <f t="shared" si="7"/>
        <v>0.46917311688644503</v>
      </c>
      <c r="Q25" s="11">
        <f t="shared" si="7"/>
        <v>2.1418040087320396</v>
      </c>
      <c r="R25" s="11">
        <f t="shared" si="7"/>
        <v>0.65265764752938438</v>
      </c>
      <c r="S25" s="11">
        <f t="shared" si="7"/>
        <v>-1.9215312471859196</v>
      </c>
      <c r="T25" s="11">
        <f t="shared" si="7"/>
        <v>0.32194377722645839</v>
      </c>
      <c r="U25" s="11">
        <f t="shared" si="7"/>
        <v>-2.1651773420617459</v>
      </c>
      <c r="V25" s="11">
        <f t="shared" si="7"/>
        <v>0.42729199487601122</v>
      </c>
      <c r="W25" s="11">
        <f t="shared" si="7"/>
        <v>-2.6597899666982254</v>
      </c>
      <c r="X25" s="11">
        <f t="shared" si="7"/>
        <v>-1.0157205185696725</v>
      </c>
      <c r="Y25" s="11">
        <f t="shared" si="7"/>
        <v>-3.5028763656265838E-2</v>
      </c>
      <c r="Z25" s="11">
        <f t="shared" si="7"/>
        <v>-0.58712630805669264</v>
      </c>
    </row>
    <row r="26" spans="1:31" x14ac:dyDescent="0.45">
      <c r="A26" s="15" t="s">
        <v>32</v>
      </c>
      <c r="B26" s="28"/>
      <c r="C26" s="11">
        <f t="shared" si="7"/>
        <v>-1.1212111471419224</v>
      </c>
      <c r="D26" s="11">
        <f t="shared" si="7"/>
        <v>4.0686388528580775</v>
      </c>
      <c r="E26" s="11">
        <f t="shared" si="7"/>
        <v>-0.97036114714192045</v>
      </c>
      <c r="F26" s="11">
        <f t="shared" si="7"/>
        <v>-0.40106114714192032</v>
      </c>
      <c r="G26" s="11">
        <f t="shared" si="7"/>
        <v>-0.88221114714192161</v>
      </c>
      <c r="H26" s="11">
        <f t="shared" si="7"/>
        <v>-1.4222611471419224</v>
      </c>
      <c r="I26" s="11">
        <f t="shared" si="7"/>
        <v>-1.0912611471419229</v>
      </c>
      <c r="J26" s="11">
        <f t="shared" si="7"/>
        <v>1.006438852858075</v>
      </c>
      <c r="K26" s="11">
        <f t="shared" si="7"/>
        <v>-2.0974611471419209</v>
      </c>
      <c r="L26" s="11">
        <f t="shared" si="7"/>
        <v>-3.3815611471419222</v>
      </c>
      <c r="M26" s="11">
        <f t="shared" si="7"/>
        <v>-6.7661147141921063E-2</v>
      </c>
      <c r="N26" s="11">
        <f t="shared" si="7"/>
        <v>-1.0414011649041104</v>
      </c>
      <c r="O26" s="11">
        <f t="shared" si="7"/>
        <v>-1.8317952943882201</v>
      </c>
      <c r="P26" s="11">
        <f t="shared" si="7"/>
        <v>3.3623848061122619</v>
      </c>
      <c r="Q26" s="11">
        <f t="shared" si="7"/>
        <v>-0.52776431055684903</v>
      </c>
      <c r="R26" s="11">
        <f t="shared" si="7"/>
        <v>0.49168735616763648</v>
      </c>
      <c r="S26" s="11">
        <f t="shared" si="7"/>
        <v>0.40348058850648094</v>
      </c>
      <c r="T26" s="11">
        <f t="shared" si="7"/>
        <v>-0.78426285823298159</v>
      </c>
      <c r="U26" s="11">
        <f t="shared" si="7"/>
        <v>-0.61335730572419855</v>
      </c>
      <c r="V26" s="11">
        <f t="shared" si="7"/>
        <v>4.2240474624930364</v>
      </c>
      <c r="W26" s="11">
        <f t="shared" si="7"/>
        <v>1.5557421919461536</v>
      </c>
      <c r="X26" s="11">
        <f t="shared" si="7"/>
        <v>3.4699991225562421</v>
      </c>
      <c r="Y26" s="11">
        <f t="shared" si="7"/>
        <v>-0.78780646767481244</v>
      </c>
      <c r="Z26" s="11">
        <f t="shared" si="7"/>
        <v>-0.27923905417890005</v>
      </c>
    </row>
    <row r="27" spans="1:31" x14ac:dyDescent="0.45">
      <c r="A27" s="15" t="s">
        <v>33</v>
      </c>
      <c r="B27" s="28"/>
      <c r="C27" s="11">
        <f t="shared" si="7"/>
        <v>-0.13775067227195237</v>
      </c>
      <c r="D27" s="11">
        <f t="shared" si="7"/>
        <v>0.56249932772804812</v>
      </c>
      <c r="E27" s="11">
        <f t="shared" si="7"/>
        <v>-0.70985067227195131</v>
      </c>
      <c r="F27" s="11">
        <f t="shared" si="7"/>
        <v>0.26179932772804904</v>
      </c>
      <c r="G27" s="11">
        <f t="shared" si="7"/>
        <v>-0.69270067227195042</v>
      </c>
      <c r="H27" s="11">
        <f t="shared" si="7"/>
        <v>0.18844932772804768</v>
      </c>
      <c r="I27" s="11">
        <f t="shared" si="7"/>
        <v>1.2630493277280479</v>
      </c>
      <c r="J27" s="11">
        <f t="shared" si="7"/>
        <v>2.1937493277280513</v>
      </c>
      <c r="K27" s="11">
        <f t="shared" si="7"/>
        <v>0.86954932772805016</v>
      </c>
      <c r="L27" s="11">
        <f t="shared" si="7"/>
        <v>-0.79785067227195228</v>
      </c>
      <c r="M27" s="11">
        <f t="shared" si="7"/>
        <v>-2.2327506722719512</v>
      </c>
      <c r="N27" s="11">
        <f t="shared" si="7"/>
        <v>-1.9566653350714089</v>
      </c>
      <c r="O27" s="11">
        <f t="shared" si="7"/>
        <v>-1.0257825542770558</v>
      </c>
      <c r="P27" s="11">
        <f t="shared" si="7"/>
        <v>0.37130204109909393</v>
      </c>
      <c r="Q27" s="11">
        <f t="shared" si="7"/>
        <v>1.1795700120937305</v>
      </c>
      <c r="R27" s="11">
        <f t="shared" si="7"/>
        <v>-1.0329684091787836</v>
      </c>
      <c r="S27" s="11">
        <f t="shared" si="7"/>
        <v>-0.31301038165247874</v>
      </c>
      <c r="T27" s="11">
        <f t="shared" si="7"/>
        <v>6.0749581662634E-2</v>
      </c>
      <c r="U27" s="11">
        <f t="shared" si="7"/>
        <v>1.5594937468161252</v>
      </c>
      <c r="V27" s="11">
        <f t="shared" si="7"/>
        <v>0.78080257914841411</v>
      </c>
      <c r="W27" s="11">
        <f t="shared" si="7"/>
        <v>-0.52943455792078353</v>
      </c>
      <c r="X27" s="11">
        <f t="shared" si="7"/>
        <v>-1.565535920536953</v>
      </c>
      <c r="Y27" s="11">
        <f t="shared" si="7"/>
        <v>-0.82175138171952966</v>
      </c>
      <c r="Z27" s="11">
        <f t="shared" si="7"/>
        <v>-0.2917521994669805</v>
      </c>
    </row>
    <row r="28" spans="1:31" x14ac:dyDescent="0.45">
      <c r="A28" s="15" t="s">
        <v>34</v>
      </c>
      <c r="B28" s="28"/>
      <c r="C28" s="11">
        <f t="shared" si="7"/>
        <v>0.55666871436360488</v>
      </c>
      <c r="D28" s="11">
        <f t="shared" si="7"/>
        <v>0.80201871436360328</v>
      </c>
      <c r="E28" s="11">
        <f t="shared" si="7"/>
        <v>0.18986871436360353</v>
      </c>
      <c r="F28" s="11">
        <f t="shared" si="7"/>
        <v>0.97911871436360265</v>
      </c>
      <c r="G28" s="11">
        <f t="shared" si="7"/>
        <v>1.3446687143636034</v>
      </c>
      <c r="H28" s="11">
        <f t="shared" si="7"/>
        <v>0.82846871436360203</v>
      </c>
      <c r="I28" s="11">
        <f t="shared" si="7"/>
        <v>-0.94743128563639623</v>
      </c>
      <c r="J28" s="11">
        <f t="shared" si="7"/>
        <v>0.27486871436360261</v>
      </c>
      <c r="K28" s="11">
        <f t="shared" si="7"/>
        <v>-0.18783128563639906</v>
      </c>
      <c r="L28" s="11">
        <f t="shared" si="7"/>
        <v>-0.43503128563639848</v>
      </c>
      <c r="M28" s="11">
        <f t="shared" si="7"/>
        <v>-0.51873128563639703</v>
      </c>
      <c r="N28" s="11">
        <f t="shared" si="7"/>
        <v>-0.22421022507632848</v>
      </c>
      <c r="O28" s="11">
        <f t="shared" si="7"/>
        <v>1.5099275330656106</v>
      </c>
      <c r="P28" s="11">
        <f t="shared" si="7"/>
        <v>-0.13715250618715302</v>
      </c>
      <c r="Q28" s="11">
        <f t="shared" si="7"/>
        <v>-0.58061790066719343</v>
      </c>
      <c r="R28" s="11">
        <f t="shared" si="7"/>
        <v>-7.1595120459871708E-2</v>
      </c>
      <c r="S28" s="11">
        <f t="shared" si="7"/>
        <v>3.4174531993576451E-2</v>
      </c>
      <c r="T28" s="11">
        <f t="shared" si="7"/>
        <v>0.17298908828231596</v>
      </c>
      <c r="U28" s="11">
        <f t="shared" si="7"/>
        <v>-0.4159519988997662</v>
      </c>
      <c r="V28" s="11">
        <f t="shared" si="7"/>
        <v>-0.94253382582666845</v>
      </c>
      <c r="W28" s="11">
        <f t="shared" si="7"/>
        <v>-1.6750167198605652</v>
      </c>
      <c r="X28" s="11">
        <f t="shared" si="7"/>
        <v>-0.97699339414714625</v>
      </c>
      <c r="Y28" s="11">
        <f t="shared" si="7"/>
        <v>-0.59877360126611556</v>
      </c>
      <c r="Z28" s="11">
        <f t="shared" si="7"/>
        <v>1.4196762576185655</v>
      </c>
    </row>
    <row r="29" spans="1:31" x14ac:dyDescent="0.45">
      <c r="A29" s="15" t="s">
        <v>35</v>
      </c>
      <c r="B29" s="28"/>
      <c r="C29" s="11">
        <f t="shared" si="7"/>
        <v>-0.96331618171398681</v>
      </c>
      <c r="D29" s="11">
        <f t="shared" si="7"/>
        <v>1.5568338182860142</v>
      </c>
      <c r="E29" s="11">
        <f t="shared" si="7"/>
        <v>1.6035838182860154</v>
      </c>
      <c r="F29" s="11">
        <f t="shared" si="7"/>
        <v>-1.5183161817139865</v>
      </c>
      <c r="G29" s="11">
        <f t="shared" si="7"/>
        <v>0.58713381828601285</v>
      </c>
      <c r="H29" s="11">
        <f t="shared" si="7"/>
        <v>0.34628381828601285</v>
      </c>
      <c r="I29" s="11">
        <f t="shared" si="7"/>
        <v>0.58218381828601551</v>
      </c>
      <c r="J29" s="11">
        <f t="shared" si="7"/>
        <v>-1.0830161817139858</v>
      </c>
      <c r="K29" s="11">
        <f t="shared" si="7"/>
        <v>1.5400838182860142</v>
      </c>
      <c r="L29" s="11">
        <f t="shared" si="7"/>
        <v>-1.6575161817139863</v>
      </c>
      <c r="M29" s="11">
        <f t="shared" si="7"/>
        <v>2.7302838182860132</v>
      </c>
      <c r="N29" s="11">
        <f t="shared" si="7"/>
        <v>-1.0150686037795715</v>
      </c>
      <c r="O29" s="11">
        <f t="shared" si="7"/>
        <v>0.710363663822422</v>
      </c>
      <c r="P29" s="11">
        <f t="shared" si="7"/>
        <v>-0.89917017562211043</v>
      </c>
      <c r="Q29" s="11">
        <f t="shared" si="7"/>
        <v>1.5625577382899305</v>
      </c>
      <c r="R29" s="11">
        <f t="shared" si="7"/>
        <v>-0.39301398434175816</v>
      </c>
      <c r="S29" s="11">
        <f t="shared" si="7"/>
        <v>-0.7583702649311288</v>
      </c>
      <c r="T29" s="11">
        <f t="shared" si="7"/>
        <v>-1.2035376274487595</v>
      </c>
      <c r="U29" s="11">
        <f t="shared" si="7"/>
        <v>-1.454899511059911</v>
      </c>
      <c r="V29" s="11">
        <f t="shared" si="7"/>
        <v>-0.47575241862911533</v>
      </c>
      <c r="W29" s="11">
        <f t="shared" si="7"/>
        <v>-0.76064699916012302</v>
      </c>
      <c r="X29" s="11">
        <f t="shared" si="7"/>
        <v>0.20528178546511278</v>
      </c>
      <c r="Y29" s="11">
        <f t="shared" si="7"/>
        <v>-1.9811268553438017</v>
      </c>
      <c r="Z29" s="11"/>
    </row>
    <row r="30" spans="1:31" x14ac:dyDescent="0.45">
      <c r="A30" s="15" t="s">
        <v>36</v>
      </c>
      <c r="B30" s="28"/>
      <c r="C30" s="11">
        <f t="shared" si="7"/>
        <v>0.70297263455124792</v>
      </c>
      <c r="D30" s="11">
        <f t="shared" si="7"/>
        <v>2.129422634551247</v>
      </c>
      <c r="E30" s="11">
        <f t="shared" si="7"/>
        <v>0.83977263455124707</v>
      </c>
      <c r="F30" s="11">
        <f t="shared" si="7"/>
        <v>1.0012726345512473</v>
      </c>
      <c r="G30" s="11">
        <f t="shared" si="7"/>
        <v>-0.35397736544875436</v>
      </c>
      <c r="H30" s="11">
        <f t="shared" si="7"/>
        <v>-0.4290273654487553</v>
      </c>
      <c r="I30" s="11">
        <f t="shared" si="7"/>
        <v>-0.35892736544875437</v>
      </c>
      <c r="J30" s="11">
        <f t="shared" si="7"/>
        <v>0.7666726345512469</v>
      </c>
      <c r="K30" s="11">
        <f t="shared" si="7"/>
        <v>-0.97042736544875385</v>
      </c>
      <c r="L30" s="11">
        <f t="shared" si="7"/>
        <v>-1.1789273654487555</v>
      </c>
      <c r="M30" s="11">
        <f t="shared" si="7"/>
        <v>-4.0127365448753949E-2</v>
      </c>
      <c r="N30" s="11">
        <f t="shared" si="7"/>
        <v>0.21492746575424171</v>
      </c>
      <c r="O30" s="11">
        <f t="shared" si="7"/>
        <v>-0.12487657120909912</v>
      </c>
      <c r="P30" s="11">
        <f t="shared" si="7"/>
        <v>-1.5604564370593694</v>
      </c>
      <c r="Q30" s="11">
        <f t="shared" si="7"/>
        <v>0.61968548155816272</v>
      </c>
      <c r="R30" s="11">
        <f t="shared" si="7"/>
        <v>-0.81871006679359404</v>
      </c>
      <c r="S30" s="11">
        <f t="shared" si="7"/>
        <v>1.2038204152015872</v>
      </c>
      <c r="T30" s="11">
        <f t="shared" si="7"/>
        <v>-0.77233050609965925</v>
      </c>
      <c r="U30" s="11">
        <f t="shared" si="7"/>
        <v>0.23493548004922893</v>
      </c>
      <c r="V30" s="11">
        <f t="shared" si="7"/>
        <v>0.34191780916543024</v>
      </c>
      <c r="W30" s="11">
        <f t="shared" si="7"/>
        <v>-0.74463941607939876</v>
      </c>
      <c r="X30" s="11">
        <f t="shared" si="7"/>
        <v>0.39861914391982722</v>
      </c>
      <c r="Y30" s="11">
        <f t="shared" si="7"/>
        <v>-1.2809140322315313</v>
      </c>
      <c r="Z30" s="11"/>
    </row>
    <row r="31" spans="1:31" x14ac:dyDescent="0.45">
      <c r="A31" s="15" t="s">
        <v>37</v>
      </c>
      <c r="B31" s="28"/>
      <c r="C31" s="11">
        <f t="shared" si="7"/>
        <v>0.13398613722424813</v>
      </c>
      <c r="D31" s="11">
        <f t="shared" si="7"/>
        <v>-0.49106386277575265</v>
      </c>
      <c r="E31" s="11">
        <f t="shared" si="7"/>
        <v>1.0108861372242481</v>
      </c>
      <c r="F31" s="11">
        <f t="shared" si="7"/>
        <v>0.10068613722424669</v>
      </c>
      <c r="G31" s="11">
        <f t="shared" si="7"/>
        <v>-0.24941386277575184</v>
      </c>
      <c r="H31" s="11">
        <f t="shared" si="7"/>
        <v>-0.20181386277575175</v>
      </c>
      <c r="I31" s="11">
        <f t="shared" si="7"/>
        <v>0.77618613722424801</v>
      </c>
      <c r="J31" s="11">
        <f t="shared" si="7"/>
        <v>0.73008613722424531</v>
      </c>
      <c r="K31" s="11">
        <f t="shared" si="7"/>
        <v>1.0999861372242483</v>
      </c>
      <c r="L31" s="11">
        <f t="shared" si="7"/>
        <v>1.4912861372242459</v>
      </c>
      <c r="M31" s="11">
        <f t="shared" si="7"/>
        <v>-0.76991386277575291</v>
      </c>
      <c r="N31" s="11">
        <f t="shared" si="7"/>
        <v>-0.46618526902399537</v>
      </c>
      <c r="O31" s="11">
        <f t="shared" si="7"/>
        <v>-1.1228946099118815</v>
      </c>
      <c r="P31" s="11">
        <f t="shared" si="7"/>
        <v>-0.63627967989516687</v>
      </c>
      <c r="Q31" s="11">
        <f t="shared" si="7"/>
        <v>0.86619688215406665</v>
      </c>
      <c r="R31" s="11">
        <f t="shared" si="7"/>
        <v>0.22173529380651846</v>
      </c>
      <c r="S31" s="11">
        <f t="shared" si="7"/>
        <v>0.32008679306080978</v>
      </c>
      <c r="T31" s="11">
        <f t="shared" si="7"/>
        <v>-1.0674933017256505</v>
      </c>
      <c r="U31" s="11">
        <f t="shared" si="7"/>
        <v>-0.34470701088766909</v>
      </c>
      <c r="V31" s="11">
        <f t="shared" si="7"/>
        <v>0.59916140476805335</v>
      </c>
      <c r="W31" s="11">
        <f t="shared" si="7"/>
        <v>-1.8665318745875963</v>
      </c>
      <c r="X31" s="11">
        <f t="shared" si="7"/>
        <v>-0.15977048561196128</v>
      </c>
      <c r="Y31" s="11">
        <f t="shared" si="7"/>
        <v>1.2171233379563917</v>
      </c>
      <c r="Z31" s="11"/>
    </row>
    <row r="32" spans="1:31" x14ac:dyDescent="0.45">
      <c r="A32" s="15" t="s">
        <v>38</v>
      </c>
      <c r="B32" s="28"/>
      <c r="C32" s="11">
        <f t="shared" si="7"/>
        <v>-0.78184423897899613</v>
      </c>
      <c r="D32" s="11">
        <f t="shared" si="7"/>
        <v>-1.4555442389789954</v>
      </c>
      <c r="E32" s="11">
        <f t="shared" si="7"/>
        <v>-0.66554423897899539</v>
      </c>
      <c r="F32" s="11">
        <f t="shared" si="7"/>
        <v>-0.36069423897899622</v>
      </c>
      <c r="G32" s="11">
        <f t="shared" si="7"/>
        <v>-0.20964423897899476</v>
      </c>
      <c r="H32" s="11">
        <f t="shared" si="7"/>
        <v>0.27385576102100462</v>
      </c>
      <c r="I32" s="11">
        <f t="shared" si="7"/>
        <v>0.40505576102100438</v>
      </c>
      <c r="J32" s="11">
        <f t="shared" si="7"/>
        <v>0.70345576102100349</v>
      </c>
      <c r="K32" s="11">
        <f t="shared" si="7"/>
        <v>1.8445557610210033</v>
      </c>
      <c r="L32" s="11">
        <f t="shared" si="7"/>
        <v>-0.1801442389789969</v>
      </c>
      <c r="M32" s="11">
        <f t="shared" si="7"/>
        <v>-0.56014423897899679</v>
      </c>
      <c r="N32" s="11">
        <f t="shared" si="7"/>
        <v>-0.45187051240428922</v>
      </c>
      <c r="O32" s="11">
        <f t="shared" si="7"/>
        <v>-4.4289160454382248E-2</v>
      </c>
      <c r="P32" s="11">
        <f t="shared" si="7"/>
        <v>1.0227563826409449</v>
      </c>
      <c r="Q32" s="11">
        <f t="shared" si="7"/>
        <v>0.21242184283618482</v>
      </c>
      <c r="R32" s="11">
        <f t="shared" si="7"/>
        <v>0.39979390260241221</v>
      </c>
      <c r="S32" s="11">
        <f t="shared" si="7"/>
        <v>7.994445253143212E-2</v>
      </c>
      <c r="T32" s="11">
        <f t="shared" si="7"/>
        <v>-0.28037848050251046</v>
      </c>
      <c r="U32" s="11">
        <f t="shared" si="7"/>
        <v>0.37975238243122522</v>
      </c>
      <c r="V32" s="11">
        <f t="shared" si="7"/>
        <v>-6.5864648696796202E-2</v>
      </c>
      <c r="W32" s="11">
        <f t="shared" si="7"/>
        <v>-1.0474737711942588</v>
      </c>
      <c r="X32" s="11">
        <f t="shared" si="7"/>
        <v>-1.1848220676058787</v>
      </c>
      <c r="Y32" s="11">
        <f t="shared" si="7"/>
        <v>-6.6249127420793918E-2</v>
      </c>
      <c r="Z32" s="11"/>
    </row>
    <row r="33" spans="1:26" x14ac:dyDescent="0.45">
      <c r="A33" s="15" t="s">
        <v>39</v>
      </c>
      <c r="B33" s="28"/>
      <c r="C33" s="11">
        <f t="shared" si="7"/>
        <v>0.60860704897693374</v>
      </c>
      <c r="D33" s="11">
        <f t="shared" si="7"/>
        <v>-1.9307429510230669</v>
      </c>
      <c r="E33" s="11">
        <f t="shared" si="7"/>
        <v>-0.93144295102306618</v>
      </c>
      <c r="F33" s="11">
        <f t="shared" si="7"/>
        <v>2.3099570489769334</v>
      </c>
      <c r="G33" s="11">
        <f t="shared" si="7"/>
        <v>1.0611570489769342</v>
      </c>
      <c r="H33" s="11">
        <f t="shared" si="7"/>
        <v>0.25765704897693276</v>
      </c>
      <c r="I33" s="11">
        <f t="shared" si="7"/>
        <v>0.37985704897693395</v>
      </c>
      <c r="J33" s="11">
        <f t="shared" si="7"/>
        <v>-0.8094429510230654</v>
      </c>
      <c r="K33" s="11">
        <f t="shared" si="7"/>
        <v>0.4588570489769328</v>
      </c>
      <c r="L33" s="11">
        <f t="shared" si="7"/>
        <v>0.41085704897693276</v>
      </c>
      <c r="M33" s="11">
        <f t="shared" si="7"/>
        <v>2.2498570489769332</v>
      </c>
      <c r="N33" s="11">
        <f t="shared" si="7"/>
        <v>0.95523094980096523</v>
      </c>
      <c r="O33" s="11">
        <f t="shared" si="7"/>
        <v>-0.67885859748805366</v>
      </c>
      <c r="P33" s="11">
        <f t="shared" si="7"/>
        <v>-2.6177316941075457</v>
      </c>
      <c r="Q33" s="11">
        <f t="shared" si="7"/>
        <v>-1.154359209445353</v>
      </c>
      <c r="R33" s="11">
        <f t="shared" si="7"/>
        <v>0.82767539340599861</v>
      </c>
      <c r="S33" s="11">
        <f t="shared" si="7"/>
        <v>7.0335166376555236E-2</v>
      </c>
      <c r="T33" s="11">
        <f t="shared" si="7"/>
        <v>1.2299436455779222</v>
      </c>
      <c r="U33" s="11">
        <f t="shared" si="7"/>
        <v>-0.45565371263810661</v>
      </c>
      <c r="V33" s="11">
        <f t="shared" si="7"/>
        <v>-7.5209267897474064E-2</v>
      </c>
      <c r="W33" s="11">
        <f t="shared" si="7"/>
        <v>-1.5579431633542562</v>
      </c>
      <c r="X33" s="11">
        <f t="shared" si="7"/>
        <v>-0.90996856309958662</v>
      </c>
      <c r="Y33" s="11">
        <f t="shared" si="7"/>
        <v>-0.39350893992274916</v>
      </c>
      <c r="Z33" s="11"/>
    </row>
    <row r="34" spans="1:26" x14ac:dyDescent="0.45">
      <c r="A34" s="15" t="s">
        <v>40</v>
      </c>
      <c r="B34" s="28"/>
      <c r="C34" s="11">
        <f t="shared" si="7"/>
        <v>2.5564108688261467</v>
      </c>
      <c r="D34" s="11">
        <f t="shared" si="7"/>
        <v>-0.37598913117385457</v>
      </c>
      <c r="E34" s="11">
        <f t="shared" si="7"/>
        <v>-0.20848913117385237</v>
      </c>
      <c r="F34" s="11">
        <f t="shared" si="7"/>
        <v>0.8118108688261465</v>
      </c>
      <c r="G34" s="11">
        <f t="shared" si="7"/>
        <v>0.74581086882614755</v>
      </c>
      <c r="H34" s="11">
        <f t="shared" si="7"/>
        <v>0.28811086882614489</v>
      </c>
      <c r="I34" s="11">
        <f t="shared" si="7"/>
        <v>-1.6432891311738524</v>
      </c>
      <c r="J34" s="11">
        <f t="shared" si="7"/>
        <v>2.1124108688261476</v>
      </c>
      <c r="K34" s="11">
        <f t="shared" si="7"/>
        <v>-0.22568913117385314</v>
      </c>
      <c r="L34" s="11">
        <f t="shared" si="7"/>
        <v>1.3210868826146083E-2</v>
      </c>
      <c r="M34" s="11">
        <f t="shared" si="7"/>
        <v>1.7733108688261474</v>
      </c>
      <c r="N34" s="11">
        <f t="shared" si="7"/>
        <v>-1.6790002291694242</v>
      </c>
      <c r="O34" s="11">
        <f t="shared" si="7"/>
        <v>0.60686321557105671</v>
      </c>
      <c r="P34" s="11">
        <f t="shared" si="7"/>
        <v>1.2822398610650829</v>
      </c>
      <c r="Q34" s="11">
        <f t="shared" si="7"/>
        <v>-2.0261432707070757</v>
      </c>
      <c r="R34" s="11">
        <f t="shared" si="7"/>
        <v>-2.2275654049325651</v>
      </c>
      <c r="S34" s="11">
        <f t="shared" si="7"/>
        <v>1.4441316590193392</v>
      </c>
      <c r="T34" s="11">
        <f t="shared" si="7"/>
        <v>6.7524654820568131E-2</v>
      </c>
      <c r="U34" s="11">
        <f t="shared" si="7"/>
        <v>-0.998541688500314</v>
      </c>
      <c r="V34" s="11">
        <f t="shared" si="7"/>
        <v>0.103508522026587</v>
      </c>
      <c r="W34" s="11">
        <f t="shared" si="7"/>
        <v>0.13577399254526767</v>
      </c>
      <c r="X34" s="11">
        <f t="shared" si="7"/>
        <v>0.64378105692884446</v>
      </c>
      <c r="Y34" s="11">
        <f t="shared" si="7"/>
        <v>-0.25986883104037872</v>
      </c>
      <c r="Z34" s="11"/>
    </row>
    <row r="35" spans="1:26" x14ac:dyDescent="0.45">
      <c r="A35" s="15" t="s">
        <v>41</v>
      </c>
      <c r="B35" s="28"/>
      <c r="C35" s="11">
        <f t="shared" si="7"/>
        <v>-0.40423948479819494</v>
      </c>
      <c r="D35" s="11">
        <f t="shared" si="7"/>
        <v>0.29236051520180339</v>
      </c>
      <c r="E35" s="11">
        <f t="shared" si="7"/>
        <v>0.81871051520180593</v>
      </c>
      <c r="F35" s="11">
        <f t="shared" si="7"/>
        <v>-0.87368948479819508</v>
      </c>
      <c r="G35" s="11">
        <f t="shared" si="7"/>
        <v>-0.54463948479819457</v>
      </c>
      <c r="H35" s="11">
        <f t="shared" si="7"/>
        <v>2.9231105152018024</v>
      </c>
      <c r="I35" s="11">
        <f t="shared" si="7"/>
        <v>-0.1532894847981936</v>
      </c>
      <c r="J35" s="11">
        <f t="shared" si="7"/>
        <v>0.40551051520180614</v>
      </c>
      <c r="K35" s="11">
        <f t="shared" si="7"/>
        <v>2.5347105152018052</v>
      </c>
      <c r="L35" s="11">
        <f t="shared" si="7"/>
        <v>-0.25428948479819624</v>
      </c>
      <c r="M35" s="11">
        <f t="shared" si="7"/>
        <v>0.71521051520180556</v>
      </c>
      <c r="N35" s="11">
        <f t="shared" si="7"/>
        <v>-0.95642295078585171</v>
      </c>
      <c r="O35" s="11">
        <f t="shared" si="7"/>
        <v>-1.1261672033686771</v>
      </c>
      <c r="P35" s="11">
        <f t="shared" si="7"/>
        <v>-1.5946289814358989</v>
      </c>
      <c r="Q35" s="11">
        <f t="shared" si="7"/>
        <v>1.7716811609582148</v>
      </c>
      <c r="R35" s="11">
        <f t="shared" si="7"/>
        <v>-1.588415574320166</v>
      </c>
      <c r="S35" s="11">
        <f t="shared" si="7"/>
        <v>-0.48102534926194984</v>
      </c>
      <c r="T35" s="11">
        <f t="shared" si="7"/>
        <v>0.45764519943618431</v>
      </c>
      <c r="U35" s="11">
        <f t="shared" si="7"/>
        <v>-1.8516412386974652</v>
      </c>
      <c r="V35" s="11">
        <f t="shared" si="7"/>
        <v>-3.3561492556533068E-2</v>
      </c>
      <c r="W35" s="11">
        <f t="shared" si="7"/>
        <v>-0.46116872198596148</v>
      </c>
      <c r="X35" s="11">
        <f t="shared" ref="W35:AA41" si="8">IF(X17="..","..",X17-$B17)</f>
        <v>0.39776495549375213</v>
      </c>
      <c r="Y35" s="11">
        <f t="shared" si="8"/>
        <v>-1.2287346819465768</v>
      </c>
      <c r="Z35" s="11"/>
    </row>
    <row r="36" spans="1:26" x14ac:dyDescent="0.45">
      <c r="A36" s="15" t="s">
        <v>42</v>
      </c>
      <c r="B36" s="28"/>
      <c r="C36" s="11">
        <f t="shared" ref="C36:W41" si="9">IF(C18="..","..",C18-$B18)</f>
        <v>-1.2812343115096176</v>
      </c>
      <c r="D36" s="11">
        <f t="shared" si="9"/>
        <v>-1.1136843115096173</v>
      </c>
      <c r="E36" s="11">
        <f t="shared" si="9"/>
        <v>-0.50203431150961819</v>
      </c>
      <c r="F36" s="11">
        <f t="shared" si="9"/>
        <v>0.47906568849038145</v>
      </c>
      <c r="G36" s="11">
        <f t="shared" si="9"/>
        <v>-1.5512343115096172</v>
      </c>
      <c r="H36" s="11">
        <f t="shared" si="9"/>
        <v>2.1525656884903803</v>
      </c>
      <c r="I36" s="11">
        <f t="shared" si="9"/>
        <v>0.7515656884903823</v>
      </c>
      <c r="J36" s="11">
        <f t="shared" si="9"/>
        <v>-1.1839343115096188</v>
      </c>
      <c r="K36" s="11">
        <f t="shared" si="9"/>
        <v>-1.9722343115096184</v>
      </c>
      <c r="L36" s="11">
        <f t="shared" si="9"/>
        <v>-3.3713343115096182</v>
      </c>
      <c r="M36" s="11">
        <f t="shared" si="9"/>
        <v>2.8821656884903817</v>
      </c>
      <c r="N36" s="11">
        <f t="shared" si="9"/>
        <v>-0.2883633077211023</v>
      </c>
      <c r="O36" s="11">
        <f t="shared" si="9"/>
        <v>2.949807411647555</v>
      </c>
      <c r="P36" s="11">
        <f t="shared" si="9"/>
        <v>0.74285169354657654</v>
      </c>
      <c r="Q36" s="11">
        <f t="shared" si="9"/>
        <v>3.8022567866669874</v>
      </c>
      <c r="R36" s="11">
        <f t="shared" si="9"/>
        <v>-0.75464986043032489</v>
      </c>
      <c r="S36" s="11">
        <f t="shared" si="9"/>
        <v>-0.3884175623778976</v>
      </c>
      <c r="T36" s="11">
        <f t="shared" si="9"/>
        <v>-0.57006929467152467</v>
      </c>
      <c r="U36" s="11">
        <f t="shared" si="9"/>
        <v>0.22902345670715185</v>
      </c>
      <c r="V36" s="11">
        <f t="shared" si="9"/>
        <v>-0.9872763687127204</v>
      </c>
      <c r="W36" s="11">
        <f t="shared" si="9"/>
        <v>-1.306069839558484</v>
      </c>
      <c r="X36" s="11">
        <f t="shared" si="8"/>
        <v>-1.4304918911284119</v>
      </c>
      <c r="Y36" s="11">
        <f t="shared" si="8"/>
        <v>1.261937967018385</v>
      </c>
      <c r="Z36" s="17"/>
    </row>
    <row r="37" spans="1:26" x14ac:dyDescent="0.45">
      <c r="A37" s="9" t="s">
        <v>43</v>
      </c>
      <c r="B37" s="29"/>
      <c r="C37" s="18">
        <f t="shared" si="9"/>
        <v>-0.99585524869720565</v>
      </c>
      <c r="D37" s="18">
        <f t="shared" si="9"/>
        <v>1.7873097513027947</v>
      </c>
      <c r="E37" s="18">
        <f t="shared" si="9"/>
        <v>-0.18561802647498205</v>
      </c>
      <c r="F37" s="18">
        <f t="shared" si="9"/>
        <v>-2.1063716340673722E-2</v>
      </c>
      <c r="G37" s="18">
        <f t="shared" si="9"/>
        <v>0.53997808463612884</v>
      </c>
      <c r="H37" s="18">
        <f t="shared" si="9"/>
        <v>-1.0090013598083178</v>
      </c>
      <c r="I37" s="18">
        <f t="shared" si="9"/>
        <v>1.2635975290805721</v>
      </c>
      <c r="J37" s="18">
        <f t="shared" si="9"/>
        <v>1.7133670528900957</v>
      </c>
      <c r="K37" s="18">
        <f t="shared" si="9"/>
        <v>-0.38895247091942764</v>
      </c>
      <c r="L37" s="18">
        <f t="shared" si="9"/>
        <v>-2.1153535820305391</v>
      </c>
      <c r="M37" s="18">
        <f t="shared" si="9"/>
        <v>-1.6262080264749823</v>
      </c>
      <c r="N37" s="18">
        <f t="shared" si="9"/>
        <v>-0.90924352774373318</v>
      </c>
      <c r="O37" s="18">
        <f t="shared" si="9"/>
        <v>-1.3711559413913506</v>
      </c>
      <c r="P37" s="18">
        <f t="shared" si="9"/>
        <v>1.3345266634920723</v>
      </c>
      <c r="Q37" s="18">
        <f t="shared" si="9"/>
        <v>0.97878987995109412</v>
      </c>
      <c r="R37" s="18">
        <f t="shared" si="9"/>
        <v>2.6472311057261777E-2</v>
      </c>
      <c r="S37" s="18">
        <f t="shared" si="9"/>
        <v>-0.64519376411352702</v>
      </c>
      <c r="T37" s="18">
        <f t="shared" si="9"/>
        <v>-0.11322189621522227</v>
      </c>
      <c r="U37" s="18">
        <f t="shared" si="9"/>
        <v>-0.40049223074778162</v>
      </c>
      <c r="V37" s="18">
        <f t="shared" si="9"/>
        <v>1.7570108658850074</v>
      </c>
      <c r="W37" s="18">
        <f t="shared" si="9"/>
        <v>-0.61554759603450648</v>
      </c>
      <c r="X37" s="18">
        <f t="shared" si="8"/>
        <v>0.1894102340540087</v>
      </c>
      <c r="Y37" s="18">
        <f t="shared" si="8"/>
        <v>-0.5412541150661454</v>
      </c>
      <c r="Z37" s="18">
        <f t="shared" si="8"/>
        <v>-0.3890492935817722</v>
      </c>
    </row>
    <row r="38" spans="1:26" x14ac:dyDescent="0.45">
      <c r="A38" s="15" t="s">
        <v>44</v>
      </c>
      <c r="B38" s="28"/>
      <c r="C38" s="11">
        <f t="shared" si="9"/>
        <v>8.7103723453978432E-2</v>
      </c>
      <c r="D38" s="11">
        <f t="shared" si="9"/>
        <v>1.4967592179594735</v>
      </c>
      <c r="E38" s="11">
        <f t="shared" si="9"/>
        <v>0.88571800916826326</v>
      </c>
      <c r="F38" s="11">
        <f t="shared" si="9"/>
        <v>0.13564767949793399</v>
      </c>
      <c r="G38" s="11">
        <f t="shared" si="9"/>
        <v>0.52661416301441477</v>
      </c>
      <c r="H38" s="11">
        <f t="shared" si="9"/>
        <v>0.2496487783990311</v>
      </c>
      <c r="I38" s="11">
        <f t="shared" si="9"/>
        <v>-0.23234133149107628</v>
      </c>
      <c r="J38" s="11">
        <f t="shared" si="9"/>
        <v>-2.5574298524043471E-2</v>
      </c>
      <c r="K38" s="11">
        <f t="shared" si="9"/>
        <v>0.14280042675068039</v>
      </c>
      <c r="L38" s="11">
        <f t="shared" si="9"/>
        <v>-1.0967226501723975</v>
      </c>
      <c r="M38" s="11">
        <f t="shared" si="9"/>
        <v>0.74585756960782312</v>
      </c>
      <c r="N38" s="11">
        <f t="shared" si="9"/>
        <v>-0.34885285161350854</v>
      </c>
      <c r="O38" s="11">
        <f t="shared" si="9"/>
        <v>0.69860222455154286</v>
      </c>
      <c r="P38" s="11">
        <f t="shared" si="9"/>
        <v>-0.86596201913935289</v>
      </c>
      <c r="Q38" s="11">
        <f t="shared" si="9"/>
        <v>0.54517931113974782</v>
      </c>
      <c r="R38" s="11">
        <f t="shared" si="9"/>
        <v>-0.42739108936481696</v>
      </c>
      <c r="S38" s="11">
        <f t="shared" si="9"/>
        <v>0.14978428794494469</v>
      </c>
      <c r="T38" s="11">
        <f t="shared" si="9"/>
        <v>-0.60758141742232663</v>
      </c>
      <c r="U38" s="11">
        <f t="shared" si="9"/>
        <v>-0.55530088360849827</v>
      </c>
      <c r="V38" s="11">
        <f t="shared" si="9"/>
        <v>-0.3600747854652715</v>
      </c>
      <c r="W38" s="11">
        <f t="shared" si="8"/>
        <v>-1.0568103412325573</v>
      </c>
      <c r="X38" s="11">
        <f t="shared" si="8"/>
        <v>-0.12074167205935282</v>
      </c>
      <c r="Y38" s="11">
        <f t="shared" si="8"/>
        <v>-1.2945666101163438</v>
      </c>
      <c r="Z38" s="11"/>
    </row>
    <row r="39" spans="1:26" x14ac:dyDescent="0.45">
      <c r="A39" s="15" t="s">
        <v>45</v>
      </c>
      <c r="B39" s="28"/>
      <c r="C39" s="11">
        <f t="shared" si="9"/>
        <v>-1.9841192229228533E-2</v>
      </c>
      <c r="D39" s="11">
        <f t="shared" si="9"/>
        <v>-1.2855123878814032</v>
      </c>
      <c r="E39" s="11">
        <f t="shared" si="9"/>
        <v>-0.18736619222922801</v>
      </c>
      <c r="F39" s="11">
        <f t="shared" si="9"/>
        <v>0.66563543820555449</v>
      </c>
      <c r="G39" s="11">
        <f t="shared" si="9"/>
        <v>0.19134685124903328</v>
      </c>
      <c r="H39" s="11">
        <f t="shared" si="9"/>
        <v>0.10829359037946684</v>
      </c>
      <c r="I39" s="11">
        <f t="shared" si="9"/>
        <v>0.52189359037946925</v>
      </c>
      <c r="J39" s="11">
        <f t="shared" si="9"/>
        <v>0.21909250342294495</v>
      </c>
      <c r="K39" s="11">
        <f t="shared" si="9"/>
        <v>1.1418098947272908</v>
      </c>
      <c r="L39" s="11">
        <f t="shared" si="9"/>
        <v>0.57577293820555386</v>
      </c>
      <c r="M39" s="11">
        <f t="shared" si="9"/>
        <v>0.28547728603163858</v>
      </c>
      <c r="N39" s="11">
        <f t="shared" si="9"/>
        <v>2.1434703233937924E-3</v>
      </c>
      <c r="O39" s="11">
        <f t="shared" si="9"/>
        <v>-0.61465711745647411</v>
      </c>
      <c r="P39" s="11">
        <f t="shared" si="9"/>
        <v>-0.72338231563159816</v>
      </c>
      <c r="Q39" s="11">
        <f t="shared" si="9"/>
        <v>-1.2973867485463586E-2</v>
      </c>
      <c r="R39" s="11">
        <f t="shared" si="9"/>
        <v>0.47932246620496688</v>
      </c>
      <c r="S39" s="11">
        <f t="shared" si="9"/>
        <v>0.1577285174419174</v>
      </c>
      <c r="T39" s="11">
        <f t="shared" si="9"/>
        <v>-5.3105607410165234E-2</v>
      </c>
      <c r="U39" s="11">
        <f t="shared" si="9"/>
        <v>-0.13677396588361734</v>
      </c>
      <c r="V39" s="11">
        <f t="shared" si="9"/>
        <v>0.15517305870961806</v>
      </c>
      <c r="W39" s="11">
        <f t="shared" si="8"/>
        <v>-1.4899181513028816</v>
      </c>
      <c r="X39" s="11">
        <f t="shared" si="8"/>
        <v>-0.74979810916022327</v>
      </c>
      <c r="Y39" s="11">
        <f t="shared" si="8"/>
        <v>0.25947643835783918</v>
      </c>
      <c r="Z39" s="11"/>
    </row>
    <row r="40" spans="1:26" x14ac:dyDescent="0.45">
      <c r="A40" s="19" t="s">
        <v>46</v>
      </c>
      <c r="B40" s="30"/>
      <c r="C40" s="17">
        <f t="shared" si="9"/>
        <v>0.2978618340528989</v>
      </c>
      <c r="D40" s="17">
        <f t="shared" si="9"/>
        <v>-0.40662023116449397</v>
      </c>
      <c r="E40" s="17">
        <f t="shared" si="9"/>
        <v>2.7555312313767288E-2</v>
      </c>
      <c r="F40" s="17">
        <f t="shared" si="9"/>
        <v>0.1500705297050704</v>
      </c>
      <c r="G40" s="17">
        <f t="shared" si="9"/>
        <v>-0.44899251377318805</v>
      </c>
      <c r="H40" s="17">
        <f t="shared" si="9"/>
        <v>1.7755900949224621</v>
      </c>
      <c r="I40" s="17">
        <f t="shared" si="9"/>
        <v>-0.35045773116449119</v>
      </c>
      <c r="J40" s="17">
        <f t="shared" si="9"/>
        <v>0.44508792100942074</v>
      </c>
      <c r="K40" s="17">
        <f t="shared" si="9"/>
        <v>8.5931399270290143E-2</v>
      </c>
      <c r="L40" s="17">
        <f t="shared" si="9"/>
        <v>-1.2144620789905796</v>
      </c>
      <c r="M40" s="17">
        <f t="shared" si="9"/>
        <v>1.8019140079659408</v>
      </c>
      <c r="N40" s="17">
        <f t="shared" si="9"/>
        <v>-0.97479302355632313</v>
      </c>
      <c r="O40" s="17">
        <f t="shared" si="9"/>
        <v>0.83121492763822502</v>
      </c>
      <c r="P40" s="17">
        <f t="shared" si="9"/>
        <v>0.16238009510744256</v>
      </c>
      <c r="Q40" s="17">
        <f t="shared" si="9"/>
        <v>1.1761951502554773</v>
      </c>
      <c r="R40" s="17">
        <f t="shared" si="9"/>
        <v>-1.5228384832158079</v>
      </c>
      <c r="S40" s="17">
        <f t="shared" si="9"/>
        <v>0.19887365780463462</v>
      </c>
      <c r="T40" s="17">
        <f t="shared" si="9"/>
        <v>-2.0103563611890252E-2</v>
      </c>
      <c r="U40" s="17">
        <f t="shared" si="9"/>
        <v>-0.86309024289686853</v>
      </c>
      <c r="V40" s="17">
        <f t="shared" si="9"/>
        <v>-0.30873530460832654</v>
      </c>
      <c r="W40" s="17">
        <f t="shared" si="8"/>
        <v>-0.54471992301074224</v>
      </c>
      <c r="X40" s="11">
        <f t="shared" si="8"/>
        <v>-0.13538138255841048</v>
      </c>
      <c r="Y40" s="11">
        <f t="shared" si="8"/>
        <v>-6.3020622207378807E-2</v>
      </c>
      <c r="Z40" s="17"/>
    </row>
    <row r="41" spans="1:26" x14ac:dyDescent="0.45">
      <c r="A41" s="31" t="s">
        <v>47</v>
      </c>
      <c r="B41" s="29"/>
      <c r="C41" s="18">
        <f t="shared" si="9"/>
        <v>-0.15481572798248244</v>
      </c>
      <c r="D41" s="18">
        <f t="shared" si="9"/>
        <v>0.38630591585313567</v>
      </c>
      <c r="E41" s="18">
        <f t="shared" si="9"/>
        <v>0.13371783366135404</v>
      </c>
      <c r="F41" s="18">
        <f t="shared" si="9"/>
        <v>0.23540406279527204</v>
      </c>
      <c r="G41" s="18">
        <f t="shared" si="9"/>
        <v>0.19844221722299871</v>
      </c>
      <c r="H41" s="18">
        <f t="shared" si="9"/>
        <v>0.28723317612710453</v>
      </c>
      <c r="I41" s="18">
        <f t="shared" si="9"/>
        <v>0.29580194325039599</v>
      </c>
      <c r="J41" s="18">
        <f t="shared" si="9"/>
        <v>0.58846868028161126</v>
      </c>
      <c r="K41" s="18">
        <f t="shared" si="9"/>
        <v>0.24809920352436876</v>
      </c>
      <c r="L41" s="18">
        <f t="shared" si="9"/>
        <v>-0.95706326222905691</v>
      </c>
      <c r="M41" s="18">
        <f t="shared" si="9"/>
        <v>0.3100526281819036</v>
      </c>
      <c r="N41" s="18">
        <f t="shared" si="9"/>
        <v>-0.55542276538512958</v>
      </c>
      <c r="O41" s="18">
        <f t="shared" si="9"/>
        <v>-0.11039183552673038</v>
      </c>
      <c r="P41" s="18">
        <f t="shared" si="9"/>
        <v>-2.9294395968667786E-2</v>
      </c>
      <c r="Q41" s="18">
        <f t="shared" si="9"/>
        <v>0.66940728304441066</v>
      </c>
      <c r="R41" s="18">
        <f t="shared" si="9"/>
        <v>-0.36011280082787955</v>
      </c>
      <c r="S41" s="18">
        <f t="shared" si="9"/>
        <v>-3.2917190842441713E-2</v>
      </c>
      <c r="T41" s="18">
        <f t="shared" si="9"/>
        <v>-0.19890473860760949</v>
      </c>
      <c r="U41" s="18">
        <f t="shared" si="9"/>
        <v>-0.49027203999020585</v>
      </c>
      <c r="V41" s="18">
        <f t="shared" si="9"/>
        <v>0.3105990545997166</v>
      </c>
      <c r="W41" s="18">
        <f t="shared" si="8"/>
        <v>-0.92915296916457191</v>
      </c>
      <c r="X41" s="18">
        <f t="shared" si="8"/>
        <v>-0.20756764532493399</v>
      </c>
      <c r="Y41" s="18">
        <f t="shared" si="8"/>
        <v>-0.40775233699628721</v>
      </c>
      <c r="Z41"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A964-5CBA-40D1-B072-78F4CB6987C1}">
  <dimension ref="A1:B14"/>
  <sheetViews>
    <sheetView workbookViewId="0">
      <selection activeCell="A5" sqref="A5"/>
    </sheetView>
  </sheetViews>
  <sheetFormatPr defaultColWidth="8.53125" defaultRowHeight="15.75" x14ac:dyDescent="0.45"/>
  <cols>
    <col min="1" max="1" width="9.46484375" style="8" customWidth="1"/>
    <col min="2" max="2" width="154" style="8" customWidth="1"/>
    <col min="3" max="16384" width="8.53125" style="8"/>
  </cols>
  <sheetData>
    <row r="1" spans="1:2" ht="19.899999999999999" thickBot="1" x14ac:dyDescent="0.5">
      <c r="A1" s="1" t="s">
        <v>72</v>
      </c>
    </row>
    <row r="2" spans="1:2" s="3" customFormat="1" ht="16.149999999999999" thickTop="1" x14ac:dyDescent="0.45">
      <c r="A2" s="3" t="s">
        <v>73</v>
      </c>
    </row>
    <row r="3" spans="1:2" s="3" customFormat="1" x14ac:dyDescent="0.45">
      <c r="A3" s="3" t="s">
        <v>74</v>
      </c>
    </row>
    <row r="4" spans="1:2" s="3" customFormat="1" ht="17.649999999999999" thickBot="1" x14ac:dyDescent="0.6">
      <c r="A4" s="33" t="s">
        <v>75</v>
      </c>
      <c r="B4" s="33" t="s">
        <v>76</v>
      </c>
    </row>
    <row r="5" spans="1:2" ht="31.9" thickTop="1" x14ac:dyDescent="0.45">
      <c r="A5" s="8" t="s">
        <v>77</v>
      </c>
      <c r="B5" s="34" t="s">
        <v>78</v>
      </c>
    </row>
    <row r="6" spans="1:2" x14ac:dyDescent="0.45">
      <c r="A6" s="8" t="s">
        <v>79</v>
      </c>
      <c r="B6" s="35" t="s">
        <v>80</v>
      </c>
    </row>
    <row r="7" spans="1:2" x14ac:dyDescent="0.45">
      <c r="A7" s="8" t="s">
        <v>81</v>
      </c>
      <c r="B7" s="36" t="s">
        <v>82</v>
      </c>
    </row>
    <row r="8" spans="1:2" x14ac:dyDescent="0.45">
      <c r="A8" s="8" t="s">
        <v>83</v>
      </c>
      <c r="B8" s="34" t="s">
        <v>84</v>
      </c>
    </row>
    <row r="9" spans="1:2" x14ac:dyDescent="0.45">
      <c r="A9" s="8" t="s">
        <v>85</v>
      </c>
      <c r="B9" s="34" t="s">
        <v>86</v>
      </c>
    </row>
    <row r="14" spans="1:2" x14ac:dyDescent="0.45">
      <c r="B14" s="37"/>
    </row>
  </sheetData>
  <hyperlinks>
    <hyperlink ref="B7" r:id="rId1" xr:uid="{AD188ECD-C620-4764-8BD7-5636F9B6986A}"/>
    <hyperlink ref="B6" r:id="rId2" xr:uid="{089AA3FC-3173-49A6-A067-75968E9CB3F1}"/>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B138B-1A87-473F-81DB-9AB028A5B2E0}">
  <dimension ref="A1:AO41"/>
  <sheetViews>
    <sheetView workbookViewId="0"/>
  </sheetViews>
  <sheetFormatPr defaultRowHeight="15.75" x14ac:dyDescent="0.45"/>
  <cols>
    <col min="1" max="1" width="20.19921875" style="8" customWidth="1"/>
    <col min="2" max="35" width="13.53125" style="32" customWidth="1"/>
    <col min="36" max="36" width="11.19921875" style="8" customWidth="1"/>
    <col min="37" max="37" width="9.06640625" style="8"/>
    <col min="38" max="38" width="9" style="8" bestFit="1" customWidth="1"/>
    <col min="39" max="39" width="14.19921875" style="8" bestFit="1" customWidth="1"/>
    <col min="40" max="252" width="9.06640625" style="8"/>
    <col min="253" max="253" width="20.19921875" style="8" customWidth="1"/>
    <col min="254" max="254" width="13.19921875" style="8" bestFit="1" customWidth="1"/>
    <col min="255" max="255" width="3" style="8" customWidth="1"/>
    <col min="256" max="265" width="9.06640625" style="8"/>
    <col min="266" max="266" width="8.19921875" style="8" customWidth="1"/>
    <col min="267" max="267" width="9.06640625" style="8"/>
    <col min="268" max="268" width="9" style="8" customWidth="1"/>
    <col min="269" max="269" width="8.19921875" style="8" customWidth="1"/>
    <col min="270" max="270" width="9.06640625" style="8"/>
    <col min="271" max="276" width="9.19921875" style="8" customWidth="1"/>
    <col min="277" max="277" width="11.46484375" style="8" bestFit="1" customWidth="1"/>
    <col min="278" max="278" width="9.796875" style="8" bestFit="1" customWidth="1"/>
    <col min="279" max="280" width="9.06640625" style="8"/>
    <col min="281" max="282" width="9.53125" style="8" bestFit="1" customWidth="1"/>
    <col min="283" max="508" width="9.06640625" style="8"/>
    <col min="509" max="509" width="20.19921875" style="8" customWidth="1"/>
    <col min="510" max="510" width="13.19921875" style="8" bestFit="1" customWidth="1"/>
    <col min="511" max="511" width="3" style="8" customWidth="1"/>
    <col min="512" max="521" width="9.06640625" style="8"/>
    <col min="522" max="522" width="8.19921875" style="8" customWidth="1"/>
    <col min="523" max="523" width="9.06640625" style="8"/>
    <col min="524" max="524" width="9" style="8" customWidth="1"/>
    <col min="525" max="525" width="8.19921875" style="8" customWidth="1"/>
    <col min="526" max="526" width="9.06640625" style="8"/>
    <col min="527" max="532" width="9.19921875" style="8" customWidth="1"/>
    <col min="533" max="533" width="11.46484375" style="8" bestFit="1" customWidth="1"/>
    <col min="534" max="534" width="9.796875" style="8" bestFit="1" customWidth="1"/>
    <col min="535" max="536" width="9.06640625" style="8"/>
    <col min="537" max="538" width="9.53125" style="8" bestFit="1" customWidth="1"/>
    <col min="539" max="764" width="9.06640625" style="8"/>
    <col min="765" max="765" width="20.19921875" style="8" customWidth="1"/>
    <col min="766" max="766" width="13.19921875" style="8" bestFit="1" customWidth="1"/>
    <col min="767" max="767" width="3" style="8" customWidth="1"/>
    <col min="768" max="777" width="9.06640625" style="8"/>
    <col min="778" max="778" width="8.19921875" style="8" customWidth="1"/>
    <col min="779" max="779" width="9.06640625" style="8"/>
    <col min="780" max="780" width="9" style="8" customWidth="1"/>
    <col min="781" max="781" width="8.19921875" style="8" customWidth="1"/>
    <col min="782" max="782" width="9.06640625" style="8"/>
    <col min="783" max="788" width="9.19921875" style="8" customWidth="1"/>
    <col min="789" max="789" width="11.46484375" style="8" bestFit="1" customWidth="1"/>
    <col min="790" max="790" width="9.796875" style="8" bestFit="1" customWidth="1"/>
    <col min="791" max="792" width="9.06640625" style="8"/>
    <col min="793" max="794" width="9.53125" style="8" bestFit="1" customWidth="1"/>
    <col min="795" max="1020" width="9.06640625" style="8"/>
    <col min="1021" max="1021" width="20.19921875" style="8" customWidth="1"/>
    <col min="1022" max="1022" width="13.19921875" style="8" bestFit="1" customWidth="1"/>
    <col min="1023" max="1023" width="3" style="8" customWidth="1"/>
    <col min="1024" max="1033" width="9.06640625" style="8"/>
    <col min="1034" max="1034" width="8.19921875" style="8" customWidth="1"/>
    <col min="1035" max="1035" width="9.06640625" style="8"/>
    <col min="1036" max="1036" width="9" style="8" customWidth="1"/>
    <col min="1037" max="1037" width="8.19921875" style="8" customWidth="1"/>
    <col min="1038" max="1038" width="9.06640625" style="8"/>
    <col min="1039" max="1044" width="9.19921875" style="8" customWidth="1"/>
    <col min="1045" max="1045" width="11.46484375" style="8" bestFit="1" customWidth="1"/>
    <col min="1046" max="1046" width="9.796875" style="8" bestFit="1" customWidth="1"/>
    <col min="1047" max="1048" width="9.06640625" style="8"/>
    <col min="1049" max="1050" width="9.53125" style="8" bestFit="1" customWidth="1"/>
    <col min="1051" max="1276" width="9.06640625" style="8"/>
    <col min="1277" max="1277" width="20.19921875" style="8" customWidth="1"/>
    <col min="1278" max="1278" width="13.19921875" style="8" bestFit="1" customWidth="1"/>
    <col min="1279" max="1279" width="3" style="8" customWidth="1"/>
    <col min="1280" max="1289" width="9.06640625" style="8"/>
    <col min="1290" max="1290" width="8.19921875" style="8" customWidth="1"/>
    <col min="1291" max="1291" width="9.06640625" style="8"/>
    <col min="1292" max="1292" width="9" style="8" customWidth="1"/>
    <col min="1293" max="1293" width="8.19921875" style="8" customWidth="1"/>
    <col min="1294" max="1294" width="9.06640625" style="8"/>
    <col min="1295" max="1300" width="9.19921875" style="8" customWidth="1"/>
    <col min="1301" max="1301" width="11.46484375" style="8" bestFit="1" customWidth="1"/>
    <col min="1302" max="1302" width="9.796875" style="8" bestFit="1" customWidth="1"/>
    <col min="1303" max="1304" width="9.06640625" style="8"/>
    <col min="1305" max="1306" width="9.53125" style="8" bestFit="1" customWidth="1"/>
    <col min="1307" max="1532" width="9.06640625" style="8"/>
    <col min="1533" max="1533" width="20.19921875" style="8" customWidth="1"/>
    <col min="1534" max="1534" width="13.19921875" style="8" bestFit="1" customWidth="1"/>
    <col min="1535" max="1535" width="3" style="8" customWidth="1"/>
    <col min="1536" max="1545" width="9.06640625" style="8"/>
    <col min="1546" max="1546" width="8.19921875" style="8" customWidth="1"/>
    <col min="1547" max="1547" width="9.06640625" style="8"/>
    <col min="1548" max="1548" width="9" style="8" customWidth="1"/>
    <col min="1549" max="1549" width="8.19921875" style="8" customWidth="1"/>
    <col min="1550" max="1550" width="9.06640625" style="8"/>
    <col min="1551" max="1556" width="9.19921875" style="8" customWidth="1"/>
    <col min="1557" max="1557" width="11.46484375" style="8" bestFit="1" customWidth="1"/>
    <col min="1558" max="1558" width="9.796875" style="8" bestFit="1" customWidth="1"/>
    <col min="1559" max="1560" width="9.06640625" style="8"/>
    <col min="1561" max="1562" width="9.53125" style="8" bestFit="1" customWidth="1"/>
    <col min="1563" max="1788" width="9.06640625" style="8"/>
    <col min="1789" max="1789" width="20.19921875" style="8" customWidth="1"/>
    <col min="1790" max="1790" width="13.19921875" style="8" bestFit="1" customWidth="1"/>
    <col min="1791" max="1791" width="3" style="8" customWidth="1"/>
    <col min="1792" max="1801" width="9.06640625" style="8"/>
    <col min="1802" max="1802" width="8.19921875" style="8" customWidth="1"/>
    <col min="1803" max="1803" width="9.06640625" style="8"/>
    <col min="1804" max="1804" width="9" style="8" customWidth="1"/>
    <col min="1805" max="1805" width="8.19921875" style="8" customWidth="1"/>
    <col min="1806" max="1806" width="9.06640625" style="8"/>
    <col min="1807" max="1812" width="9.19921875" style="8" customWidth="1"/>
    <col min="1813" max="1813" width="11.46484375" style="8" bestFit="1" customWidth="1"/>
    <col min="1814" max="1814" width="9.796875" style="8" bestFit="1" customWidth="1"/>
    <col min="1815" max="1816" width="9.06640625" style="8"/>
    <col min="1817" max="1818" width="9.53125" style="8" bestFit="1" customWidth="1"/>
    <col min="1819" max="2044" width="9.06640625" style="8"/>
    <col min="2045" max="2045" width="20.19921875" style="8" customWidth="1"/>
    <col min="2046" max="2046" width="13.19921875" style="8" bestFit="1" customWidth="1"/>
    <col min="2047" max="2047" width="3" style="8" customWidth="1"/>
    <col min="2048" max="2057" width="9.06640625" style="8"/>
    <col min="2058" max="2058" width="8.19921875" style="8" customWidth="1"/>
    <col min="2059" max="2059" width="9.06640625" style="8"/>
    <col min="2060" max="2060" width="9" style="8" customWidth="1"/>
    <col min="2061" max="2061" width="8.19921875" style="8" customWidth="1"/>
    <col min="2062" max="2062" width="9.06640625" style="8"/>
    <col min="2063" max="2068" width="9.19921875" style="8" customWidth="1"/>
    <col min="2069" max="2069" width="11.46484375" style="8" bestFit="1" customWidth="1"/>
    <col min="2070" max="2070" width="9.796875" style="8" bestFit="1" customWidth="1"/>
    <col min="2071" max="2072" width="9.06640625" style="8"/>
    <col min="2073" max="2074" width="9.53125" style="8" bestFit="1" customWidth="1"/>
    <col min="2075" max="2300" width="9.06640625" style="8"/>
    <col min="2301" max="2301" width="20.19921875" style="8" customWidth="1"/>
    <col min="2302" max="2302" width="13.19921875" style="8" bestFit="1" customWidth="1"/>
    <col min="2303" max="2303" width="3" style="8" customWidth="1"/>
    <col min="2304" max="2313" width="9.06640625" style="8"/>
    <col min="2314" max="2314" width="8.19921875" style="8" customWidth="1"/>
    <col min="2315" max="2315" width="9.06640625" style="8"/>
    <col min="2316" max="2316" width="9" style="8" customWidth="1"/>
    <col min="2317" max="2317" width="8.19921875" style="8" customWidth="1"/>
    <col min="2318" max="2318" width="9.06640625" style="8"/>
    <col min="2319" max="2324" width="9.19921875" style="8" customWidth="1"/>
    <col min="2325" max="2325" width="11.46484375" style="8" bestFit="1" customWidth="1"/>
    <col min="2326" max="2326" width="9.796875" style="8" bestFit="1" customWidth="1"/>
    <col min="2327" max="2328" width="9.06640625" style="8"/>
    <col min="2329" max="2330" width="9.53125" style="8" bestFit="1" customWidth="1"/>
    <col min="2331" max="2556" width="9.06640625" style="8"/>
    <col min="2557" max="2557" width="20.19921875" style="8" customWidth="1"/>
    <col min="2558" max="2558" width="13.19921875" style="8" bestFit="1" customWidth="1"/>
    <col min="2559" max="2559" width="3" style="8" customWidth="1"/>
    <col min="2560" max="2569" width="9.06640625" style="8"/>
    <col min="2570" max="2570" width="8.19921875" style="8" customWidth="1"/>
    <col min="2571" max="2571" width="9.06640625" style="8"/>
    <col min="2572" max="2572" width="9" style="8" customWidth="1"/>
    <col min="2573" max="2573" width="8.19921875" style="8" customWidth="1"/>
    <col min="2574" max="2574" width="9.06640625" style="8"/>
    <col min="2575" max="2580" width="9.19921875" style="8" customWidth="1"/>
    <col min="2581" max="2581" width="11.46484375" style="8" bestFit="1" customWidth="1"/>
    <col min="2582" max="2582" width="9.796875" style="8" bestFit="1" customWidth="1"/>
    <col min="2583" max="2584" width="9.06640625" style="8"/>
    <col min="2585" max="2586" width="9.53125" style="8" bestFit="1" customWidth="1"/>
    <col min="2587" max="2812" width="9.06640625" style="8"/>
    <col min="2813" max="2813" width="20.19921875" style="8" customWidth="1"/>
    <col min="2814" max="2814" width="13.19921875" style="8" bestFit="1" customWidth="1"/>
    <col min="2815" max="2815" width="3" style="8" customWidth="1"/>
    <col min="2816" max="2825" width="9.06640625" style="8"/>
    <col min="2826" max="2826" width="8.19921875" style="8" customWidth="1"/>
    <col min="2827" max="2827" width="9.06640625" style="8"/>
    <col min="2828" max="2828" width="9" style="8" customWidth="1"/>
    <col min="2829" max="2829" width="8.19921875" style="8" customWidth="1"/>
    <col min="2830" max="2830" width="9.06640625" style="8"/>
    <col min="2831" max="2836" width="9.19921875" style="8" customWidth="1"/>
    <col min="2837" max="2837" width="11.46484375" style="8" bestFit="1" customWidth="1"/>
    <col min="2838" max="2838" width="9.796875" style="8" bestFit="1" customWidth="1"/>
    <col min="2839" max="2840" width="9.06640625" style="8"/>
    <col min="2841" max="2842" width="9.53125" style="8" bestFit="1" customWidth="1"/>
    <col min="2843" max="3068" width="9.06640625" style="8"/>
    <col min="3069" max="3069" width="20.19921875" style="8" customWidth="1"/>
    <col min="3070" max="3070" width="13.19921875" style="8" bestFit="1" customWidth="1"/>
    <col min="3071" max="3071" width="3" style="8" customWidth="1"/>
    <col min="3072" max="3081" width="9.06640625" style="8"/>
    <col min="3082" max="3082" width="8.19921875" style="8" customWidth="1"/>
    <col min="3083" max="3083" width="9.06640625" style="8"/>
    <col min="3084" max="3084" width="9" style="8" customWidth="1"/>
    <col min="3085" max="3085" width="8.19921875" style="8" customWidth="1"/>
    <col min="3086" max="3086" width="9.06640625" style="8"/>
    <col min="3087" max="3092" width="9.19921875" style="8" customWidth="1"/>
    <col min="3093" max="3093" width="11.46484375" style="8" bestFit="1" customWidth="1"/>
    <col min="3094" max="3094" width="9.796875" style="8" bestFit="1" customWidth="1"/>
    <col min="3095" max="3096" width="9.06640625" style="8"/>
    <col min="3097" max="3098" width="9.53125" style="8" bestFit="1" customWidth="1"/>
    <col min="3099" max="3324" width="9.06640625" style="8"/>
    <col min="3325" max="3325" width="20.19921875" style="8" customWidth="1"/>
    <col min="3326" max="3326" width="13.19921875" style="8" bestFit="1" customWidth="1"/>
    <col min="3327" max="3327" width="3" style="8" customWidth="1"/>
    <col min="3328" max="3337" width="9.06640625" style="8"/>
    <col min="3338" max="3338" width="8.19921875" style="8" customWidth="1"/>
    <col min="3339" max="3339" width="9.06640625" style="8"/>
    <col min="3340" max="3340" width="9" style="8" customWidth="1"/>
    <col min="3341" max="3341" width="8.19921875" style="8" customWidth="1"/>
    <col min="3342" max="3342" width="9.06640625" style="8"/>
    <col min="3343" max="3348" width="9.19921875" style="8" customWidth="1"/>
    <col min="3349" max="3349" width="11.46484375" style="8" bestFit="1" customWidth="1"/>
    <col min="3350" max="3350" width="9.796875" style="8" bestFit="1" customWidth="1"/>
    <col min="3351" max="3352" width="9.06640625" style="8"/>
    <col min="3353" max="3354" width="9.53125" style="8" bestFit="1" customWidth="1"/>
    <col min="3355" max="3580" width="9.06640625" style="8"/>
    <col min="3581" max="3581" width="20.19921875" style="8" customWidth="1"/>
    <col min="3582" max="3582" width="13.19921875" style="8" bestFit="1" customWidth="1"/>
    <col min="3583" max="3583" width="3" style="8" customWidth="1"/>
    <col min="3584" max="3593" width="9.06640625" style="8"/>
    <col min="3594" max="3594" width="8.19921875" style="8" customWidth="1"/>
    <col min="3595" max="3595" width="9.06640625" style="8"/>
    <col min="3596" max="3596" width="9" style="8" customWidth="1"/>
    <col min="3597" max="3597" width="8.19921875" style="8" customWidth="1"/>
    <col min="3598" max="3598" width="9.06640625" style="8"/>
    <col min="3599" max="3604" width="9.19921875" style="8" customWidth="1"/>
    <col min="3605" max="3605" width="11.46484375" style="8" bestFit="1" customWidth="1"/>
    <col min="3606" max="3606" width="9.796875" style="8" bestFit="1" customWidth="1"/>
    <col min="3607" max="3608" width="9.06640625" style="8"/>
    <col min="3609" max="3610" width="9.53125" style="8" bestFit="1" customWidth="1"/>
    <col min="3611" max="3836" width="9.06640625" style="8"/>
    <col min="3837" max="3837" width="20.19921875" style="8" customWidth="1"/>
    <col min="3838" max="3838" width="13.19921875" style="8" bestFit="1" customWidth="1"/>
    <col min="3839" max="3839" width="3" style="8" customWidth="1"/>
    <col min="3840" max="3849" width="9.06640625" style="8"/>
    <col min="3850" max="3850" width="8.19921875" style="8" customWidth="1"/>
    <col min="3851" max="3851" width="9.06640625" style="8"/>
    <col min="3852" max="3852" width="9" style="8" customWidth="1"/>
    <col min="3853" max="3853" width="8.19921875" style="8" customWidth="1"/>
    <col min="3854" max="3854" width="9.06640625" style="8"/>
    <col min="3855" max="3860" width="9.19921875" style="8" customWidth="1"/>
    <col min="3861" max="3861" width="11.46484375" style="8" bestFit="1" customWidth="1"/>
    <col min="3862" max="3862" width="9.796875" style="8" bestFit="1" customWidth="1"/>
    <col min="3863" max="3864" width="9.06640625" style="8"/>
    <col min="3865" max="3866" width="9.53125" style="8" bestFit="1" customWidth="1"/>
    <col min="3867" max="4092" width="9.06640625" style="8"/>
    <col min="4093" max="4093" width="20.19921875" style="8" customWidth="1"/>
    <col min="4094" max="4094" width="13.19921875" style="8" bestFit="1" customWidth="1"/>
    <col min="4095" max="4095" width="3" style="8" customWidth="1"/>
    <col min="4096" max="4105" width="9.06640625" style="8"/>
    <col min="4106" max="4106" width="8.19921875" style="8" customWidth="1"/>
    <col min="4107" max="4107" width="9.06640625" style="8"/>
    <col min="4108" max="4108" width="9" style="8" customWidth="1"/>
    <col min="4109" max="4109" width="8.19921875" style="8" customWidth="1"/>
    <col min="4110" max="4110" width="9.06640625" style="8"/>
    <col min="4111" max="4116" width="9.19921875" style="8" customWidth="1"/>
    <col min="4117" max="4117" width="11.46484375" style="8" bestFit="1" customWidth="1"/>
    <col min="4118" max="4118" width="9.796875" style="8" bestFit="1" customWidth="1"/>
    <col min="4119" max="4120" width="9.06640625" style="8"/>
    <col min="4121" max="4122" width="9.53125" style="8" bestFit="1" customWidth="1"/>
    <col min="4123" max="4348" width="9.06640625" style="8"/>
    <col min="4349" max="4349" width="20.19921875" style="8" customWidth="1"/>
    <col min="4350" max="4350" width="13.19921875" style="8" bestFit="1" customWidth="1"/>
    <col min="4351" max="4351" width="3" style="8" customWidth="1"/>
    <col min="4352" max="4361" width="9.06640625" style="8"/>
    <col min="4362" max="4362" width="8.19921875" style="8" customWidth="1"/>
    <col min="4363" max="4363" width="9.06640625" style="8"/>
    <col min="4364" max="4364" width="9" style="8" customWidth="1"/>
    <col min="4365" max="4365" width="8.19921875" style="8" customWidth="1"/>
    <col min="4366" max="4366" width="9.06640625" style="8"/>
    <col min="4367" max="4372" width="9.19921875" style="8" customWidth="1"/>
    <col min="4373" max="4373" width="11.46484375" style="8" bestFit="1" customWidth="1"/>
    <col min="4374" max="4374" width="9.796875" style="8" bestFit="1" customWidth="1"/>
    <col min="4375" max="4376" width="9.06640625" style="8"/>
    <col min="4377" max="4378" width="9.53125" style="8" bestFit="1" customWidth="1"/>
    <col min="4379" max="4604" width="9.06640625" style="8"/>
    <col min="4605" max="4605" width="20.19921875" style="8" customWidth="1"/>
    <col min="4606" max="4606" width="13.19921875" style="8" bestFit="1" customWidth="1"/>
    <col min="4607" max="4607" width="3" style="8" customWidth="1"/>
    <col min="4608" max="4617" width="9.06640625" style="8"/>
    <col min="4618" max="4618" width="8.19921875" style="8" customWidth="1"/>
    <col min="4619" max="4619" width="9.06640625" style="8"/>
    <col min="4620" max="4620" width="9" style="8" customWidth="1"/>
    <col min="4621" max="4621" width="8.19921875" style="8" customWidth="1"/>
    <col min="4622" max="4622" width="9.06640625" style="8"/>
    <col min="4623" max="4628" width="9.19921875" style="8" customWidth="1"/>
    <col min="4629" max="4629" width="11.46484375" style="8" bestFit="1" customWidth="1"/>
    <col min="4630" max="4630" width="9.796875" style="8" bestFit="1" customWidth="1"/>
    <col min="4631" max="4632" width="9.06640625" style="8"/>
    <col min="4633" max="4634" width="9.53125" style="8" bestFit="1" customWidth="1"/>
    <col min="4635" max="4860" width="9.06640625" style="8"/>
    <col min="4861" max="4861" width="20.19921875" style="8" customWidth="1"/>
    <col min="4862" max="4862" width="13.19921875" style="8" bestFit="1" customWidth="1"/>
    <col min="4863" max="4863" width="3" style="8" customWidth="1"/>
    <col min="4864" max="4873" width="9.06640625" style="8"/>
    <col min="4874" max="4874" width="8.19921875" style="8" customWidth="1"/>
    <col min="4875" max="4875" width="9.06640625" style="8"/>
    <col min="4876" max="4876" width="9" style="8" customWidth="1"/>
    <col min="4877" max="4877" width="8.19921875" style="8" customWidth="1"/>
    <col min="4878" max="4878" width="9.06640625" style="8"/>
    <col min="4879" max="4884" width="9.19921875" style="8" customWidth="1"/>
    <col min="4885" max="4885" width="11.46484375" style="8" bestFit="1" customWidth="1"/>
    <col min="4886" max="4886" width="9.796875" style="8" bestFit="1" customWidth="1"/>
    <col min="4887" max="4888" width="9.06640625" style="8"/>
    <col min="4889" max="4890" width="9.53125" style="8" bestFit="1" customWidth="1"/>
    <col min="4891" max="5116" width="9.06640625" style="8"/>
    <col min="5117" max="5117" width="20.19921875" style="8" customWidth="1"/>
    <col min="5118" max="5118" width="13.19921875" style="8" bestFit="1" customWidth="1"/>
    <col min="5119" max="5119" width="3" style="8" customWidth="1"/>
    <col min="5120" max="5129" width="9.06640625" style="8"/>
    <col min="5130" max="5130" width="8.19921875" style="8" customWidth="1"/>
    <col min="5131" max="5131" width="9.06640625" style="8"/>
    <col min="5132" max="5132" width="9" style="8" customWidth="1"/>
    <col min="5133" max="5133" width="8.19921875" style="8" customWidth="1"/>
    <col min="5134" max="5134" width="9.06640625" style="8"/>
    <col min="5135" max="5140" width="9.19921875" style="8" customWidth="1"/>
    <col min="5141" max="5141" width="11.46484375" style="8" bestFit="1" customWidth="1"/>
    <col min="5142" max="5142" width="9.796875" style="8" bestFit="1" customWidth="1"/>
    <col min="5143" max="5144" width="9.06640625" style="8"/>
    <col min="5145" max="5146" width="9.53125" style="8" bestFit="1" customWidth="1"/>
    <col min="5147" max="5372" width="9.06640625" style="8"/>
    <col min="5373" max="5373" width="20.19921875" style="8" customWidth="1"/>
    <col min="5374" max="5374" width="13.19921875" style="8" bestFit="1" customWidth="1"/>
    <col min="5375" max="5375" width="3" style="8" customWidth="1"/>
    <col min="5376" max="5385" width="9.06640625" style="8"/>
    <col min="5386" max="5386" width="8.19921875" style="8" customWidth="1"/>
    <col min="5387" max="5387" width="9.06640625" style="8"/>
    <col min="5388" max="5388" width="9" style="8" customWidth="1"/>
    <col min="5389" max="5389" width="8.19921875" style="8" customWidth="1"/>
    <col min="5390" max="5390" width="9.06640625" style="8"/>
    <col min="5391" max="5396" width="9.19921875" style="8" customWidth="1"/>
    <col min="5397" max="5397" width="11.46484375" style="8" bestFit="1" customWidth="1"/>
    <col min="5398" max="5398" width="9.796875" style="8" bestFit="1" customWidth="1"/>
    <col min="5399" max="5400" width="9.06640625" style="8"/>
    <col min="5401" max="5402" width="9.53125" style="8" bestFit="1" customWidth="1"/>
    <col min="5403" max="5628" width="9.06640625" style="8"/>
    <col min="5629" max="5629" width="20.19921875" style="8" customWidth="1"/>
    <col min="5630" max="5630" width="13.19921875" style="8" bestFit="1" customWidth="1"/>
    <col min="5631" max="5631" width="3" style="8" customWidth="1"/>
    <col min="5632" max="5641" width="9.06640625" style="8"/>
    <col min="5642" max="5642" width="8.19921875" style="8" customWidth="1"/>
    <col min="5643" max="5643" width="9.06640625" style="8"/>
    <col min="5644" max="5644" width="9" style="8" customWidth="1"/>
    <col min="5645" max="5645" width="8.19921875" style="8" customWidth="1"/>
    <col min="5646" max="5646" width="9.06640625" style="8"/>
    <col min="5647" max="5652" width="9.19921875" style="8" customWidth="1"/>
    <col min="5653" max="5653" width="11.46484375" style="8" bestFit="1" customWidth="1"/>
    <col min="5654" max="5654" width="9.796875" style="8" bestFit="1" customWidth="1"/>
    <col min="5655" max="5656" width="9.06640625" style="8"/>
    <col min="5657" max="5658" width="9.53125" style="8" bestFit="1" customWidth="1"/>
    <col min="5659" max="5884" width="9.06640625" style="8"/>
    <col min="5885" max="5885" width="20.19921875" style="8" customWidth="1"/>
    <col min="5886" max="5886" width="13.19921875" style="8" bestFit="1" customWidth="1"/>
    <col min="5887" max="5887" width="3" style="8" customWidth="1"/>
    <col min="5888" max="5897" width="9.06640625" style="8"/>
    <col min="5898" max="5898" width="8.19921875" style="8" customWidth="1"/>
    <col min="5899" max="5899" width="9.06640625" style="8"/>
    <col min="5900" max="5900" width="9" style="8" customWidth="1"/>
    <col min="5901" max="5901" width="8.19921875" style="8" customWidth="1"/>
    <col min="5902" max="5902" width="9.06640625" style="8"/>
    <col min="5903" max="5908" width="9.19921875" style="8" customWidth="1"/>
    <col min="5909" max="5909" width="11.46484375" style="8" bestFit="1" customWidth="1"/>
    <col min="5910" max="5910" width="9.796875" style="8" bestFit="1" customWidth="1"/>
    <col min="5911" max="5912" width="9.06640625" style="8"/>
    <col min="5913" max="5914" width="9.53125" style="8" bestFit="1" customWidth="1"/>
    <col min="5915" max="6140" width="9.06640625" style="8"/>
    <col min="6141" max="6141" width="20.19921875" style="8" customWidth="1"/>
    <col min="6142" max="6142" width="13.19921875" style="8" bestFit="1" customWidth="1"/>
    <col min="6143" max="6143" width="3" style="8" customWidth="1"/>
    <col min="6144" max="6153" width="9.06640625" style="8"/>
    <col min="6154" max="6154" width="8.19921875" style="8" customWidth="1"/>
    <col min="6155" max="6155" width="9.06640625" style="8"/>
    <col min="6156" max="6156" width="9" style="8" customWidth="1"/>
    <col min="6157" max="6157" width="8.19921875" style="8" customWidth="1"/>
    <col min="6158" max="6158" width="9.06640625" style="8"/>
    <col min="6159" max="6164" width="9.19921875" style="8" customWidth="1"/>
    <col min="6165" max="6165" width="11.46484375" style="8" bestFit="1" customWidth="1"/>
    <col min="6166" max="6166" width="9.796875" style="8" bestFit="1" customWidth="1"/>
    <col min="6167" max="6168" width="9.06640625" style="8"/>
    <col min="6169" max="6170" width="9.53125" style="8" bestFit="1" customWidth="1"/>
    <col min="6171" max="6396" width="9.06640625" style="8"/>
    <col min="6397" max="6397" width="20.19921875" style="8" customWidth="1"/>
    <col min="6398" max="6398" width="13.19921875" style="8" bestFit="1" customWidth="1"/>
    <col min="6399" max="6399" width="3" style="8" customWidth="1"/>
    <col min="6400" max="6409" width="9.06640625" style="8"/>
    <col min="6410" max="6410" width="8.19921875" style="8" customWidth="1"/>
    <col min="6411" max="6411" width="9.06640625" style="8"/>
    <col min="6412" max="6412" width="9" style="8" customWidth="1"/>
    <col min="6413" max="6413" width="8.19921875" style="8" customWidth="1"/>
    <col min="6414" max="6414" width="9.06640625" style="8"/>
    <col min="6415" max="6420" width="9.19921875" style="8" customWidth="1"/>
    <col min="6421" max="6421" width="11.46484375" style="8" bestFit="1" customWidth="1"/>
    <col min="6422" max="6422" width="9.796875" style="8" bestFit="1" customWidth="1"/>
    <col min="6423" max="6424" width="9.06640625" style="8"/>
    <col min="6425" max="6426" width="9.53125" style="8" bestFit="1" customWidth="1"/>
    <col min="6427" max="6652" width="9.06640625" style="8"/>
    <col min="6653" max="6653" width="20.19921875" style="8" customWidth="1"/>
    <col min="6654" max="6654" width="13.19921875" style="8" bestFit="1" customWidth="1"/>
    <col min="6655" max="6655" width="3" style="8" customWidth="1"/>
    <col min="6656" max="6665" width="9.06640625" style="8"/>
    <col min="6666" max="6666" width="8.19921875" style="8" customWidth="1"/>
    <col min="6667" max="6667" width="9.06640625" style="8"/>
    <col min="6668" max="6668" width="9" style="8" customWidth="1"/>
    <col min="6669" max="6669" width="8.19921875" style="8" customWidth="1"/>
    <col min="6670" max="6670" width="9.06640625" style="8"/>
    <col min="6671" max="6676" width="9.19921875" style="8" customWidth="1"/>
    <col min="6677" max="6677" width="11.46484375" style="8" bestFit="1" customWidth="1"/>
    <col min="6678" max="6678" width="9.796875" style="8" bestFit="1" customWidth="1"/>
    <col min="6679" max="6680" width="9.06640625" style="8"/>
    <col min="6681" max="6682" width="9.53125" style="8" bestFit="1" customWidth="1"/>
    <col min="6683" max="6908" width="9.06640625" style="8"/>
    <col min="6909" max="6909" width="20.19921875" style="8" customWidth="1"/>
    <col min="6910" max="6910" width="13.19921875" style="8" bestFit="1" customWidth="1"/>
    <col min="6911" max="6911" width="3" style="8" customWidth="1"/>
    <col min="6912" max="6921" width="9.06640625" style="8"/>
    <col min="6922" max="6922" width="8.19921875" style="8" customWidth="1"/>
    <col min="6923" max="6923" width="9.06640625" style="8"/>
    <col min="6924" max="6924" width="9" style="8" customWidth="1"/>
    <col min="6925" max="6925" width="8.19921875" style="8" customWidth="1"/>
    <col min="6926" max="6926" width="9.06640625" style="8"/>
    <col min="6927" max="6932" width="9.19921875" style="8" customWidth="1"/>
    <col min="6933" max="6933" width="11.46484375" style="8" bestFit="1" customWidth="1"/>
    <col min="6934" max="6934" width="9.796875" style="8" bestFit="1" customWidth="1"/>
    <col min="6935" max="6936" width="9.06640625" style="8"/>
    <col min="6937" max="6938" width="9.53125" style="8" bestFit="1" customWidth="1"/>
    <col min="6939" max="7164" width="9.06640625" style="8"/>
    <col min="7165" max="7165" width="20.19921875" style="8" customWidth="1"/>
    <col min="7166" max="7166" width="13.19921875" style="8" bestFit="1" customWidth="1"/>
    <col min="7167" max="7167" width="3" style="8" customWidth="1"/>
    <col min="7168" max="7177" width="9.06640625" style="8"/>
    <col min="7178" max="7178" width="8.19921875" style="8" customWidth="1"/>
    <col min="7179" max="7179" width="9.06640625" style="8"/>
    <col min="7180" max="7180" width="9" style="8" customWidth="1"/>
    <col min="7181" max="7181" width="8.19921875" style="8" customWidth="1"/>
    <col min="7182" max="7182" width="9.06640625" style="8"/>
    <col min="7183" max="7188" width="9.19921875" style="8" customWidth="1"/>
    <col min="7189" max="7189" width="11.46484375" style="8" bestFit="1" customWidth="1"/>
    <col min="7190" max="7190" width="9.796875" style="8" bestFit="1" customWidth="1"/>
    <col min="7191" max="7192" width="9.06640625" style="8"/>
    <col min="7193" max="7194" width="9.53125" style="8" bestFit="1" customWidth="1"/>
    <col min="7195" max="7420" width="9.06640625" style="8"/>
    <col min="7421" max="7421" width="20.19921875" style="8" customWidth="1"/>
    <col min="7422" max="7422" width="13.19921875" style="8" bestFit="1" customWidth="1"/>
    <col min="7423" max="7423" width="3" style="8" customWidth="1"/>
    <col min="7424" max="7433" width="9.06640625" style="8"/>
    <col min="7434" max="7434" width="8.19921875" style="8" customWidth="1"/>
    <col min="7435" max="7435" width="9.06640625" style="8"/>
    <col min="7436" max="7436" width="9" style="8" customWidth="1"/>
    <col min="7437" max="7437" width="8.19921875" style="8" customWidth="1"/>
    <col min="7438" max="7438" width="9.06640625" style="8"/>
    <col min="7439" max="7444" width="9.19921875" style="8" customWidth="1"/>
    <col min="7445" max="7445" width="11.46484375" style="8" bestFit="1" customWidth="1"/>
    <col min="7446" max="7446" width="9.796875" style="8" bestFit="1" customWidth="1"/>
    <col min="7447" max="7448" width="9.06640625" style="8"/>
    <col min="7449" max="7450" width="9.53125" style="8" bestFit="1" customWidth="1"/>
    <col min="7451" max="7676" width="9.06640625" style="8"/>
    <col min="7677" max="7677" width="20.19921875" style="8" customWidth="1"/>
    <col min="7678" max="7678" width="13.19921875" style="8" bestFit="1" customWidth="1"/>
    <col min="7679" max="7679" width="3" style="8" customWidth="1"/>
    <col min="7680" max="7689" width="9.06640625" style="8"/>
    <col min="7690" max="7690" width="8.19921875" style="8" customWidth="1"/>
    <col min="7691" max="7691" width="9.06640625" style="8"/>
    <col min="7692" max="7692" width="9" style="8" customWidth="1"/>
    <col min="7693" max="7693" width="8.19921875" style="8" customWidth="1"/>
    <col min="7694" max="7694" width="9.06640625" style="8"/>
    <col min="7695" max="7700" width="9.19921875" style="8" customWidth="1"/>
    <col min="7701" max="7701" width="11.46484375" style="8" bestFit="1" customWidth="1"/>
    <col min="7702" max="7702" width="9.796875" style="8" bestFit="1" customWidth="1"/>
    <col min="7703" max="7704" width="9.06640625" style="8"/>
    <col min="7705" max="7706" width="9.53125" style="8" bestFit="1" customWidth="1"/>
    <col min="7707" max="7932" width="9.06640625" style="8"/>
    <col min="7933" max="7933" width="20.19921875" style="8" customWidth="1"/>
    <col min="7934" max="7934" width="13.19921875" style="8" bestFit="1" customWidth="1"/>
    <col min="7935" max="7935" width="3" style="8" customWidth="1"/>
    <col min="7936" max="7945" width="9.06640625" style="8"/>
    <col min="7946" max="7946" width="8.19921875" style="8" customWidth="1"/>
    <col min="7947" max="7947" width="9.06640625" style="8"/>
    <col min="7948" max="7948" width="9" style="8" customWidth="1"/>
    <col min="7949" max="7949" width="8.19921875" style="8" customWidth="1"/>
    <col min="7950" max="7950" width="9.06640625" style="8"/>
    <col min="7951" max="7956" width="9.19921875" style="8" customWidth="1"/>
    <col min="7957" max="7957" width="11.46484375" style="8" bestFit="1" customWidth="1"/>
    <col min="7958" max="7958" width="9.796875" style="8" bestFit="1" customWidth="1"/>
    <col min="7959" max="7960" width="9.06640625" style="8"/>
    <col min="7961" max="7962" width="9.53125" style="8" bestFit="1" customWidth="1"/>
    <col min="7963" max="8188" width="9.06640625" style="8"/>
    <col min="8189" max="8189" width="20.19921875" style="8" customWidth="1"/>
    <col min="8190" max="8190" width="13.19921875" style="8" bestFit="1" customWidth="1"/>
    <col min="8191" max="8191" width="3" style="8" customWidth="1"/>
    <col min="8192" max="8201" width="9.06640625" style="8"/>
    <col min="8202" max="8202" width="8.19921875" style="8" customWidth="1"/>
    <col min="8203" max="8203" width="9.06640625" style="8"/>
    <col min="8204" max="8204" width="9" style="8" customWidth="1"/>
    <col min="8205" max="8205" width="8.19921875" style="8" customWidth="1"/>
    <col min="8206" max="8206" width="9.06640625" style="8"/>
    <col min="8207" max="8212" width="9.19921875" style="8" customWidth="1"/>
    <col min="8213" max="8213" width="11.46484375" style="8" bestFit="1" customWidth="1"/>
    <col min="8214" max="8214" width="9.796875" style="8" bestFit="1" customWidth="1"/>
    <col min="8215" max="8216" width="9.06640625" style="8"/>
    <col min="8217" max="8218" width="9.53125" style="8" bestFit="1" customWidth="1"/>
    <col min="8219" max="8444" width="9.06640625" style="8"/>
    <col min="8445" max="8445" width="20.19921875" style="8" customWidth="1"/>
    <col min="8446" max="8446" width="13.19921875" style="8" bestFit="1" customWidth="1"/>
    <col min="8447" max="8447" width="3" style="8" customWidth="1"/>
    <col min="8448" max="8457" width="9.06640625" style="8"/>
    <col min="8458" max="8458" width="8.19921875" style="8" customWidth="1"/>
    <col min="8459" max="8459" width="9.06640625" style="8"/>
    <col min="8460" max="8460" width="9" style="8" customWidth="1"/>
    <col min="8461" max="8461" width="8.19921875" style="8" customWidth="1"/>
    <col min="8462" max="8462" width="9.06640625" style="8"/>
    <col min="8463" max="8468" width="9.19921875" style="8" customWidth="1"/>
    <col min="8469" max="8469" width="11.46484375" style="8" bestFit="1" customWidth="1"/>
    <col min="8470" max="8470" width="9.796875" style="8" bestFit="1" customWidth="1"/>
    <col min="8471" max="8472" width="9.06640625" style="8"/>
    <col min="8473" max="8474" width="9.53125" style="8" bestFit="1" customWidth="1"/>
    <col min="8475" max="8700" width="9.06640625" style="8"/>
    <col min="8701" max="8701" width="20.19921875" style="8" customWidth="1"/>
    <col min="8702" max="8702" width="13.19921875" style="8" bestFit="1" customWidth="1"/>
    <col min="8703" max="8703" width="3" style="8" customWidth="1"/>
    <col min="8704" max="8713" width="9.06640625" style="8"/>
    <col min="8714" max="8714" width="8.19921875" style="8" customWidth="1"/>
    <col min="8715" max="8715" width="9.06640625" style="8"/>
    <col min="8716" max="8716" width="9" style="8" customWidth="1"/>
    <col min="8717" max="8717" width="8.19921875" style="8" customWidth="1"/>
    <col min="8718" max="8718" width="9.06640625" style="8"/>
    <col min="8719" max="8724" width="9.19921875" style="8" customWidth="1"/>
    <col min="8725" max="8725" width="11.46484375" style="8" bestFit="1" customWidth="1"/>
    <col min="8726" max="8726" width="9.796875" style="8" bestFit="1" customWidth="1"/>
    <col min="8727" max="8728" width="9.06640625" style="8"/>
    <col min="8729" max="8730" width="9.53125" style="8" bestFit="1" customWidth="1"/>
    <col min="8731" max="8956" width="9.06640625" style="8"/>
    <col min="8957" max="8957" width="20.19921875" style="8" customWidth="1"/>
    <col min="8958" max="8958" width="13.19921875" style="8" bestFit="1" customWidth="1"/>
    <col min="8959" max="8959" width="3" style="8" customWidth="1"/>
    <col min="8960" max="8969" width="9.06640625" style="8"/>
    <col min="8970" max="8970" width="8.19921875" style="8" customWidth="1"/>
    <col min="8971" max="8971" width="9.06640625" style="8"/>
    <col min="8972" max="8972" width="9" style="8" customWidth="1"/>
    <col min="8973" max="8973" width="8.19921875" style="8" customWidth="1"/>
    <col min="8974" max="8974" width="9.06640625" style="8"/>
    <col min="8975" max="8980" width="9.19921875" style="8" customWidth="1"/>
    <col min="8981" max="8981" width="11.46484375" style="8" bestFit="1" customWidth="1"/>
    <col min="8982" max="8982" width="9.796875" style="8" bestFit="1" customWidth="1"/>
    <col min="8983" max="8984" width="9.06640625" style="8"/>
    <col min="8985" max="8986" width="9.53125" style="8" bestFit="1" customWidth="1"/>
    <col min="8987" max="9212" width="9.06640625" style="8"/>
    <col min="9213" max="9213" width="20.19921875" style="8" customWidth="1"/>
    <col min="9214" max="9214" width="13.19921875" style="8" bestFit="1" customWidth="1"/>
    <col min="9215" max="9215" width="3" style="8" customWidth="1"/>
    <col min="9216" max="9225" width="9.06640625" style="8"/>
    <col min="9226" max="9226" width="8.19921875" style="8" customWidth="1"/>
    <col min="9227" max="9227" width="9.06640625" style="8"/>
    <col min="9228" max="9228" width="9" style="8" customWidth="1"/>
    <col min="9229" max="9229" width="8.19921875" style="8" customWidth="1"/>
    <col min="9230" max="9230" width="9.06640625" style="8"/>
    <col min="9231" max="9236" width="9.19921875" style="8" customWidth="1"/>
    <col min="9237" max="9237" width="11.46484375" style="8" bestFit="1" customWidth="1"/>
    <col min="9238" max="9238" width="9.796875" style="8" bestFit="1" customWidth="1"/>
    <col min="9239" max="9240" width="9.06640625" style="8"/>
    <col min="9241" max="9242" width="9.53125" style="8" bestFit="1" customWidth="1"/>
    <col min="9243" max="9468" width="9.06640625" style="8"/>
    <col min="9469" max="9469" width="20.19921875" style="8" customWidth="1"/>
    <col min="9470" max="9470" width="13.19921875" style="8" bestFit="1" customWidth="1"/>
    <col min="9471" max="9471" width="3" style="8" customWidth="1"/>
    <col min="9472" max="9481" width="9.06640625" style="8"/>
    <col min="9482" max="9482" width="8.19921875" style="8" customWidth="1"/>
    <col min="9483" max="9483" width="9.06640625" style="8"/>
    <col min="9484" max="9484" width="9" style="8" customWidth="1"/>
    <col min="9485" max="9485" width="8.19921875" style="8" customWidth="1"/>
    <col min="9486" max="9486" width="9.06640625" style="8"/>
    <col min="9487" max="9492" width="9.19921875" style="8" customWidth="1"/>
    <col min="9493" max="9493" width="11.46484375" style="8" bestFit="1" customWidth="1"/>
    <col min="9494" max="9494" width="9.796875" style="8" bestFit="1" customWidth="1"/>
    <col min="9495" max="9496" width="9.06640625" style="8"/>
    <col min="9497" max="9498" width="9.53125" style="8" bestFit="1" customWidth="1"/>
    <col min="9499" max="9724" width="9.06640625" style="8"/>
    <col min="9725" max="9725" width="20.19921875" style="8" customWidth="1"/>
    <col min="9726" max="9726" width="13.19921875" style="8" bestFit="1" customWidth="1"/>
    <col min="9727" max="9727" width="3" style="8" customWidth="1"/>
    <col min="9728" max="9737" width="9.06640625" style="8"/>
    <col min="9738" max="9738" width="8.19921875" style="8" customWidth="1"/>
    <col min="9739" max="9739" width="9.06640625" style="8"/>
    <col min="9740" max="9740" width="9" style="8" customWidth="1"/>
    <col min="9741" max="9741" width="8.19921875" style="8" customWidth="1"/>
    <col min="9742" max="9742" width="9.06640625" style="8"/>
    <col min="9743" max="9748" width="9.19921875" style="8" customWidth="1"/>
    <col min="9749" max="9749" width="11.46484375" style="8" bestFit="1" customWidth="1"/>
    <col min="9750" max="9750" width="9.796875" style="8" bestFit="1" customWidth="1"/>
    <col min="9751" max="9752" width="9.06640625" style="8"/>
    <col min="9753" max="9754" width="9.53125" style="8" bestFit="1" customWidth="1"/>
    <col min="9755" max="9980" width="9.06640625" style="8"/>
    <col min="9981" max="9981" width="20.19921875" style="8" customWidth="1"/>
    <col min="9982" max="9982" width="13.19921875" style="8" bestFit="1" customWidth="1"/>
    <col min="9983" max="9983" width="3" style="8" customWidth="1"/>
    <col min="9984" max="9993" width="9.06640625" style="8"/>
    <col min="9994" max="9994" width="8.19921875" style="8" customWidth="1"/>
    <col min="9995" max="9995" width="9.06640625" style="8"/>
    <col min="9996" max="9996" width="9" style="8" customWidth="1"/>
    <col min="9997" max="9997" width="8.19921875" style="8" customWidth="1"/>
    <col min="9998" max="9998" width="9.06640625" style="8"/>
    <col min="9999" max="10004" width="9.19921875" style="8" customWidth="1"/>
    <col min="10005" max="10005" width="11.46484375" style="8" bestFit="1" customWidth="1"/>
    <col min="10006" max="10006" width="9.796875" style="8" bestFit="1" customWidth="1"/>
    <col min="10007" max="10008" width="9.06640625" style="8"/>
    <col min="10009" max="10010" width="9.53125" style="8" bestFit="1" customWidth="1"/>
    <col min="10011" max="10236" width="9.06640625" style="8"/>
    <col min="10237" max="10237" width="20.19921875" style="8" customWidth="1"/>
    <col min="10238" max="10238" width="13.19921875" style="8" bestFit="1" customWidth="1"/>
    <col min="10239" max="10239" width="3" style="8" customWidth="1"/>
    <col min="10240" max="10249" width="9.06640625" style="8"/>
    <col min="10250" max="10250" width="8.19921875" style="8" customWidth="1"/>
    <col min="10251" max="10251" width="9.06640625" style="8"/>
    <col min="10252" max="10252" width="9" style="8" customWidth="1"/>
    <col min="10253" max="10253" width="8.19921875" style="8" customWidth="1"/>
    <col min="10254" max="10254" width="9.06640625" style="8"/>
    <col min="10255" max="10260" width="9.19921875" style="8" customWidth="1"/>
    <col min="10261" max="10261" width="11.46484375" style="8" bestFit="1" customWidth="1"/>
    <col min="10262" max="10262" width="9.796875" style="8" bestFit="1" customWidth="1"/>
    <col min="10263" max="10264" width="9.06640625" style="8"/>
    <col min="10265" max="10266" width="9.53125" style="8" bestFit="1" customWidth="1"/>
    <col min="10267" max="10492" width="9.06640625" style="8"/>
    <col min="10493" max="10493" width="20.19921875" style="8" customWidth="1"/>
    <col min="10494" max="10494" width="13.19921875" style="8" bestFit="1" customWidth="1"/>
    <col min="10495" max="10495" width="3" style="8" customWidth="1"/>
    <col min="10496" max="10505" width="9.06640625" style="8"/>
    <col min="10506" max="10506" width="8.19921875" style="8" customWidth="1"/>
    <col min="10507" max="10507" width="9.06640625" style="8"/>
    <col min="10508" max="10508" width="9" style="8" customWidth="1"/>
    <col min="10509" max="10509" width="8.19921875" style="8" customWidth="1"/>
    <col min="10510" max="10510" width="9.06640625" style="8"/>
    <col min="10511" max="10516" width="9.19921875" style="8" customWidth="1"/>
    <col min="10517" max="10517" width="11.46484375" style="8" bestFit="1" customWidth="1"/>
    <col min="10518" max="10518" width="9.796875" style="8" bestFit="1" customWidth="1"/>
    <col min="10519" max="10520" width="9.06640625" style="8"/>
    <col min="10521" max="10522" width="9.53125" style="8" bestFit="1" customWidth="1"/>
    <col min="10523" max="10748" width="9.06640625" style="8"/>
    <col min="10749" max="10749" width="20.19921875" style="8" customWidth="1"/>
    <col min="10750" max="10750" width="13.19921875" style="8" bestFit="1" customWidth="1"/>
    <col min="10751" max="10751" width="3" style="8" customWidth="1"/>
    <col min="10752" max="10761" width="9.06640625" style="8"/>
    <col min="10762" max="10762" width="8.19921875" style="8" customWidth="1"/>
    <col min="10763" max="10763" width="9.06640625" style="8"/>
    <col min="10764" max="10764" width="9" style="8" customWidth="1"/>
    <col min="10765" max="10765" width="8.19921875" style="8" customWidth="1"/>
    <col min="10766" max="10766" width="9.06640625" style="8"/>
    <col min="10767" max="10772" width="9.19921875" style="8" customWidth="1"/>
    <col min="10773" max="10773" width="11.46484375" style="8" bestFit="1" customWidth="1"/>
    <col min="10774" max="10774" width="9.796875" style="8" bestFit="1" customWidth="1"/>
    <col min="10775" max="10776" width="9.06640625" style="8"/>
    <col min="10777" max="10778" width="9.53125" style="8" bestFit="1" customWidth="1"/>
    <col min="10779" max="11004" width="9.06640625" style="8"/>
    <col min="11005" max="11005" width="20.19921875" style="8" customWidth="1"/>
    <col min="11006" max="11006" width="13.19921875" style="8" bestFit="1" customWidth="1"/>
    <col min="11007" max="11007" width="3" style="8" customWidth="1"/>
    <col min="11008" max="11017" width="9.06640625" style="8"/>
    <col min="11018" max="11018" width="8.19921875" style="8" customWidth="1"/>
    <col min="11019" max="11019" width="9.06640625" style="8"/>
    <col min="11020" max="11020" width="9" style="8" customWidth="1"/>
    <col min="11021" max="11021" width="8.19921875" style="8" customWidth="1"/>
    <col min="11022" max="11022" width="9.06640625" style="8"/>
    <col min="11023" max="11028" width="9.19921875" style="8" customWidth="1"/>
    <col min="11029" max="11029" width="11.46484375" style="8" bestFit="1" customWidth="1"/>
    <col min="11030" max="11030" width="9.796875" style="8" bestFit="1" customWidth="1"/>
    <col min="11031" max="11032" width="9.06640625" style="8"/>
    <col min="11033" max="11034" width="9.53125" style="8" bestFit="1" customWidth="1"/>
    <col min="11035" max="11260" width="9.06640625" style="8"/>
    <col min="11261" max="11261" width="20.19921875" style="8" customWidth="1"/>
    <col min="11262" max="11262" width="13.19921875" style="8" bestFit="1" customWidth="1"/>
    <col min="11263" max="11263" width="3" style="8" customWidth="1"/>
    <col min="11264" max="11273" width="9.06640625" style="8"/>
    <col min="11274" max="11274" width="8.19921875" style="8" customWidth="1"/>
    <col min="11275" max="11275" width="9.06640625" style="8"/>
    <col min="11276" max="11276" width="9" style="8" customWidth="1"/>
    <col min="11277" max="11277" width="8.19921875" style="8" customWidth="1"/>
    <col min="11278" max="11278" width="9.06640625" style="8"/>
    <col min="11279" max="11284" width="9.19921875" style="8" customWidth="1"/>
    <col min="11285" max="11285" width="11.46484375" style="8" bestFit="1" customWidth="1"/>
    <col min="11286" max="11286" width="9.796875" style="8" bestFit="1" customWidth="1"/>
    <col min="11287" max="11288" width="9.06640625" style="8"/>
    <col min="11289" max="11290" width="9.53125" style="8" bestFit="1" customWidth="1"/>
    <col min="11291" max="11516" width="9.06640625" style="8"/>
    <col min="11517" max="11517" width="20.19921875" style="8" customWidth="1"/>
    <col min="11518" max="11518" width="13.19921875" style="8" bestFit="1" customWidth="1"/>
    <col min="11519" max="11519" width="3" style="8" customWidth="1"/>
    <col min="11520" max="11529" width="9.06640625" style="8"/>
    <col min="11530" max="11530" width="8.19921875" style="8" customWidth="1"/>
    <col min="11531" max="11531" width="9.06640625" style="8"/>
    <col min="11532" max="11532" width="9" style="8" customWidth="1"/>
    <col min="11533" max="11533" width="8.19921875" style="8" customWidth="1"/>
    <col min="11534" max="11534" width="9.06640625" style="8"/>
    <col min="11535" max="11540" width="9.19921875" style="8" customWidth="1"/>
    <col min="11541" max="11541" width="11.46484375" style="8" bestFit="1" customWidth="1"/>
    <col min="11542" max="11542" width="9.796875" style="8" bestFit="1" customWidth="1"/>
    <col min="11543" max="11544" width="9.06640625" style="8"/>
    <col min="11545" max="11546" width="9.53125" style="8" bestFit="1" customWidth="1"/>
    <col min="11547" max="11772" width="9.06640625" style="8"/>
    <col min="11773" max="11773" width="20.19921875" style="8" customWidth="1"/>
    <col min="11774" max="11774" width="13.19921875" style="8" bestFit="1" customWidth="1"/>
    <col min="11775" max="11775" width="3" style="8" customWidth="1"/>
    <col min="11776" max="11785" width="9.06640625" style="8"/>
    <col min="11786" max="11786" width="8.19921875" style="8" customWidth="1"/>
    <col min="11787" max="11787" width="9.06640625" style="8"/>
    <col min="11788" max="11788" width="9" style="8" customWidth="1"/>
    <col min="11789" max="11789" width="8.19921875" style="8" customWidth="1"/>
    <col min="11790" max="11790" width="9.06640625" style="8"/>
    <col min="11791" max="11796" width="9.19921875" style="8" customWidth="1"/>
    <col min="11797" max="11797" width="11.46484375" style="8" bestFit="1" customWidth="1"/>
    <col min="11798" max="11798" width="9.796875" style="8" bestFit="1" customWidth="1"/>
    <col min="11799" max="11800" width="9.06640625" style="8"/>
    <col min="11801" max="11802" width="9.53125" style="8" bestFit="1" customWidth="1"/>
    <col min="11803" max="12028" width="9.06640625" style="8"/>
    <col min="12029" max="12029" width="20.19921875" style="8" customWidth="1"/>
    <col min="12030" max="12030" width="13.19921875" style="8" bestFit="1" customWidth="1"/>
    <col min="12031" max="12031" width="3" style="8" customWidth="1"/>
    <col min="12032" max="12041" width="9.06640625" style="8"/>
    <col min="12042" max="12042" width="8.19921875" style="8" customWidth="1"/>
    <col min="12043" max="12043" width="9.06640625" style="8"/>
    <col min="12044" max="12044" width="9" style="8" customWidth="1"/>
    <col min="12045" max="12045" width="8.19921875" style="8" customWidth="1"/>
    <col min="12046" max="12046" width="9.06640625" style="8"/>
    <col min="12047" max="12052" width="9.19921875" style="8" customWidth="1"/>
    <col min="12053" max="12053" width="11.46484375" style="8" bestFit="1" customWidth="1"/>
    <col min="12054" max="12054" width="9.796875" style="8" bestFit="1" customWidth="1"/>
    <col min="12055" max="12056" width="9.06640625" style="8"/>
    <col min="12057" max="12058" width="9.53125" style="8" bestFit="1" customWidth="1"/>
    <col min="12059" max="12284" width="9.06640625" style="8"/>
    <col min="12285" max="12285" width="20.19921875" style="8" customWidth="1"/>
    <col min="12286" max="12286" width="13.19921875" style="8" bestFit="1" customWidth="1"/>
    <col min="12287" max="12287" width="3" style="8" customWidth="1"/>
    <col min="12288" max="12297" width="9.06640625" style="8"/>
    <col min="12298" max="12298" width="8.19921875" style="8" customWidth="1"/>
    <col min="12299" max="12299" width="9.06640625" style="8"/>
    <col min="12300" max="12300" width="9" style="8" customWidth="1"/>
    <col min="12301" max="12301" width="8.19921875" style="8" customWidth="1"/>
    <col min="12302" max="12302" width="9.06640625" style="8"/>
    <col min="12303" max="12308" width="9.19921875" style="8" customWidth="1"/>
    <col min="12309" max="12309" width="11.46484375" style="8" bestFit="1" customWidth="1"/>
    <col min="12310" max="12310" width="9.796875" style="8" bestFit="1" customWidth="1"/>
    <col min="12311" max="12312" width="9.06640625" style="8"/>
    <col min="12313" max="12314" width="9.53125" style="8" bestFit="1" customWidth="1"/>
    <col min="12315" max="12540" width="9.06640625" style="8"/>
    <col min="12541" max="12541" width="20.19921875" style="8" customWidth="1"/>
    <col min="12542" max="12542" width="13.19921875" style="8" bestFit="1" customWidth="1"/>
    <col min="12543" max="12543" width="3" style="8" customWidth="1"/>
    <col min="12544" max="12553" width="9.06640625" style="8"/>
    <col min="12554" max="12554" width="8.19921875" style="8" customWidth="1"/>
    <col min="12555" max="12555" width="9.06640625" style="8"/>
    <col min="12556" max="12556" width="9" style="8" customWidth="1"/>
    <col min="12557" max="12557" width="8.19921875" style="8" customWidth="1"/>
    <col min="12558" max="12558" width="9.06640625" style="8"/>
    <col min="12559" max="12564" width="9.19921875" style="8" customWidth="1"/>
    <col min="12565" max="12565" width="11.46484375" style="8" bestFit="1" customWidth="1"/>
    <col min="12566" max="12566" width="9.796875" style="8" bestFit="1" customWidth="1"/>
    <col min="12567" max="12568" width="9.06640625" style="8"/>
    <col min="12569" max="12570" width="9.53125" style="8" bestFit="1" customWidth="1"/>
    <col min="12571" max="12796" width="9.06640625" style="8"/>
    <col min="12797" max="12797" width="20.19921875" style="8" customWidth="1"/>
    <col min="12798" max="12798" width="13.19921875" style="8" bestFit="1" customWidth="1"/>
    <col min="12799" max="12799" width="3" style="8" customWidth="1"/>
    <col min="12800" max="12809" width="9.06640625" style="8"/>
    <col min="12810" max="12810" width="8.19921875" style="8" customWidth="1"/>
    <col min="12811" max="12811" width="9.06640625" style="8"/>
    <col min="12812" max="12812" width="9" style="8" customWidth="1"/>
    <col min="12813" max="12813" width="8.19921875" style="8" customWidth="1"/>
    <col min="12814" max="12814" width="9.06640625" style="8"/>
    <col min="12815" max="12820" width="9.19921875" style="8" customWidth="1"/>
    <col min="12821" max="12821" width="11.46484375" style="8" bestFit="1" customWidth="1"/>
    <col min="12822" max="12822" width="9.796875" style="8" bestFit="1" customWidth="1"/>
    <col min="12823" max="12824" width="9.06640625" style="8"/>
    <col min="12825" max="12826" width="9.53125" style="8" bestFit="1" customWidth="1"/>
    <col min="12827" max="13052" width="9.06640625" style="8"/>
    <col min="13053" max="13053" width="20.19921875" style="8" customWidth="1"/>
    <col min="13054" max="13054" width="13.19921875" style="8" bestFit="1" customWidth="1"/>
    <col min="13055" max="13055" width="3" style="8" customWidth="1"/>
    <col min="13056" max="13065" width="9.06640625" style="8"/>
    <col min="13066" max="13066" width="8.19921875" style="8" customWidth="1"/>
    <col min="13067" max="13067" width="9.06640625" style="8"/>
    <col min="13068" max="13068" width="9" style="8" customWidth="1"/>
    <col min="13069" max="13069" width="8.19921875" style="8" customWidth="1"/>
    <col min="13070" max="13070" width="9.06640625" style="8"/>
    <col min="13071" max="13076" width="9.19921875" style="8" customWidth="1"/>
    <col min="13077" max="13077" width="11.46484375" style="8" bestFit="1" customWidth="1"/>
    <col min="13078" max="13078" width="9.796875" style="8" bestFit="1" customWidth="1"/>
    <col min="13079" max="13080" width="9.06640625" style="8"/>
    <col min="13081" max="13082" width="9.53125" style="8" bestFit="1" customWidth="1"/>
    <col min="13083" max="13308" width="9.06640625" style="8"/>
    <col min="13309" max="13309" width="20.19921875" style="8" customWidth="1"/>
    <col min="13310" max="13310" width="13.19921875" style="8" bestFit="1" customWidth="1"/>
    <col min="13311" max="13311" width="3" style="8" customWidth="1"/>
    <col min="13312" max="13321" width="9.06640625" style="8"/>
    <col min="13322" max="13322" width="8.19921875" style="8" customWidth="1"/>
    <col min="13323" max="13323" width="9.06640625" style="8"/>
    <col min="13324" max="13324" width="9" style="8" customWidth="1"/>
    <col min="13325" max="13325" width="8.19921875" style="8" customWidth="1"/>
    <col min="13326" max="13326" width="9.06640625" style="8"/>
    <col min="13327" max="13332" width="9.19921875" style="8" customWidth="1"/>
    <col min="13333" max="13333" width="11.46484375" style="8" bestFit="1" customWidth="1"/>
    <col min="13334" max="13334" width="9.796875" style="8" bestFit="1" customWidth="1"/>
    <col min="13335" max="13336" width="9.06640625" style="8"/>
    <col min="13337" max="13338" width="9.53125" style="8" bestFit="1" customWidth="1"/>
    <col min="13339" max="13564" width="9.06640625" style="8"/>
    <col min="13565" max="13565" width="20.19921875" style="8" customWidth="1"/>
    <col min="13566" max="13566" width="13.19921875" style="8" bestFit="1" customWidth="1"/>
    <col min="13567" max="13567" width="3" style="8" customWidth="1"/>
    <col min="13568" max="13577" width="9.06640625" style="8"/>
    <col min="13578" max="13578" width="8.19921875" style="8" customWidth="1"/>
    <col min="13579" max="13579" width="9.06640625" style="8"/>
    <col min="13580" max="13580" width="9" style="8" customWidth="1"/>
    <col min="13581" max="13581" width="8.19921875" style="8" customWidth="1"/>
    <col min="13582" max="13582" width="9.06640625" style="8"/>
    <col min="13583" max="13588" width="9.19921875" style="8" customWidth="1"/>
    <col min="13589" max="13589" width="11.46484375" style="8" bestFit="1" customWidth="1"/>
    <col min="13590" max="13590" width="9.796875" style="8" bestFit="1" customWidth="1"/>
    <col min="13591" max="13592" width="9.06640625" style="8"/>
    <col min="13593" max="13594" width="9.53125" style="8" bestFit="1" customWidth="1"/>
    <col min="13595" max="13820" width="9.06640625" style="8"/>
    <col min="13821" max="13821" width="20.19921875" style="8" customWidth="1"/>
    <col min="13822" max="13822" width="13.19921875" style="8" bestFit="1" customWidth="1"/>
    <col min="13823" max="13823" width="3" style="8" customWidth="1"/>
    <col min="13824" max="13833" width="9.06640625" style="8"/>
    <col min="13834" max="13834" width="8.19921875" style="8" customWidth="1"/>
    <col min="13835" max="13835" width="9.06640625" style="8"/>
    <col min="13836" max="13836" width="9" style="8" customWidth="1"/>
    <col min="13837" max="13837" width="8.19921875" style="8" customWidth="1"/>
    <col min="13838" max="13838" width="9.06640625" style="8"/>
    <col min="13839" max="13844" width="9.19921875" style="8" customWidth="1"/>
    <col min="13845" max="13845" width="11.46484375" style="8" bestFit="1" customWidth="1"/>
    <col min="13846" max="13846" width="9.796875" style="8" bestFit="1" customWidth="1"/>
    <col min="13847" max="13848" width="9.06640625" style="8"/>
    <col min="13849" max="13850" width="9.53125" style="8" bestFit="1" customWidth="1"/>
    <col min="13851" max="14076" width="9.06640625" style="8"/>
    <col min="14077" max="14077" width="20.19921875" style="8" customWidth="1"/>
    <col min="14078" max="14078" width="13.19921875" style="8" bestFit="1" customWidth="1"/>
    <col min="14079" max="14079" width="3" style="8" customWidth="1"/>
    <col min="14080" max="14089" width="9.06640625" style="8"/>
    <col min="14090" max="14090" width="8.19921875" style="8" customWidth="1"/>
    <col min="14091" max="14091" width="9.06640625" style="8"/>
    <col min="14092" max="14092" width="9" style="8" customWidth="1"/>
    <col min="14093" max="14093" width="8.19921875" style="8" customWidth="1"/>
    <col min="14094" max="14094" width="9.06640625" style="8"/>
    <col min="14095" max="14100" width="9.19921875" style="8" customWidth="1"/>
    <col min="14101" max="14101" width="11.46484375" style="8" bestFit="1" customWidth="1"/>
    <col min="14102" max="14102" width="9.796875" style="8" bestFit="1" customWidth="1"/>
    <col min="14103" max="14104" width="9.06640625" style="8"/>
    <col min="14105" max="14106" width="9.53125" style="8" bestFit="1" customWidth="1"/>
    <col min="14107" max="14332" width="9.06640625" style="8"/>
    <col min="14333" max="14333" width="20.19921875" style="8" customWidth="1"/>
    <col min="14334" max="14334" width="13.19921875" style="8" bestFit="1" customWidth="1"/>
    <col min="14335" max="14335" width="3" style="8" customWidth="1"/>
    <col min="14336" max="14345" width="9.06640625" style="8"/>
    <col min="14346" max="14346" width="8.19921875" style="8" customWidth="1"/>
    <col min="14347" max="14347" width="9.06640625" style="8"/>
    <col min="14348" max="14348" width="9" style="8" customWidth="1"/>
    <col min="14349" max="14349" width="8.19921875" style="8" customWidth="1"/>
    <col min="14350" max="14350" width="9.06640625" style="8"/>
    <col min="14351" max="14356" width="9.19921875" style="8" customWidth="1"/>
    <col min="14357" max="14357" width="11.46484375" style="8" bestFit="1" customWidth="1"/>
    <col min="14358" max="14358" width="9.796875" style="8" bestFit="1" customWidth="1"/>
    <col min="14359" max="14360" width="9.06640625" style="8"/>
    <col min="14361" max="14362" width="9.53125" style="8" bestFit="1" customWidth="1"/>
    <col min="14363" max="14588" width="9.06640625" style="8"/>
    <col min="14589" max="14589" width="20.19921875" style="8" customWidth="1"/>
    <col min="14590" max="14590" width="13.19921875" style="8" bestFit="1" customWidth="1"/>
    <col min="14591" max="14591" width="3" style="8" customWidth="1"/>
    <col min="14592" max="14601" width="9.06640625" style="8"/>
    <col min="14602" max="14602" width="8.19921875" style="8" customWidth="1"/>
    <col min="14603" max="14603" width="9.06640625" style="8"/>
    <col min="14604" max="14604" width="9" style="8" customWidth="1"/>
    <col min="14605" max="14605" width="8.19921875" style="8" customWidth="1"/>
    <col min="14606" max="14606" width="9.06640625" style="8"/>
    <col min="14607" max="14612" width="9.19921875" style="8" customWidth="1"/>
    <col min="14613" max="14613" width="11.46484375" style="8" bestFit="1" customWidth="1"/>
    <col min="14614" max="14614" width="9.796875" style="8" bestFit="1" customWidth="1"/>
    <col min="14615" max="14616" width="9.06640625" style="8"/>
    <col min="14617" max="14618" width="9.53125" style="8" bestFit="1" customWidth="1"/>
    <col min="14619" max="14844" width="9.06640625" style="8"/>
    <col min="14845" max="14845" width="20.19921875" style="8" customWidth="1"/>
    <col min="14846" max="14846" width="13.19921875" style="8" bestFit="1" customWidth="1"/>
    <col min="14847" max="14847" width="3" style="8" customWidth="1"/>
    <col min="14848" max="14857" width="9.06640625" style="8"/>
    <col min="14858" max="14858" width="8.19921875" style="8" customWidth="1"/>
    <col min="14859" max="14859" width="9.06640625" style="8"/>
    <col min="14860" max="14860" width="9" style="8" customWidth="1"/>
    <col min="14861" max="14861" width="8.19921875" style="8" customWidth="1"/>
    <col min="14862" max="14862" width="9.06640625" style="8"/>
    <col min="14863" max="14868" width="9.19921875" style="8" customWidth="1"/>
    <col min="14869" max="14869" width="11.46484375" style="8" bestFit="1" customWidth="1"/>
    <col min="14870" max="14870" width="9.796875" style="8" bestFit="1" customWidth="1"/>
    <col min="14871" max="14872" width="9.06640625" style="8"/>
    <col min="14873" max="14874" width="9.53125" style="8" bestFit="1" customWidth="1"/>
    <col min="14875" max="15100" width="9.06640625" style="8"/>
    <col min="15101" max="15101" width="20.19921875" style="8" customWidth="1"/>
    <col min="15102" max="15102" width="13.19921875" style="8" bestFit="1" customWidth="1"/>
    <col min="15103" max="15103" width="3" style="8" customWidth="1"/>
    <col min="15104" max="15113" width="9.06640625" style="8"/>
    <col min="15114" max="15114" width="8.19921875" style="8" customWidth="1"/>
    <col min="15115" max="15115" width="9.06640625" style="8"/>
    <col min="15116" max="15116" width="9" style="8" customWidth="1"/>
    <col min="15117" max="15117" width="8.19921875" style="8" customWidth="1"/>
    <col min="15118" max="15118" width="9.06640625" style="8"/>
    <col min="15119" max="15124" width="9.19921875" style="8" customWidth="1"/>
    <col min="15125" max="15125" width="11.46484375" style="8" bestFit="1" customWidth="1"/>
    <col min="15126" max="15126" width="9.796875" style="8" bestFit="1" customWidth="1"/>
    <col min="15127" max="15128" width="9.06640625" style="8"/>
    <col min="15129" max="15130" width="9.53125" style="8" bestFit="1" customWidth="1"/>
    <col min="15131" max="15356" width="9.06640625" style="8"/>
    <col min="15357" max="15357" width="20.19921875" style="8" customWidth="1"/>
    <col min="15358" max="15358" width="13.19921875" style="8" bestFit="1" customWidth="1"/>
    <col min="15359" max="15359" width="3" style="8" customWidth="1"/>
    <col min="15360" max="15369" width="9.06640625" style="8"/>
    <col min="15370" max="15370" width="8.19921875" style="8" customWidth="1"/>
    <col min="15371" max="15371" width="9.06640625" style="8"/>
    <col min="15372" max="15372" width="9" style="8" customWidth="1"/>
    <col min="15373" max="15373" width="8.19921875" style="8" customWidth="1"/>
    <col min="15374" max="15374" width="9.06640625" style="8"/>
    <col min="15375" max="15380" width="9.19921875" style="8" customWidth="1"/>
    <col min="15381" max="15381" width="11.46484375" style="8" bestFit="1" customWidth="1"/>
    <col min="15382" max="15382" width="9.796875" style="8" bestFit="1" customWidth="1"/>
    <col min="15383" max="15384" width="9.06640625" style="8"/>
    <col min="15385" max="15386" width="9.53125" style="8" bestFit="1" customWidth="1"/>
    <col min="15387" max="15612" width="9.06640625" style="8"/>
    <col min="15613" max="15613" width="20.19921875" style="8" customWidth="1"/>
    <col min="15614" max="15614" width="13.19921875" style="8" bestFit="1" customWidth="1"/>
    <col min="15615" max="15615" width="3" style="8" customWidth="1"/>
    <col min="15616" max="15625" width="9.06640625" style="8"/>
    <col min="15626" max="15626" width="8.19921875" style="8" customWidth="1"/>
    <col min="15627" max="15627" width="9.06640625" style="8"/>
    <col min="15628" max="15628" width="9" style="8" customWidth="1"/>
    <col min="15629" max="15629" width="8.19921875" style="8" customWidth="1"/>
    <col min="15630" max="15630" width="9.06640625" style="8"/>
    <col min="15631" max="15636" width="9.19921875" style="8" customWidth="1"/>
    <col min="15637" max="15637" width="11.46484375" style="8" bestFit="1" customWidth="1"/>
    <col min="15638" max="15638" width="9.796875" style="8" bestFit="1" customWidth="1"/>
    <col min="15639" max="15640" width="9.06640625" style="8"/>
    <col min="15641" max="15642" width="9.53125" style="8" bestFit="1" customWidth="1"/>
    <col min="15643" max="15868" width="9.06640625" style="8"/>
    <col min="15869" max="15869" width="20.19921875" style="8" customWidth="1"/>
    <col min="15870" max="15870" width="13.19921875" style="8" bestFit="1" customWidth="1"/>
    <col min="15871" max="15871" width="3" style="8" customWidth="1"/>
    <col min="15872" max="15881" width="9.06640625" style="8"/>
    <col min="15882" max="15882" width="8.19921875" style="8" customWidth="1"/>
    <col min="15883" max="15883" width="9.06640625" style="8"/>
    <col min="15884" max="15884" width="9" style="8" customWidth="1"/>
    <col min="15885" max="15885" width="8.19921875" style="8" customWidth="1"/>
    <col min="15886" max="15886" width="9.06640625" style="8"/>
    <col min="15887" max="15892" width="9.19921875" style="8" customWidth="1"/>
    <col min="15893" max="15893" width="11.46484375" style="8" bestFit="1" customWidth="1"/>
    <col min="15894" max="15894" width="9.796875" style="8" bestFit="1" customWidth="1"/>
    <col min="15895" max="15896" width="9.06640625" style="8"/>
    <col min="15897" max="15898" width="9.53125" style="8" bestFit="1" customWidth="1"/>
    <col min="15899" max="16124" width="9.06640625" style="8"/>
    <col min="16125" max="16125" width="20.19921875" style="8" customWidth="1"/>
    <col min="16126" max="16126" width="13.19921875" style="8" bestFit="1" customWidth="1"/>
    <col min="16127" max="16127" width="3" style="8" customWidth="1"/>
    <col min="16128" max="16137" width="9.06640625" style="8"/>
    <col min="16138" max="16138" width="8.19921875" style="8" customWidth="1"/>
    <col min="16139" max="16139" width="9.06640625" style="8"/>
    <col min="16140" max="16140" width="9" style="8" customWidth="1"/>
    <col min="16141" max="16141" width="8.19921875" style="8" customWidth="1"/>
    <col min="16142" max="16142" width="9.06640625" style="8"/>
    <col min="16143" max="16148" width="9.19921875" style="8" customWidth="1"/>
    <col min="16149" max="16149" width="11.46484375" style="8" bestFit="1" customWidth="1"/>
    <col min="16150" max="16150" width="9.796875" style="8" bestFit="1" customWidth="1"/>
    <col min="16151" max="16152" width="9.06640625" style="8"/>
    <col min="16153" max="16154" width="9.53125" style="8" bestFit="1" customWidth="1"/>
    <col min="16155" max="16384" width="9.06640625" style="8"/>
  </cols>
  <sheetData>
    <row r="1" spans="1:41" s="3" customFormat="1" ht="19.899999999999999" thickBot="1" x14ac:dyDescent="0.5">
      <c r="A1" s="1" t="s">
        <v>87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41" s="3" customFormat="1" ht="16.149999999999999" thickTop="1" x14ac:dyDescent="0.45">
      <c r="A2" s="3" t="s">
        <v>1</v>
      </c>
    </row>
    <row r="3" spans="1:41" s="3" customFormat="1" x14ac:dyDescent="0.45">
      <c r="A3" s="3" t="s">
        <v>2</v>
      </c>
    </row>
    <row r="4" spans="1:41" s="3" customFormat="1" x14ac:dyDescent="0.45">
      <c r="A4" s="3" t="s">
        <v>3</v>
      </c>
    </row>
    <row r="5" spans="1:41" s="3" customFormat="1" x14ac:dyDescent="0.45">
      <c r="A5" s="3"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41" ht="31.5" x14ac:dyDescent="0.45">
      <c r="A6" s="38" t="s">
        <v>5</v>
      </c>
      <c r="B6" s="39" t="s">
        <v>88</v>
      </c>
      <c r="C6" s="40" t="s">
        <v>89</v>
      </c>
      <c r="D6" s="41" t="s">
        <v>90</v>
      </c>
      <c r="E6" s="41" t="s">
        <v>91</v>
      </c>
      <c r="F6" s="41" t="s">
        <v>92</v>
      </c>
      <c r="G6" s="41" t="s">
        <v>93</v>
      </c>
      <c r="H6" s="41" t="s">
        <v>94</v>
      </c>
      <c r="I6" s="41" t="s">
        <v>95</v>
      </c>
      <c r="J6" s="41" t="s">
        <v>96</v>
      </c>
      <c r="K6" s="41" t="s">
        <v>97</v>
      </c>
      <c r="L6" s="41" t="s">
        <v>98</v>
      </c>
      <c r="M6" s="41" t="s">
        <v>7</v>
      </c>
      <c r="N6" s="41" t="s">
        <v>8</v>
      </c>
      <c r="O6" s="41" t="s">
        <v>9</v>
      </c>
      <c r="P6" s="41" t="s">
        <v>10</v>
      </c>
      <c r="Q6" s="41" t="s">
        <v>11</v>
      </c>
      <c r="R6" s="41" t="s">
        <v>12</v>
      </c>
      <c r="S6" s="41" t="s">
        <v>13</v>
      </c>
      <c r="T6" s="41" t="s">
        <v>14</v>
      </c>
      <c r="U6" s="41" t="s">
        <v>15</v>
      </c>
      <c r="V6" s="41" t="s">
        <v>16</v>
      </c>
      <c r="W6" s="41" t="s">
        <v>17</v>
      </c>
      <c r="X6" s="41" t="s">
        <v>18</v>
      </c>
      <c r="Y6" s="41" t="s">
        <v>19</v>
      </c>
      <c r="Z6" s="41" t="s">
        <v>20</v>
      </c>
      <c r="AA6" s="41" t="s">
        <v>21</v>
      </c>
      <c r="AB6" s="41" t="s">
        <v>22</v>
      </c>
      <c r="AC6" s="41" t="s">
        <v>23</v>
      </c>
      <c r="AD6" s="41" t="s">
        <v>24</v>
      </c>
      <c r="AE6" s="41" t="s">
        <v>25</v>
      </c>
      <c r="AF6" s="41" t="s">
        <v>26</v>
      </c>
      <c r="AG6" s="41" t="s">
        <v>27</v>
      </c>
      <c r="AH6" s="41" t="s">
        <v>28</v>
      </c>
      <c r="AI6" s="41" t="s">
        <v>99</v>
      </c>
      <c r="AJ6" s="41" t="s">
        <v>100</v>
      </c>
    </row>
    <row r="7" spans="1:41" x14ac:dyDescent="0.45">
      <c r="A7" s="9" t="s">
        <v>31</v>
      </c>
      <c r="B7" s="10">
        <v>4.9145134578404548</v>
      </c>
      <c r="C7" s="11">
        <v>3.7</v>
      </c>
      <c r="D7" s="11">
        <v>4</v>
      </c>
      <c r="E7" s="11">
        <v>6</v>
      </c>
      <c r="F7" s="11">
        <v>5.2</v>
      </c>
      <c r="G7" s="11">
        <v>4.9000000000000004</v>
      </c>
      <c r="H7" s="11">
        <v>4.8</v>
      </c>
      <c r="I7" s="11">
        <v>2.9</v>
      </c>
      <c r="J7" s="11">
        <v>5.4680743243243253</v>
      </c>
      <c r="K7" s="11">
        <v>5.8053017944535084</v>
      </c>
      <c r="L7" s="11">
        <v>5.5</v>
      </c>
      <c r="M7" s="11">
        <v>3.9</v>
      </c>
      <c r="N7" s="11">
        <v>6.0935626073528537</v>
      </c>
      <c r="O7" s="11">
        <v>4.8622377606408369</v>
      </c>
      <c r="P7" s="11">
        <v>5.4868043119111238</v>
      </c>
      <c r="Q7" s="11">
        <v>6.360477666268685</v>
      </c>
      <c r="R7" s="11">
        <v>4.5208400711200536</v>
      </c>
      <c r="S7" s="11">
        <v>6.9166382252559693</v>
      </c>
      <c r="T7" s="11">
        <v>6.3732718894009075</v>
      </c>
      <c r="U7" s="11">
        <v>3.2990015360983169</v>
      </c>
      <c r="V7" s="11">
        <v>1.4950076804915511</v>
      </c>
      <c r="W7" s="11">
        <v>3.8559907834101361</v>
      </c>
      <c r="X7" s="11">
        <v>5.4687403993855597</v>
      </c>
      <c r="Y7" s="11">
        <v>3.925576036866361</v>
      </c>
      <c r="Z7" s="11">
        <v>5.6493855606758885</v>
      </c>
      <c r="AA7" s="11">
        <v>4.7771889400921639</v>
      </c>
      <c r="AB7" s="11">
        <v>5.681528417818746</v>
      </c>
      <c r="AC7" s="11">
        <v>4.3282642089093697</v>
      </c>
      <c r="AD7" s="11">
        <v>5.2506912442396292</v>
      </c>
      <c r="AE7" s="11">
        <v>4.2364055299539167</v>
      </c>
      <c r="AF7" s="11">
        <v>6.6804147465437786</v>
      </c>
      <c r="AG7" s="11">
        <v>3.291551459293395</v>
      </c>
      <c r="AH7" s="11">
        <v>5.2046082949308854</v>
      </c>
      <c r="AI7" s="11">
        <v>5.2559139784946112</v>
      </c>
      <c r="AJ7" s="11">
        <v>5.003149001536098</v>
      </c>
      <c r="AN7" s="13"/>
      <c r="AO7" s="14"/>
    </row>
    <row r="8" spans="1:41" x14ac:dyDescent="0.45">
      <c r="A8" s="15" t="s">
        <v>32</v>
      </c>
      <c r="B8" s="16">
        <v>5.1751141552061348</v>
      </c>
      <c r="C8" s="11">
        <v>2.4</v>
      </c>
      <c r="D8" s="11">
        <v>5.9</v>
      </c>
      <c r="E8" s="11">
        <v>5.4</v>
      </c>
      <c r="F8" s="11">
        <v>3.5</v>
      </c>
      <c r="G8" s="11">
        <v>6.7</v>
      </c>
      <c r="H8" s="11">
        <v>3.1</v>
      </c>
      <c r="I8" s="11">
        <v>6.8833960000000003</v>
      </c>
      <c r="J8" s="11">
        <v>7.7498158379373843</v>
      </c>
      <c r="K8" s="11">
        <v>5.5577779999999999</v>
      </c>
      <c r="L8" s="11">
        <v>6.4474003440818421</v>
      </c>
      <c r="M8" s="11">
        <v>4.8</v>
      </c>
      <c r="N8" s="11">
        <v>7.2432170564871887</v>
      </c>
      <c r="O8" s="11">
        <v>4.4552380890718526</v>
      </c>
      <c r="P8" s="11">
        <v>5.5967455672456516</v>
      </c>
      <c r="Q8" s="11">
        <v>4.518914192008106</v>
      </c>
      <c r="R8" s="11">
        <v>4.1678571442235262</v>
      </c>
      <c r="S8" s="11">
        <v>6.0491541347445272</v>
      </c>
      <c r="T8" s="11">
        <v>5.3641215105557851</v>
      </c>
      <c r="U8" s="11">
        <v>4.3562074829932005</v>
      </c>
      <c r="V8" s="11">
        <v>2.7501700680272121</v>
      </c>
      <c r="W8" s="11">
        <v>6.3465986394557863</v>
      </c>
      <c r="X8" s="11">
        <v>4.3885878489326737</v>
      </c>
      <c r="Y8" s="11">
        <v>3.3813775510204045</v>
      </c>
      <c r="Z8" s="11">
        <v>6.2704931972789169</v>
      </c>
      <c r="AA8" s="11">
        <v>4.2897959183673429</v>
      </c>
      <c r="AB8" s="11">
        <v>5.0745484400656782</v>
      </c>
      <c r="AC8" s="11">
        <v>6.2210884353741509</v>
      </c>
      <c r="AD8" s="11">
        <v>3.0865646258503459</v>
      </c>
      <c r="AE8" s="11">
        <v>6.8850340136054422</v>
      </c>
      <c r="AF8" s="11">
        <v>6.3850574712643686</v>
      </c>
      <c r="AG8" s="11">
        <v>5.1307823129251711</v>
      </c>
      <c r="AH8" s="11">
        <v>6.8352891156462521</v>
      </c>
      <c r="AI8" s="11">
        <v>6.6477891156462592</v>
      </c>
      <c r="AJ8" s="11">
        <v>7.647126436781611</v>
      </c>
      <c r="AN8" s="13"/>
      <c r="AO8" s="14"/>
    </row>
    <row r="9" spans="1:41" x14ac:dyDescent="0.45">
      <c r="A9" s="15" t="s">
        <v>33</v>
      </c>
      <c r="B9" s="16">
        <v>6.7734962728503758</v>
      </c>
      <c r="C9" s="11">
        <v>7.8</v>
      </c>
      <c r="D9" s="11">
        <v>7.4</v>
      </c>
      <c r="E9" s="11">
        <v>6.6</v>
      </c>
      <c r="F9" s="11">
        <v>7.6</v>
      </c>
      <c r="G9" s="11">
        <v>5.6</v>
      </c>
      <c r="H9" s="11">
        <v>4.5999999999999996</v>
      </c>
      <c r="I9" s="11">
        <v>8.3699999999999992</v>
      </c>
      <c r="J9" s="11">
        <v>8.0339732888146909</v>
      </c>
      <c r="K9" s="11">
        <v>7.4179383116883102</v>
      </c>
      <c r="L9" s="11">
        <v>7.5415849673202748</v>
      </c>
      <c r="M9" s="11">
        <v>5.4520661211765011</v>
      </c>
      <c r="N9" s="11">
        <v>7.627061855656021</v>
      </c>
      <c r="O9" s="11">
        <v>7.8190641153209954</v>
      </c>
      <c r="P9" s="11">
        <v>6.6432904522030602</v>
      </c>
      <c r="Q9" s="11">
        <v>7.2435185315305892</v>
      </c>
      <c r="R9" s="11">
        <v>4.9589614858928837</v>
      </c>
      <c r="S9" s="11">
        <v>7.119779286926998</v>
      </c>
      <c r="T9" s="11">
        <v>6.0956221198156735</v>
      </c>
      <c r="U9" s="11">
        <v>6.9284946236559151</v>
      </c>
      <c r="V9" s="11">
        <v>6.0979262672811148</v>
      </c>
      <c r="W9" s="11">
        <v>6.7610599078341025</v>
      </c>
      <c r="X9" s="11">
        <v>8.453917050086952</v>
      </c>
      <c r="Y9" s="11">
        <v>2.9526881720430067</v>
      </c>
      <c r="Z9" s="11">
        <v>7.5602150537634518</v>
      </c>
      <c r="AA9" s="11">
        <v>6.3312596006144481</v>
      </c>
      <c r="AB9" s="11">
        <v>6.1062980030721956</v>
      </c>
      <c r="AC9" s="11">
        <v>8.4882488479262701</v>
      </c>
      <c r="AD9" s="11">
        <v>4.8905529953917046</v>
      </c>
      <c r="AE9" s="11">
        <v>7.9186635944700461</v>
      </c>
      <c r="AF9" s="11">
        <v>6.7927035330261116</v>
      </c>
      <c r="AG9" s="11">
        <v>7.344777265745007</v>
      </c>
      <c r="AH9" s="11">
        <v>7.717511520737327</v>
      </c>
      <c r="AI9" s="11">
        <v>6.9769585253456228</v>
      </c>
      <c r="AJ9" s="11">
        <v>7.8587557603686511</v>
      </c>
      <c r="AN9" s="13"/>
      <c r="AO9" s="14"/>
    </row>
    <row r="10" spans="1:41" x14ac:dyDescent="0.45">
      <c r="A10" s="15" t="s">
        <v>34</v>
      </c>
      <c r="B10" s="16">
        <v>8.9525622930324751</v>
      </c>
      <c r="C10" s="11">
        <v>8</v>
      </c>
      <c r="D10" s="11">
        <v>8.6</v>
      </c>
      <c r="E10" s="11">
        <v>9.3000000000000007</v>
      </c>
      <c r="F10" s="11">
        <v>8.1</v>
      </c>
      <c r="G10" s="11">
        <v>8.9</v>
      </c>
      <c r="H10" s="11">
        <v>8.6999999999999993</v>
      </c>
      <c r="I10" s="11">
        <v>9.102957</v>
      </c>
      <c r="J10" s="11">
        <v>7.8395470383275336</v>
      </c>
      <c r="K10" s="11">
        <v>9.4185245901639316</v>
      </c>
      <c r="L10" s="11">
        <v>7.9014455782312973</v>
      </c>
      <c r="M10" s="11">
        <v>7.8069055890143435</v>
      </c>
      <c r="N10" s="11">
        <v>9.3586572387943523</v>
      </c>
      <c r="O10" s="11">
        <v>9.8975351992601031</v>
      </c>
      <c r="P10" s="11">
        <v>9.5505628646943777</v>
      </c>
      <c r="Q10" s="11">
        <v>8.8338164239377992</v>
      </c>
      <c r="R10" s="11">
        <v>8.4927943692265995</v>
      </c>
      <c r="S10" s="11">
        <v>11.167372134038811</v>
      </c>
      <c r="T10" s="11">
        <v>7.9446825393040941</v>
      </c>
      <c r="U10" s="11">
        <v>9.7061904761904838</v>
      </c>
      <c r="V10" s="11">
        <v>8.8769841269841177</v>
      </c>
      <c r="W10" s="11">
        <v>11.665952380952367</v>
      </c>
      <c r="X10" s="11">
        <v>7.3394444444444318</v>
      </c>
      <c r="Y10" s="11">
        <v>7.4101587301587299</v>
      </c>
      <c r="Z10" s="11">
        <v>10.11103174603176</v>
      </c>
      <c r="AA10" s="11">
        <v>9.0862698412698446</v>
      </c>
      <c r="AB10" s="11">
        <v>7.5040476190476175</v>
      </c>
      <c r="AC10" s="11">
        <v>9.0172619047619058</v>
      </c>
      <c r="AD10" s="11">
        <v>9.5443650793650825</v>
      </c>
      <c r="AE10" s="11">
        <v>9.0707142857142973</v>
      </c>
      <c r="AF10" s="11">
        <v>10.323255555555557</v>
      </c>
      <c r="AG10" s="11">
        <v>6.5510317460317413</v>
      </c>
      <c r="AH10" s="11">
        <v>9.1344444444444299</v>
      </c>
      <c r="AI10" s="11">
        <v>8.6315079365079495</v>
      </c>
      <c r="AJ10" s="11">
        <v>9.4661111111111076</v>
      </c>
      <c r="AN10" s="13"/>
      <c r="AO10" s="14"/>
    </row>
    <row r="11" spans="1:41" x14ac:dyDescent="0.45">
      <c r="A11" s="15" t="s">
        <v>35</v>
      </c>
      <c r="B11" s="16">
        <v>11.817736196069932</v>
      </c>
      <c r="C11" s="11">
        <v>11</v>
      </c>
      <c r="D11" s="11">
        <v>13.1</v>
      </c>
      <c r="E11" s="11">
        <v>11.2</v>
      </c>
      <c r="F11" s="11">
        <v>10.4</v>
      </c>
      <c r="G11" s="11">
        <v>11.6</v>
      </c>
      <c r="H11" s="11">
        <v>9.3000000000000007</v>
      </c>
      <c r="I11" s="11">
        <v>11.534948979591855</v>
      </c>
      <c r="J11" s="11">
        <v>12.895641025641012</v>
      </c>
      <c r="K11" s="11">
        <v>12.792039800995035</v>
      </c>
      <c r="L11" s="11">
        <v>12.056405990016644</v>
      </c>
      <c r="M11" s="11">
        <v>12.438506704130079</v>
      </c>
      <c r="N11" s="11">
        <v>11.9220512976758</v>
      </c>
      <c r="O11" s="11">
        <v>12.085008518735432</v>
      </c>
      <c r="P11" s="11">
        <v>12.102722346349978</v>
      </c>
      <c r="Q11" s="11">
        <v>11.213354055451587</v>
      </c>
      <c r="R11" s="11">
        <v>11.832312933973917</v>
      </c>
      <c r="S11" s="11">
        <v>11.873684210526305</v>
      </c>
      <c r="T11" s="11">
        <v>13.036482334869415</v>
      </c>
      <c r="U11" s="11">
        <v>11.942780337941629</v>
      </c>
      <c r="V11" s="11">
        <v>10.791321044546862</v>
      </c>
      <c r="W11" s="11">
        <v>12.25522273425498</v>
      </c>
      <c r="X11" s="11">
        <v>11.592165898617509</v>
      </c>
      <c r="Y11" s="11">
        <v>10.551766513056833</v>
      </c>
      <c r="Z11" s="11">
        <v>12.258832565284154</v>
      </c>
      <c r="AA11" s="11">
        <v>10.863594470046065</v>
      </c>
      <c r="AB11" s="11">
        <v>12.165076923076928</v>
      </c>
      <c r="AC11" s="11">
        <v>13.006944444444459</v>
      </c>
      <c r="AD11" s="11">
        <v>12.939247311827957</v>
      </c>
      <c r="AE11" s="11">
        <v>11.211981566820278</v>
      </c>
      <c r="AF11" s="11">
        <v>12.563517665130567</v>
      </c>
      <c r="AG11" s="11">
        <v>10.120276497695849</v>
      </c>
      <c r="AH11" s="11">
        <v>13.004454685099841</v>
      </c>
      <c r="AI11" s="11">
        <v>12.585099846390168</v>
      </c>
      <c r="AJ11" s="11"/>
      <c r="AN11" s="13"/>
      <c r="AO11" s="14"/>
    </row>
    <row r="12" spans="1:41" x14ac:dyDescent="0.45">
      <c r="A12" s="15" t="s">
        <v>36</v>
      </c>
      <c r="B12" s="16">
        <v>14.595329037155086</v>
      </c>
      <c r="C12" s="11">
        <v>12.2</v>
      </c>
      <c r="D12" s="11">
        <v>15.5</v>
      </c>
      <c r="E12" s="11">
        <v>14.4</v>
      </c>
      <c r="F12" s="11">
        <v>14.3</v>
      </c>
      <c r="G12" s="11">
        <v>14</v>
      </c>
      <c r="H12" s="11">
        <v>14.4</v>
      </c>
      <c r="I12" s="11">
        <v>13.960645724258308</v>
      </c>
      <c r="J12" s="11">
        <v>14.134380610412952</v>
      </c>
      <c r="K12" s="11">
        <v>13.711610169491522</v>
      </c>
      <c r="L12" s="11">
        <v>14.664597315436243</v>
      </c>
      <c r="M12" s="11">
        <v>13.984007021507185</v>
      </c>
      <c r="N12" s="11">
        <v>14.315691493927163</v>
      </c>
      <c r="O12" s="11">
        <v>15.930809865954895</v>
      </c>
      <c r="P12" s="11">
        <v>15.308178055656622</v>
      </c>
      <c r="Q12" s="11">
        <v>15.35154472424732</v>
      </c>
      <c r="R12" s="11">
        <v>15.750964898812143</v>
      </c>
      <c r="S12" s="11">
        <v>14.936684303350948</v>
      </c>
      <c r="T12" s="11">
        <v>14.02829888712243</v>
      </c>
      <c r="U12" s="11">
        <v>14.765712012728722</v>
      </c>
      <c r="V12" s="11">
        <v>15.277936507936493</v>
      </c>
      <c r="W12" s="11">
        <v>14.019206349206344</v>
      </c>
      <c r="X12" s="11">
        <v>13.587777777777774</v>
      </c>
      <c r="Y12" s="11">
        <v>13.947222222222216</v>
      </c>
      <c r="Z12" s="11">
        <v>15.220396825396808</v>
      </c>
      <c r="AA12" s="11">
        <v>14.006666666666668</v>
      </c>
      <c r="AB12" s="11">
        <v>14.861269841269838</v>
      </c>
      <c r="AC12" s="11">
        <v>15.909126984126983</v>
      </c>
      <c r="AD12" s="11">
        <v>15.94531746031746</v>
      </c>
      <c r="AE12" s="11">
        <v>14.349365079365079</v>
      </c>
      <c r="AF12" s="11">
        <v>15.092460317460315</v>
      </c>
      <c r="AG12" s="11">
        <v>15.427857142857166</v>
      </c>
      <c r="AH12" s="11">
        <v>15.129047619047615</v>
      </c>
      <c r="AI12" s="11">
        <v>16.803015873015873</v>
      </c>
      <c r="AJ12" s="11"/>
      <c r="AN12" s="13"/>
      <c r="AO12" s="14"/>
    </row>
    <row r="13" spans="1:41" x14ac:dyDescent="0.45">
      <c r="A13" s="15" t="s">
        <v>37</v>
      </c>
      <c r="B13" s="16">
        <v>16.650464918976233</v>
      </c>
      <c r="C13" s="11">
        <v>17.100000000000001</v>
      </c>
      <c r="D13" s="11">
        <v>16.100000000000001</v>
      </c>
      <c r="E13" s="11">
        <v>15.1</v>
      </c>
      <c r="F13" s="11">
        <v>17.600000000000001</v>
      </c>
      <c r="G13" s="11">
        <v>18.399999999999999</v>
      </c>
      <c r="H13" s="11">
        <v>16.399999999999999</v>
      </c>
      <c r="I13" s="11">
        <v>16.934470000000001</v>
      </c>
      <c r="J13" s="11">
        <v>15.477916666666681</v>
      </c>
      <c r="K13" s="11">
        <v>17.482343749999998</v>
      </c>
      <c r="L13" s="11">
        <v>15.2</v>
      </c>
      <c r="M13" s="11">
        <v>16.7042857306235</v>
      </c>
      <c r="N13" s="11">
        <v>15.892109769081783</v>
      </c>
      <c r="O13" s="11">
        <v>17.487113406486099</v>
      </c>
      <c r="P13" s="11">
        <v>15.699731189632072</v>
      </c>
      <c r="Q13" s="11">
        <v>16.608753940434863</v>
      </c>
      <c r="R13" s="11">
        <v>19.260521739130457</v>
      </c>
      <c r="S13" s="11">
        <v>15.249076923076903</v>
      </c>
      <c r="T13" s="11">
        <v>16.258532818532796</v>
      </c>
      <c r="U13" s="11">
        <v>16.170890937019937</v>
      </c>
      <c r="V13" s="11">
        <v>17.015360983102941</v>
      </c>
      <c r="W13" s="11">
        <v>15.312596006144402</v>
      </c>
      <c r="X13" s="11">
        <v>15.389170506912443</v>
      </c>
      <c r="Y13" s="11">
        <v>18.235253456221201</v>
      </c>
      <c r="Z13" s="11">
        <v>17.595545314900153</v>
      </c>
      <c r="AA13" s="11">
        <v>15.721198156682016</v>
      </c>
      <c r="AB13" s="11">
        <v>16.704147465437789</v>
      </c>
      <c r="AC13" s="11">
        <v>16.464976958525344</v>
      </c>
      <c r="AD13" s="11">
        <v>18.701382488479258</v>
      </c>
      <c r="AE13" s="11">
        <v>17.60030721966206</v>
      </c>
      <c r="AF13" s="11">
        <v>15.675422427035326</v>
      </c>
      <c r="AG13" s="11">
        <v>17.645391705069102</v>
      </c>
      <c r="AH13" s="11">
        <v>18.183256528417814</v>
      </c>
      <c r="AI13" s="11">
        <v>16.278417818740433</v>
      </c>
      <c r="AJ13" s="11"/>
      <c r="AN13" s="13"/>
      <c r="AO13" s="14"/>
    </row>
    <row r="14" spans="1:41" x14ac:dyDescent="0.45">
      <c r="A14" s="15" t="s">
        <v>38</v>
      </c>
      <c r="B14" s="16">
        <v>16.482310201976755</v>
      </c>
      <c r="C14" s="11">
        <v>17</v>
      </c>
      <c r="D14" s="11">
        <v>15.3</v>
      </c>
      <c r="E14" s="11">
        <v>14.4</v>
      </c>
      <c r="F14" s="11">
        <v>15.9</v>
      </c>
      <c r="G14" s="11">
        <v>18.899999999999999</v>
      </c>
      <c r="H14" s="11">
        <v>16.661709999999999</v>
      </c>
      <c r="I14" s="11">
        <v>18.601929999999999</v>
      </c>
      <c r="J14" s="11">
        <v>15.9444162436548</v>
      </c>
      <c r="K14" s="11">
        <v>16.299186991869931</v>
      </c>
      <c r="L14" s="11">
        <v>16.739999999999998</v>
      </c>
      <c r="M14" s="11">
        <v>16.736888115639452</v>
      </c>
      <c r="N14" s="11">
        <v>16.969863006105161</v>
      </c>
      <c r="O14" s="11">
        <v>18.012842478613329</v>
      </c>
      <c r="P14" s="11">
        <v>17.38761223710846</v>
      </c>
      <c r="Q14" s="11">
        <v>16.087634399226552</v>
      </c>
      <c r="R14" s="11">
        <v>16.177730375426627</v>
      </c>
      <c r="S14" s="11">
        <v>15.544753086419725</v>
      </c>
      <c r="T14" s="11">
        <v>16.218125960061442</v>
      </c>
      <c r="U14" s="11">
        <v>16.556144393241148</v>
      </c>
      <c r="V14" s="11">
        <v>15.349385560675874</v>
      </c>
      <c r="W14" s="11">
        <v>15.434715821812595</v>
      </c>
      <c r="X14" s="11">
        <v>16.631182795698958</v>
      </c>
      <c r="Y14" s="11">
        <v>16.916129032258038</v>
      </c>
      <c r="Z14" s="11">
        <v>15.227112135176627</v>
      </c>
      <c r="AA14" s="11">
        <v>15.923041474654402</v>
      </c>
      <c r="AB14" s="11">
        <v>16.861136712749619</v>
      </c>
      <c r="AC14" s="11">
        <v>15.639400921658986</v>
      </c>
      <c r="AD14" s="11">
        <v>16.740476190476187</v>
      </c>
      <c r="AE14" s="11">
        <v>17.074687500000007</v>
      </c>
      <c r="AF14" s="11">
        <v>17.216743471582181</v>
      </c>
      <c r="AG14" s="11">
        <v>16.101459293394786</v>
      </c>
      <c r="AH14" s="11">
        <v>18.315514592933944</v>
      </c>
      <c r="AI14" s="11">
        <v>16.425883256528415</v>
      </c>
      <c r="AJ14" s="11"/>
      <c r="AN14" s="13"/>
      <c r="AO14" s="14"/>
    </row>
    <row r="15" spans="1:41" x14ac:dyDescent="0.45">
      <c r="A15" s="15" t="s">
        <v>39</v>
      </c>
      <c r="B15" s="16">
        <v>14.242569144173087</v>
      </c>
      <c r="C15" s="11">
        <v>14.7</v>
      </c>
      <c r="D15" s="11">
        <v>13.2</v>
      </c>
      <c r="E15" s="11">
        <v>12.5</v>
      </c>
      <c r="F15" s="11">
        <v>12.7</v>
      </c>
      <c r="G15" s="11">
        <v>13.8</v>
      </c>
      <c r="H15" s="11">
        <v>13.682029999999999</v>
      </c>
      <c r="I15" s="11">
        <v>14.45698</v>
      </c>
      <c r="J15" s="11">
        <v>14.796416083916064</v>
      </c>
      <c r="K15" s="11">
        <v>15.73313559322035</v>
      </c>
      <c r="L15" s="11">
        <v>15.9</v>
      </c>
      <c r="M15" s="11">
        <v>14.051209999999999</v>
      </c>
      <c r="N15" s="11">
        <v>14.491534396664386</v>
      </c>
      <c r="O15" s="11">
        <v>14.342253516445219</v>
      </c>
      <c r="P15" s="11">
        <v>14.771869147380936</v>
      </c>
      <c r="Q15" s="11">
        <v>15.028099838309531</v>
      </c>
      <c r="R15" s="11">
        <v>16.399114260407455</v>
      </c>
      <c r="S15" s="11">
        <v>13.850392927308461</v>
      </c>
      <c r="T15" s="11">
        <v>13.536587301587298</v>
      </c>
      <c r="U15" s="11">
        <v>14.185396825396799</v>
      </c>
      <c r="V15" s="11">
        <v>13.958412698412697</v>
      </c>
      <c r="W15" s="11">
        <v>15.103015873015867</v>
      </c>
      <c r="X15" s="11">
        <v>13.180873015873011</v>
      </c>
      <c r="Y15" s="11">
        <v>13.899126984126982</v>
      </c>
      <c r="Z15" s="11">
        <v>14.895634920634924</v>
      </c>
      <c r="AA15" s="11">
        <v>12.746666666666657</v>
      </c>
      <c r="AB15" s="11">
        <v>15.787539682539686</v>
      </c>
      <c r="AC15" s="11">
        <v>13.5084126984127</v>
      </c>
      <c r="AD15" s="11">
        <v>13.797380952380957</v>
      </c>
      <c r="AE15" s="11">
        <v>14.287936507936505</v>
      </c>
      <c r="AF15" s="11">
        <v>13.98134920634921</v>
      </c>
      <c r="AG15" s="11">
        <v>15.919841269841253</v>
      </c>
      <c r="AH15" s="11">
        <v>14.517619047619045</v>
      </c>
      <c r="AI15" s="11">
        <v>16.51309523809525</v>
      </c>
      <c r="AJ15" s="11"/>
      <c r="AN15" s="13"/>
      <c r="AO15" s="14"/>
    </row>
    <row r="16" spans="1:41" x14ac:dyDescent="0.45">
      <c r="A16" s="15" t="s">
        <v>40</v>
      </c>
      <c r="B16" s="16">
        <v>10.944120168682542</v>
      </c>
      <c r="C16" s="11">
        <v>10.3</v>
      </c>
      <c r="D16" s="11">
        <v>7.8</v>
      </c>
      <c r="E16" s="11">
        <v>8.5</v>
      </c>
      <c r="F16" s="11">
        <v>10.199999999999999</v>
      </c>
      <c r="G16" s="11">
        <v>13.2</v>
      </c>
      <c r="H16" s="11">
        <v>11.83</v>
      </c>
      <c r="I16" s="11">
        <v>10.457649999999999</v>
      </c>
      <c r="J16" s="11">
        <v>10.603407155025558</v>
      </c>
      <c r="K16" s="11">
        <v>10.966670000000001</v>
      </c>
      <c r="L16" s="11">
        <v>10.54458</v>
      </c>
      <c r="M16" s="11">
        <v>13.556113550626554</v>
      </c>
      <c r="N16" s="11">
        <v>10.277474402338775</v>
      </c>
      <c r="O16" s="11">
        <v>9</v>
      </c>
      <c r="P16" s="11">
        <v>10.580584198569309</v>
      </c>
      <c r="Q16" s="11">
        <v>13.022032520780719</v>
      </c>
      <c r="R16" s="11">
        <v>12.777853492333893</v>
      </c>
      <c r="S16" s="11">
        <v>10.997004608294951</v>
      </c>
      <c r="T16" s="11">
        <v>9.752732871439548</v>
      </c>
      <c r="U16" s="11">
        <v>11.483256528417797</v>
      </c>
      <c r="V16" s="11">
        <v>10.398003072196628</v>
      </c>
      <c r="W16" s="11">
        <v>12.381182795698939</v>
      </c>
      <c r="X16" s="11">
        <v>9.5118279569892543</v>
      </c>
      <c r="Y16" s="11">
        <v>12.471812596006115</v>
      </c>
      <c r="Z16" s="11">
        <v>12.317665130568361</v>
      </c>
      <c r="AA16" s="11">
        <v>10.881029185867899</v>
      </c>
      <c r="AB16" s="11">
        <v>10.878955453149002</v>
      </c>
      <c r="AC16" s="11">
        <v>12.337173579109065</v>
      </c>
      <c r="AD16" s="11">
        <v>10.707603686635942</v>
      </c>
      <c r="AE16" s="11">
        <v>10.133717357910905</v>
      </c>
      <c r="AF16" s="11">
        <v>10.45353302611367</v>
      </c>
      <c r="AG16" s="11">
        <v>12.077956989247307</v>
      </c>
      <c r="AH16" s="11">
        <v>12.733563748079874</v>
      </c>
      <c r="AI16" s="11">
        <v>12.033179723502309</v>
      </c>
      <c r="AJ16" s="11"/>
      <c r="AN16" s="13"/>
      <c r="AO16" s="14"/>
    </row>
    <row r="17" spans="1:39" x14ac:dyDescent="0.45">
      <c r="A17" s="15" t="s">
        <v>41</v>
      </c>
      <c r="B17" s="16">
        <v>7.5951159191937974</v>
      </c>
      <c r="C17" s="11">
        <v>7</v>
      </c>
      <c r="D17" s="11">
        <v>7.5</v>
      </c>
      <c r="E17" s="11">
        <v>5</v>
      </c>
      <c r="F17" s="11">
        <v>10.1</v>
      </c>
      <c r="G17" s="11">
        <v>8.1</v>
      </c>
      <c r="H17" s="11">
        <v>6.1566000000000001</v>
      </c>
      <c r="I17" s="11">
        <v>8.9300719999999991</v>
      </c>
      <c r="J17" s="11">
        <v>7.2508789062499996</v>
      </c>
      <c r="K17" s="11">
        <v>8.076797945205481</v>
      </c>
      <c r="L17" s="11">
        <v>7.1394599999999997</v>
      </c>
      <c r="M17" s="11">
        <v>7.9217599999999999</v>
      </c>
      <c r="N17" s="11">
        <v>8.7937276049460351</v>
      </c>
      <c r="O17" s="11">
        <v>8.3604477572588412</v>
      </c>
      <c r="P17" s="11">
        <v>8.0214862767456516</v>
      </c>
      <c r="Q17" s="11">
        <v>6.439148571113364</v>
      </c>
      <c r="R17" s="11">
        <v>8.0778072502210421</v>
      </c>
      <c r="S17" s="11">
        <v>7.5381369426751661</v>
      </c>
      <c r="T17" s="11">
        <v>6.9775396825396916</v>
      </c>
      <c r="U17" s="11">
        <v>8.4215079365079379</v>
      </c>
      <c r="V17" s="11">
        <v>5.3789682539682531</v>
      </c>
      <c r="W17" s="11">
        <v>9.5318253968254165</v>
      </c>
      <c r="X17" s="11">
        <v>6.6510317460317436</v>
      </c>
      <c r="Y17" s="11">
        <v>6.3696825396825467</v>
      </c>
      <c r="Z17" s="11">
        <v>8.4129365079365037</v>
      </c>
      <c r="AA17" s="11">
        <v>9.4925793650793739</v>
      </c>
      <c r="AB17" s="11">
        <v>5.844206349206349</v>
      </c>
      <c r="AC17" s="11">
        <v>6.9952380952380935</v>
      </c>
      <c r="AD17" s="11">
        <v>8.2326984126984133</v>
      </c>
      <c r="AE17" s="11">
        <v>6.4570634920634928</v>
      </c>
      <c r="AF17" s="11">
        <v>8.7361904761904778</v>
      </c>
      <c r="AG17" s="11">
        <v>7.839523809523806</v>
      </c>
      <c r="AH17" s="11">
        <v>9.0830952380952343</v>
      </c>
      <c r="AI17" s="11">
        <v>7.5307936507936528</v>
      </c>
      <c r="AJ17" s="11"/>
    </row>
    <row r="18" spans="1:39" x14ac:dyDescent="0.45">
      <c r="A18" s="15" t="s">
        <v>42</v>
      </c>
      <c r="B18" s="16">
        <v>5.17524014017763</v>
      </c>
      <c r="C18" s="11">
        <v>5</v>
      </c>
      <c r="D18" s="11">
        <v>4.0999999999999996</v>
      </c>
      <c r="E18" s="11">
        <v>5.3</v>
      </c>
      <c r="F18" s="11">
        <v>6.4</v>
      </c>
      <c r="G18" s="11">
        <v>2.8</v>
      </c>
      <c r="H18" s="11">
        <v>3.49</v>
      </c>
      <c r="I18" s="11">
        <v>6.1433835845896025</v>
      </c>
      <c r="J18" s="11">
        <v>5.8817512274959238</v>
      </c>
      <c r="K18" s="11">
        <v>4.99</v>
      </c>
      <c r="L18" s="11">
        <v>5.8130470000000001</v>
      </c>
      <c r="M18" s="11">
        <v>4.1053754298442362</v>
      </c>
      <c r="N18" s="11">
        <v>5.9577249589997558</v>
      </c>
      <c r="O18" s="11">
        <v>5.0321684680331673</v>
      </c>
      <c r="P18" s="11">
        <v>5.7373846185321993</v>
      </c>
      <c r="Q18" s="11">
        <v>4.8209076263722954</v>
      </c>
      <c r="R18" s="11">
        <v>6.3857751277683201</v>
      </c>
      <c r="S18" s="11">
        <v>4.9970046082949375</v>
      </c>
      <c r="T18" s="11">
        <v>3.7199692780337941</v>
      </c>
      <c r="U18" s="11">
        <v>3.0854070660522313</v>
      </c>
      <c r="V18" s="11">
        <v>-0.27019969278033767</v>
      </c>
      <c r="W18" s="11">
        <v>5.9211981566820171</v>
      </c>
      <c r="X18" s="11">
        <v>4.8353302611367139</v>
      </c>
      <c r="Y18" s="11">
        <v>6.3963133640552972</v>
      </c>
      <c r="Z18" s="11">
        <v>5.4869431643625113</v>
      </c>
      <c r="AA18" s="11">
        <v>9.5079493087557729</v>
      </c>
      <c r="AB18" s="11">
        <v>6.4665898617511504</v>
      </c>
      <c r="AC18" s="11">
        <v>5.0512288786482342</v>
      </c>
      <c r="AD18" s="11">
        <v>6.8139784946236563</v>
      </c>
      <c r="AE18" s="11">
        <v>6.0425499231950832</v>
      </c>
      <c r="AF18" s="11">
        <v>5.2747311827956986</v>
      </c>
      <c r="AG18" s="11">
        <v>6.3921658986175158</v>
      </c>
      <c r="AH18" s="17">
        <v>3.9918586789554493</v>
      </c>
      <c r="AI18" s="17">
        <v>6.9349462365591252</v>
      </c>
      <c r="AJ18" s="17"/>
    </row>
    <row r="19" spans="1:39" x14ac:dyDescent="0.45">
      <c r="A19" s="9" t="s">
        <v>43</v>
      </c>
      <c r="B19" s="42">
        <v>5.6346291028918456</v>
      </c>
      <c r="C19" s="18">
        <f>(31*C7+28*C8+31*C9)/(31+28+31)</f>
        <v>4.7077777777777774</v>
      </c>
      <c r="D19" s="18">
        <f>(31*D7+29*D8+31*D9)/(31+29+31)</f>
        <v>5.7637362637362637</v>
      </c>
      <c r="E19" s="18">
        <f t="shared" ref="E19:AE19" si="0">(31*E7+28*E8+31*E9)/(31+28+31)</f>
        <v>6.0200000000000005</v>
      </c>
      <c r="F19" s="18">
        <f t="shared" si="0"/>
        <v>5.4977777777777783</v>
      </c>
      <c r="G19" s="18">
        <f t="shared" si="0"/>
        <v>5.7011111111111115</v>
      </c>
      <c r="H19" s="18">
        <f>(31*H7+29*H8+31*H9)/(31+29+31)</f>
        <v>4.1901098901098894</v>
      </c>
      <c r="I19" s="18">
        <f t="shared" si="0"/>
        <v>6.0233898666666672</v>
      </c>
      <c r="J19" s="18">
        <f t="shared" si="0"/>
        <v>7.0617591052172921</v>
      </c>
      <c r="K19" s="18">
        <f t="shared" si="0"/>
        <v>6.2837580810044047</v>
      </c>
      <c r="L19" s="18">
        <f>(31*L7+29*L8+31*L9)/(31+29+31)</f>
        <v>6.4974037798384829</v>
      </c>
      <c r="M19" s="18">
        <f t="shared" si="0"/>
        <v>4.7146005528496842</v>
      </c>
      <c r="N19" s="18">
        <f t="shared" si="0"/>
        <v>6.9794381770546279</v>
      </c>
      <c r="O19" s="18">
        <f t="shared" si="0"/>
        <v>5.7540780516536518</v>
      </c>
      <c r="P19" s="18">
        <f>(31*P7+29*P8+31*P9)/(31+29+31)</f>
        <v>5.9158083421721281</v>
      </c>
      <c r="Q19" s="18">
        <f t="shared" si="0"/>
        <v>6.0917053278667161</v>
      </c>
      <c r="R19" s="18">
        <f t="shared" si="0"/>
        <v>4.5619316478406642</v>
      </c>
      <c r="S19" s="18">
        <f t="shared" si="0"/>
        <v>6.7167250961168747</v>
      </c>
      <c r="T19" s="18">
        <f>(31*T7+29*T8+31*T9)/(31+29+31)</f>
        <v>5.9570905284816682</v>
      </c>
      <c r="U19" s="18">
        <f t="shared" si="0"/>
        <v>4.8780687830687866</v>
      </c>
      <c r="V19" s="18">
        <f t="shared" si="0"/>
        <v>3.4709523809523843</v>
      </c>
      <c r="W19" s="18">
        <f t="shared" si="0"/>
        <v>5.6314814814814822</v>
      </c>
      <c r="X19" s="18">
        <f>(31*X7+29*X8+31*X9)/(31+29+31)</f>
        <v>6.1414442698098402</v>
      </c>
      <c r="Y19" s="18">
        <f t="shared" si="0"/>
        <v>3.4211640211640191</v>
      </c>
      <c r="Z19" s="18">
        <f t="shared" si="0"/>
        <v>6.5007936507936579</v>
      </c>
      <c r="AA19" s="18">
        <f t="shared" si="0"/>
        <v>5.1608465608465623</v>
      </c>
      <c r="AB19" s="18">
        <f>(31*AB7+29*AB8+31*AB9)/(31+29+31)</f>
        <v>5.632796964939824</v>
      </c>
      <c r="AC19" s="18">
        <f t="shared" si="0"/>
        <v>6.3500264550264562</v>
      </c>
      <c r="AD19" s="18">
        <f t="shared" si="0"/>
        <v>4.4533597883597897</v>
      </c>
      <c r="AE19" s="18">
        <f t="shared" si="0"/>
        <v>6.3287566137566138</v>
      </c>
      <c r="AF19" s="18">
        <f>(31*AF7+29*AF8+31*AF9)/(31+29+31)</f>
        <v>6.6245421245421241</v>
      </c>
      <c r="AG19" s="18">
        <f t="shared" ref="AG19:AI19" si="1">(31*AG7+28*AG8+31*AG9)/(31+28+31)</f>
        <v>5.2598677248677257</v>
      </c>
      <c r="AH19" s="18">
        <f t="shared" si="1"/>
        <v>6.5774867724867745</v>
      </c>
      <c r="AI19" s="18">
        <f t="shared" si="1"/>
        <v>6.2817460317460281</v>
      </c>
      <c r="AJ19" s="18">
        <f>(31*AJ7+29*AJ8+31*AJ9)/(31+29+31)</f>
        <v>6.8185243328100436</v>
      </c>
      <c r="AM19" s="43"/>
    </row>
    <row r="20" spans="1:39" x14ac:dyDescent="0.45">
      <c r="A20" s="15" t="s">
        <v>44</v>
      </c>
      <c r="B20" s="44">
        <v>11.788863318503237</v>
      </c>
      <c r="C20" s="11">
        <f>(30*C10+31*C11+30*C12)/(30+31+30)</f>
        <v>10.406593406593407</v>
      </c>
      <c r="D20" s="11">
        <f t="shared" ref="D20:AI20" si="2">(30*D10+31*D11+30*D12)/(30+31+30)</f>
        <v>12.407692307692306</v>
      </c>
      <c r="E20" s="11">
        <f t="shared" si="2"/>
        <v>11.62857142857143</v>
      </c>
      <c r="F20" s="11">
        <f t="shared" si="2"/>
        <v>10.927472527472528</v>
      </c>
      <c r="G20" s="11">
        <f t="shared" si="2"/>
        <v>11.501098901098899</v>
      </c>
      <c r="H20" s="11">
        <f t="shared" si="2"/>
        <v>10.783516483516483</v>
      </c>
      <c r="I20" s="11">
        <f t="shared" si="2"/>
        <v>11.532873627418647</v>
      </c>
      <c r="J20" s="11">
        <f t="shared" si="2"/>
        <v>11.637172541286658</v>
      </c>
      <c r="K20" s="11">
        <f t="shared" si="2"/>
        <v>11.983046995829776</v>
      </c>
      <c r="L20" s="11">
        <f t="shared" si="2"/>
        <v>11.546482115390573</v>
      </c>
      <c r="M20" s="11">
        <f t="shared" si="2"/>
        <v>11.421110836743717</v>
      </c>
      <c r="N20" s="11">
        <f t="shared" si="2"/>
        <v>11.866088485819729</v>
      </c>
      <c r="O20" s="11">
        <f t="shared" si="2"/>
        <v>12.631710066343388</v>
      </c>
      <c r="P20" s="11">
        <f t="shared" si="2"/>
        <v>12.318094729092081</v>
      </c>
      <c r="Q20" s="11">
        <f t="shared" si="2"/>
        <v>11.793129782028053</v>
      </c>
      <c r="R20" s="11">
        <f t="shared" si="2"/>
        <v>12.023236032904986</v>
      </c>
      <c r="S20" s="11">
        <f t="shared" si="2"/>
        <v>12.650614325802287</v>
      </c>
      <c r="T20" s="11">
        <f t="shared" si="2"/>
        <v>11.684839507403822</v>
      </c>
      <c r="U20" s="11">
        <f t="shared" si="2"/>
        <v>12.13607983674469</v>
      </c>
      <c r="V20" s="11">
        <f t="shared" si="2"/>
        <v>11.639324960753529</v>
      </c>
      <c r="W20" s="11">
        <f t="shared" si="2"/>
        <v>12.642490842490833</v>
      </c>
      <c r="X20" s="11">
        <f t="shared" si="2"/>
        <v>10.848063840920977</v>
      </c>
      <c r="Y20" s="11">
        <f t="shared" si="2"/>
        <v>10.635452642595498</v>
      </c>
      <c r="Z20" s="11">
        <f t="shared" si="2"/>
        <v>12.527106227106218</v>
      </c>
      <c r="AA20" s="11">
        <f t="shared" si="2"/>
        <v>11.313840920983774</v>
      </c>
      <c r="AB20" s="11">
        <f t="shared" si="2"/>
        <v>11.517328664009982</v>
      </c>
      <c r="AC20" s="11">
        <f t="shared" si="2"/>
        <v>12.648427960927965</v>
      </c>
      <c r="AD20" s="11">
        <f t="shared" si="2"/>
        <v>12.811067503924647</v>
      </c>
      <c r="AE20" s="11">
        <f t="shared" si="2"/>
        <v>11.540371533228681</v>
      </c>
      <c r="AF20" s="11">
        <f t="shared" si="2"/>
        <v>12.658687074829931</v>
      </c>
      <c r="AG20" s="11">
        <f t="shared" si="2"/>
        <v>10.69335426478284</v>
      </c>
      <c r="AH20" s="11">
        <f t="shared" si="2"/>
        <v>12.429042386185234</v>
      </c>
      <c r="AI20" s="11">
        <f t="shared" si="2"/>
        <v>12.672239665096813</v>
      </c>
      <c r="AJ20" s="11"/>
      <c r="AM20" s="43"/>
    </row>
    <row r="21" spans="1:39" x14ac:dyDescent="0.45">
      <c r="A21" s="15" t="s">
        <v>45</v>
      </c>
      <c r="B21" s="44">
        <v>15.808620685594949</v>
      </c>
      <c r="C21" s="11">
        <f>(31*C13+31*C14+30*C15)/(31+31+30)</f>
        <v>16.283695652173911</v>
      </c>
      <c r="D21" s="11">
        <f t="shared" ref="D21:AI21" si="3">(31*D13+31*D14+30*D15)/(31+31+30)</f>
        <v>14.884782608695653</v>
      </c>
      <c r="E21" s="11">
        <f t="shared" si="3"/>
        <v>14.016304347826088</v>
      </c>
      <c r="F21" s="11">
        <f t="shared" si="3"/>
        <v>15.429347826086957</v>
      </c>
      <c r="G21" s="11">
        <f t="shared" si="3"/>
        <v>17.068478260869565</v>
      </c>
      <c r="H21" s="11">
        <f t="shared" si="3"/>
        <v>15.601890326086957</v>
      </c>
      <c r="I21" s="11">
        <f t="shared" si="3"/>
        <v>16.688454347826088</v>
      </c>
      <c r="J21" s="11">
        <f t="shared" si="3"/>
        <v>15.412878290624432</v>
      </c>
      <c r="K21" s="11">
        <f t="shared" si="3"/>
        <v>16.513277399941067</v>
      </c>
      <c r="L21" s="11">
        <f t="shared" si="3"/>
        <v>15.947173913043477</v>
      </c>
      <c r="M21" s="11">
        <f t="shared" si="3"/>
        <v>15.850137926458167</v>
      </c>
      <c r="N21" s="11">
        <f t="shared" si="3"/>
        <v>15.798556390551381</v>
      </c>
      <c r="O21" s="11">
        <f t="shared" si="3"/>
        <v>16.638763455776509</v>
      </c>
      <c r="P21" s="11">
        <f t="shared" si="3"/>
        <v>15.965910007069397</v>
      </c>
      <c r="Q21" s="11">
        <f t="shared" si="3"/>
        <v>15.917728626943369</v>
      </c>
      <c r="R21" s="11">
        <f t="shared" si="3"/>
        <v>17.288687427864058</v>
      </c>
      <c r="S21" s="11">
        <f t="shared" si="3"/>
        <v>14.892614327322274</v>
      </c>
      <c r="T21" s="11">
        <f t="shared" si="3"/>
        <v>15.357326534609134</v>
      </c>
      <c r="U21" s="11">
        <f t="shared" si="3"/>
        <v>15.653260869565191</v>
      </c>
      <c r="V21" s="11">
        <f t="shared" si="3"/>
        <v>15.457168737060044</v>
      </c>
      <c r="W21" s="11">
        <f t="shared" si="3"/>
        <v>15.285403726708076</v>
      </c>
      <c r="X21" s="11">
        <f t="shared" si="3"/>
        <v>15.087577639751563</v>
      </c>
      <c r="Y21" s="11">
        <f t="shared" si="3"/>
        <v>16.376811594202888</v>
      </c>
      <c r="Z21" s="11">
        <f t="shared" si="3"/>
        <v>15.917080745341607</v>
      </c>
      <c r="AA21" s="11">
        <f t="shared" si="3"/>
        <v>14.819254658385093</v>
      </c>
      <c r="AB21" s="11">
        <f t="shared" si="3"/>
        <v>16.458152173913046</v>
      </c>
      <c r="AC21" s="11">
        <f t="shared" si="3"/>
        <v>15.2226966873706</v>
      </c>
      <c r="AD21" s="11">
        <f t="shared" si="3"/>
        <v>16.441511387163562</v>
      </c>
      <c r="AE21" s="11">
        <f t="shared" si="3"/>
        <v>16.3430753429089</v>
      </c>
      <c r="AF21" s="11">
        <f t="shared" si="3"/>
        <v>15.642365424430642</v>
      </c>
      <c r="AG21" s="11">
        <f t="shared" si="3"/>
        <v>16.562474120082808</v>
      </c>
      <c r="AH21" s="11">
        <f t="shared" si="3"/>
        <v>17.032505175983434</v>
      </c>
      <c r="AI21" s="11">
        <f t="shared" si="3"/>
        <v>16.404632505175996</v>
      </c>
      <c r="AJ21" s="11"/>
      <c r="AM21" s="43"/>
    </row>
    <row r="22" spans="1:39" x14ac:dyDescent="0.45">
      <c r="A22" s="19" t="s">
        <v>46</v>
      </c>
      <c r="B22" s="45">
        <v>7.9081918168530345</v>
      </c>
      <c r="C22" s="17">
        <f>(31*C16+30*C17+31*C18)/(31+30+31)</f>
        <v>7.4380434782608686</v>
      </c>
      <c r="D22" s="17">
        <f t="shared" ref="D22:AI22" si="4">(31*D16+30*D17+31*D18)/(31+30+31)</f>
        <v>6.4554347826086955</v>
      </c>
      <c r="E22" s="17">
        <f t="shared" si="4"/>
        <v>6.2804347826086948</v>
      </c>
      <c r="F22" s="17">
        <f t="shared" si="4"/>
        <v>8.8869565217391315</v>
      </c>
      <c r="G22" s="17">
        <f t="shared" si="4"/>
        <v>8.0326086956521738</v>
      </c>
      <c r="H22" s="17">
        <f t="shared" si="4"/>
        <v>7.1697608695652182</v>
      </c>
      <c r="I22" s="17">
        <f t="shared" si="4"/>
        <v>8.5058065339378004</v>
      </c>
      <c r="J22" s="17">
        <f t="shared" si="4"/>
        <v>7.9191986635398477</v>
      </c>
      <c r="K22" s="17">
        <f t="shared" si="4"/>
        <v>8.0104424821322215</v>
      </c>
      <c r="L22" s="17">
        <f t="shared" si="4"/>
        <v>7.839893880434782</v>
      </c>
      <c r="M22" s="17">
        <f t="shared" si="4"/>
        <v>8.5343365042890706</v>
      </c>
      <c r="N22" s="17">
        <f t="shared" si="4"/>
        <v>8.3380761777160384</v>
      </c>
      <c r="O22" s="17">
        <f t="shared" si="4"/>
        <v>7.4544636437694933</v>
      </c>
      <c r="P22" s="17">
        <f t="shared" si="4"/>
        <v>8.1141480612230037</v>
      </c>
      <c r="Q22" s="17">
        <f t="shared" si="4"/>
        <v>8.1120174097298303</v>
      </c>
      <c r="R22" s="17">
        <f t="shared" si="4"/>
        <v>9.091377225323912</v>
      </c>
      <c r="S22" s="17">
        <f t="shared" si="4"/>
        <v>7.8473738477667556</v>
      </c>
      <c r="T22" s="17">
        <f t="shared" si="4"/>
        <v>6.8149995338028733</v>
      </c>
      <c r="U22" s="17">
        <f t="shared" si="4"/>
        <v>7.6551501035196639</v>
      </c>
      <c r="V22" s="17">
        <f t="shared" si="4"/>
        <v>5.1666407867494852</v>
      </c>
      <c r="W22" s="17">
        <f t="shared" si="4"/>
        <v>9.2753105590062184</v>
      </c>
      <c r="X22" s="17">
        <f t="shared" si="4"/>
        <v>7.0031832298136667</v>
      </c>
      <c r="Y22" s="17">
        <f t="shared" si="4"/>
        <v>8.4348084886128287</v>
      </c>
      <c r="Z22" s="17">
        <f t="shared" si="4"/>
        <v>8.7427277432712192</v>
      </c>
      <c r="AA22" s="17">
        <f t="shared" si="4"/>
        <v>9.9656055900621201</v>
      </c>
      <c r="AB22" s="17">
        <f t="shared" si="4"/>
        <v>7.7504140786749485</v>
      </c>
      <c r="AC22" s="17">
        <f t="shared" si="4"/>
        <v>8.1401915113871652</v>
      </c>
      <c r="AD22" s="17">
        <f t="shared" si="4"/>
        <v>8.5885869565217394</v>
      </c>
      <c r="AE22" s="17">
        <f t="shared" si="4"/>
        <v>7.5562629399585912</v>
      </c>
      <c r="AF22" s="17">
        <f t="shared" si="4"/>
        <v>8.148498964803311</v>
      </c>
      <c r="AG22" s="17">
        <f t="shared" si="4"/>
        <v>8.7799948240165619</v>
      </c>
      <c r="AH22" s="17">
        <f t="shared" si="4"/>
        <v>8.5976190476190446</v>
      </c>
      <c r="AI22" s="17">
        <f t="shared" si="4"/>
        <v>8.8471273291925439</v>
      </c>
      <c r="AJ22" s="17"/>
      <c r="AM22" s="43"/>
    </row>
    <row r="23" spans="1:39" x14ac:dyDescent="0.45">
      <c r="A23" s="21" t="s">
        <v>47</v>
      </c>
      <c r="B23" s="22">
        <v>10.303192895137212</v>
      </c>
      <c r="C23" s="23">
        <f>(30*(C10+C12+C15+C17)+31*(C7+C9+C11+C13+C14+C16+C18)+28*C8)/365</f>
        <v>9.7345205479452055</v>
      </c>
      <c r="D23" s="23">
        <f>(30*(D10+D12+D15+D17)+31*(D7+D9+D11+D13+D14+D16+D18)+29*D8)/366</f>
        <v>9.8822404371584689</v>
      </c>
      <c r="E23" s="23">
        <f t="shared" ref="E23:AE23" si="5">(30*(E10+E12+E15+E17)+31*(E7+E9+E11+E13+E14+E16+E18)+28*E8)/365</f>
        <v>9.4994520547945189</v>
      </c>
      <c r="F23" s="23">
        <f t="shared" si="5"/>
        <v>10.209041095890411</v>
      </c>
      <c r="G23" s="23">
        <f t="shared" si="5"/>
        <v>10.599999999999998</v>
      </c>
      <c r="H23" s="23">
        <f>(30*(H10+H12+H15+H17)+31*(H7+H9+H11+H13+H14+H16+H18)+29*H8)/366</f>
        <v>9.4469724316939878</v>
      </c>
      <c r="I23" s="23">
        <f t="shared" si="5"/>
        <v>10.710872847170888</v>
      </c>
      <c r="J23" s="23">
        <f t="shared" si="5"/>
        <v>10.523540001396592</v>
      </c>
      <c r="K23" s="23">
        <f t="shared" si="5"/>
        <v>10.718295159073012</v>
      </c>
      <c r="L23" s="23">
        <f>(30*(L10+L12+L15+L17)+31*(L7+L9+L11+L13+L14+L16+L18)+29*L8)/366</f>
        <v>10.465584299087006</v>
      </c>
      <c r="M23" s="23">
        <f t="shared" si="5"/>
        <v>10.156182968572319</v>
      </c>
      <c r="N23" s="23">
        <f t="shared" si="5"/>
        <v>10.763105984726341</v>
      </c>
      <c r="O23" s="23">
        <f t="shared" si="5"/>
        <v>10.640902832450161</v>
      </c>
      <c r="P23" s="23">
        <f>(30*(P10+P12+P15+P17)+31*(P7+P9+P11+P13+P14+P16+P18)+29*P8)/366</f>
        <v>10.586476835431538</v>
      </c>
      <c r="Q23" s="23">
        <f t="shared" si="5"/>
        <v>10.499081986428742</v>
      </c>
      <c r="R23" s="23">
        <f t="shared" si="5"/>
        <v>10.771655549022759</v>
      </c>
      <c r="S23" s="23">
        <f t="shared" si="5"/>
        <v>10.541890614812926</v>
      </c>
      <c r="T23" s="23">
        <f>(30*(T10+T12+T15+T17)+31*(T7+T9+T11+T13+T14+T16+T18)+29*T8)/366</f>
        <v>9.9597530916925798</v>
      </c>
      <c r="U23" s="23">
        <f t="shared" si="5"/>
        <v>10.10351579491442</v>
      </c>
      <c r="V23" s="23">
        <f t="shared" si="5"/>
        <v>8.9560404435746914</v>
      </c>
      <c r="W23" s="23">
        <f t="shared" si="5"/>
        <v>10.731193737769081</v>
      </c>
      <c r="X23" s="23">
        <f>(30*(X10+X12+X15+X17)+31*(X7+X9+X11+X13+X14+X16+X18)+29*X8)/366</f>
        <v>9.7770361696079373</v>
      </c>
      <c r="Y23" s="23">
        <f t="shared" si="5"/>
        <v>9.7490410958904068</v>
      </c>
      <c r="Z23" s="23">
        <f t="shared" si="5"/>
        <v>10.941754729288975</v>
      </c>
      <c r="AA23" s="23">
        <f t="shared" si="5"/>
        <v>10.340391389432485</v>
      </c>
      <c r="AB23" s="23">
        <f>(30*(AB10+AB12+AB15+AB17)+31*(AB7+AB9+AB11+AB13+AB14+AB16+AB18)+29*AB8)/366</f>
        <v>10.349315648832041</v>
      </c>
      <c r="AC23" s="23">
        <f t="shared" si="5"/>
        <v>10.607931615568603</v>
      </c>
      <c r="AD23" s="23">
        <f t="shared" si="5"/>
        <v>10.601037181996086</v>
      </c>
      <c r="AE23" s="23">
        <f t="shared" si="5"/>
        <v>10.461646648727987</v>
      </c>
      <c r="AF23" s="23">
        <f>(30*(AF10+AF12+AF15+AF17)+31*(AF7+AF9+AF11+AF13+AF14+AF16+AF18)+29*AF8)/366</f>
        <v>10.774681368722351</v>
      </c>
      <c r="AG23" s="23">
        <f>(30*(AG10+AG12+AG15+AG17)+31*(AG7+AG9+AG11+AG13+AG14+AG16+AG18)+28*AG8)/365</f>
        <v>10.350658838878017</v>
      </c>
      <c r="AH23" s="23">
        <f>(30*(AH10+AH12+AH15+AH17)+31*(AH7+AH9+AH11+AH13+AH14+AH16+AH18)+28*AH8)/365</f>
        <v>11.180789302022177</v>
      </c>
      <c r="AI23" s="23">
        <f>(30*(AI10+AI12+AI15+AI17)+31*(AI7+AI9+AI11+AI13+AI14+AI16+AI18)+28*AI8)/365</f>
        <v>11.073131115459885</v>
      </c>
      <c r="AJ23" s="23"/>
    </row>
    <row r="24" spans="1:39" ht="31.5" x14ac:dyDescent="0.45">
      <c r="A24" s="24" t="s">
        <v>5</v>
      </c>
      <c r="B24" s="25"/>
      <c r="C24" s="6" t="s">
        <v>101</v>
      </c>
      <c r="D24" s="7" t="s">
        <v>102</v>
      </c>
      <c r="E24" s="7" t="s">
        <v>103</v>
      </c>
      <c r="F24" s="7" t="s">
        <v>104</v>
      </c>
      <c r="G24" s="7" t="s">
        <v>105</v>
      </c>
      <c r="H24" s="7" t="s">
        <v>106</v>
      </c>
      <c r="I24" s="7" t="s">
        <v>107</v>
      </c>
      <c r="J24" s="7" t="s">
        <v>108</v>
      </c>
      <c r="K24" s="7" t="s">
        <v>109</v>
      </c>
      <c r="L24" s="7" t="s">
        <v>110</v>
      </c>
      <c r="M24" s="7" t="s">
        <v>48</v>
      </c>
      <c r="N24" s="27" t="s">
        <v>49</v>
      </c>
      <c r="O24" s="27" t="s">
        <v>50</v>
      </c>
      <c r="P24" s="27" t="s">
        <v>51</v>
      </c>
      <c r="Q24" s="27" t="s">
        <v>52</v>
      </c>
      <c r="R24" s="27" t="s">
        <v>53</v>
      </c>
      <c r="S24" s="27" t="s">
        <v>54</v>
      </c>
      <c r="T24" s="27" t="s">
        <v>55</v>
      </c>
      <c r="U24" s="27" t="s">
        <v>56</v>
      </c>
      <c r="V24" s="27" t="s">
        <v>57</v>
      </c>
      <c r="W24" s="27" t="s">
        <v>58</v>
      </c>
      <c r="X24" s="27" t="s">
        <v>59</v>
      </c>
      <c r="Y24" s="27" t="s">
        <v>60</v>
      </c>
      <c r="Z24" s="27" t="s">
        <v>61</v>
      </c>
      <c r="AA24" s="27" t="s">
        <v>62</v>
      </c>
      <c r="AB24" s="27" t="s">
        <v>63</v>
      </c>
      <c r="AC24" s="27" t="s">
        <v>64</v>
      </c>
      <c r="AD24" s="27" t="s">
        <v>65</v>
      </c>
      <c r="AE24" s="27" t="s">
        <v>66</v>
      </c>
      <c r="AF24" s="27" t="s">
        <v>67</v>
      </c>
      <c r="AG24" s="27" t="s">
        <v>68</v>
      </c>
      <c r="AH24" s="27" t="s">
        <v>69</v>
      </c>
      <c r="AI24" s="27" t="s">
        <v>111</v>
      </c>
      <c r="AJ24" s="27" t="s">
        <v>112</v>
      </c>
    </row>
    <row r="25" spans="1:39" x14ac:dyDescent="0.45">
      <c r="A25" s="15" t="s">
        <v>31</v>
      </c>
      <c r="B25" s="28"/>
      <c r="C25" s="11">
        <f>C7-$B$7</f>
        <v>-1.2145134578404546</v>
      </c>
      <c r="D25" s="11">
        <f t="shared" ref="D25:AG25" si="6">D7-$B$7</f>
        <v>-0.91451345784045479</v>
      </c>
      <c r="E25" s="11">
        <f t="shared" si="6"/>
        <v>1.0854865421595452</v>
      </c>
      <c r="F25" s="11">
        <f t="shared" si="6"/>
        <v>0.28548654215954539</v>
      </c>
      <c r="G25" s="11">
        <f t="shared" si="6"/>
        <v>-1.4513457840454436E-2</v>
      </c>
      <c r="H25" s="11">
        <f t="shared" si="6"/>
        <v>-0.11451345784045497</v>
      </c>
      <c r="I25" s="11">
        <f t="shared" si="6"/>
        <v>-2.0145134578404549</v>
      </c>
      <c r="J25" s="11">
        <f t="shared" si="6"/>
        <v>0.55356086648387048</v>
      </c>
      <c r="K25" s="11">
        <f t="shared" si="6"/>
        <v>0.89078833661305357</v>
      </c>
      <c r="L25" s="11">
        <f t="shared" si="6"/>
        <v>0.58548654215954521</v>
      </c>
      <c r="M25" s="11">
        <f t="shared" si="6"/>
        <v>-1.0145134578404549</v>
      </c>
      <c r="N25" s="11">
        <f t="shared" si="6"/>
        <v>1.1790491495123989</v>
      </c>
      <c r="O25" s="11">
        <f t="shared" si="6"/>
        <v>-5.2275697199617888E-2</v>
      </c>
      <c r="P25" s="11">
        <f t="shared" si="6"/>
        <v>0.57229085407066904</v>
      </c>
      <c r="Q25" s="11">
        <f t="shared" si="6"/>
        <v>1.4459642084282303</v>
      </c>
      <c r="R25" s="11">
        <f t="shared" si="6"/>
        <v>-0.3936733867204012</v>
      </c>
      <c r="S25" s="11">
        <f t="shared" si="6"/>
        <v>2.0021247674155145</v>
      </c>
      <c r="T25" s="11">
        <f t="shared" si="6"/>
        <v>1.4587584315604527</v>
      </c>
      <c r="U25" s="11">
        <f t="shared" si="6"/>
        <v>-1.6155119217421379</v>
      </c>
      <c r="V25" s="11">
        <f t="shared" si="6"/>
        <v>-3.4195057773489035</v>
      </c>
      <c r="W25" s="11">
        <f t="shared" si="6"/>
        <v>-1.0585226744303187</v>
      </c>
      <c r="X25" s="11">
        <f t="shared" si="6"/>
        <v>0.55422694154510488</v>
      </c>
      <c r="Y25" s="11">
        <f t="shared" si="6"/>
        <v>-0.98893742097409376</v>
      </c>
      <c r="Z25" s="11">
        <f t="shared" si="6"/>
        <v>0.73487210283543369</v>
      </c>
      <c r="AA25" s="11">
        <f t="shared" si="6"/>
        <v>-0.13732451774829091</v>
      </c>
      <c r="AB25" s="11">
        <f t="shared" si="6"/>
        <v>0.76701495997829117</v>
      </c>
      <c r="AC25" s="11">
        <f t="shared" si="6"/>
        <v>-0.5862492489310851</v>
      </c>
      <c r="AD25" s="11">
        <f t="shared" si="6"/>
        <v>0.33617778639917439</v>
      </c>
      <c r="AE25" s="11">
        <f t="shared" si="6"/>
        <v>-0.67810792788653806</v>
      </c>
      <c r="AF25" s="11">
        <f t="shared" si="6"/>
        <v>1.7659012887033239</v>
      </c>
      <c r="AG25" s="11">
        <f t="shared" si="6"/>
        <v>-1.6229619985470598</v>
      </c>
      <c r="AH25" s="11">
        <f>AH7-$B7</f>
        <v>0.2900948370904306</v>
      </c>
      <c r="AI25" s="11">
        <f>AI7-$B7</f>
        <v>0.34140052065415638</v>
      </c>
      <c r="AJ25" s="11">
        <f>AJ7-$B7</f>
        <v>8.8635543695643193E-2</v>
      </c>
    </row>
    <row r="26" spans="1:39" x14ac:dyDescent="0.45">
      <c r="A26" s="15" t="s">
        <v>32</v>
      </c>
      <c r="B26" s="28"/>
      <c r="C26" s="11">
        <f>C8-$B$8</f>
        <v>-2.7751141552061349</v>
      </c>
      <c r="D26" s="11">
        <f t="shared" ref="D26:AG26" si="7">D8-$B$8</f>
        <v>0.72488584479386553</v>
      </c>
      <c r="E26" s="11">
        <f t="shared" si="7"/>
        <v>0.22488584479386553</v>
      </c>
      <c r="F26" s="11">
        <f t="shared" si="7"/>
        <v>-1.6751141552061348</v>
      </c>
      <c r="G26" s="11">
        <f t="shared" si="7"/>
        <v>1.5248858447938654</v>
      </c>
      <c r="H26" s="11">
        <f t="shared" si="7"/>
        <v>-2.0751141552061347</v>
      </c>
      <c r="I26" s="11">
        <f t="shared" si="7"/>
        <v>1.7082818447938655</v>
      </c>
      <c r="J26" s="11">
        <f t="shared" si="7"/>
        <v>2.5747016827312494</v>
      </c>
      <c r="K26" s="11">
        <f t="shared" si="7"/>
        <v>0.38266384479386506</v>
      </c>
      <c r="L26" s="11">
        <f t="shared" si="7"/>
        <v>1.2722861888757073</v>
      </c>
      <c r="M26" s="11">
        <f t="shared" si="7"/>
        <v>-0.375114155206135</v>
      </c>
      <c r="N26" s="11">
        <f t="shared" si="7"/>
        <v>2.0681029012810539</v>
      </c>
      <c r="O26" s="11">
        <f t="shared" si="7"/>
        <v>-0.71987606613428223</v>
      </c>
      <c r="P26" s="11">
        <f t="shared" si="7"/>
        <v>0.42163141203951682</v>
      </c>
      <c r="Q26" s="11">
        <f t="shared" si="7"/>
        <v>-0.65619996319802887</v>
      </c>
      <c r="R26" s="11">
        <f t="shared" si="7"/>
        <v>-1.0072570109826087</v>
      </c>
      <c r="S26" s="11">
        <f t="shared" si="7"/>
        <v>0.87403997953839241</v>
      </c>
      <c r="T26" s="11">
        <f t="shared" si="7"/>
        <v>0.1890073553496503</v>
      </c>
      <c r="U26" s="11">
        <f t="shared" si="7"/>
        <v>-0.81890667221293434</v>
      </c>
      <c r="V26" s="11">
        <f t="shared" si="7"/>
        <v>-2.4249440871789227</v>
      </c>
      <c r="W26" s="11">
        <f t="shared" si="7"/>
        <v>1.1714844842496515</v>
      </c>
      <c r="X26" s="11">
        <f t="shared" si="7"/>
        <v>-0.7865263062734611</v>
      </c>
      <c r="Y26" s="11">
        <f t="shared" si="7"/>
        <v>-1.7937366041857303</v>
      </c>
      <c r="Z26" s="11">
        <f t="shared" si="7"/>
        <v>1.095379042072782</v>
      </c>
      <c r="AA26" s="11">
        <f t="shared" si="7"/>
        <v>-0.88531823683879196</v>
      </c>
      <c r="AB26" s="11">
        <f t="shared" si="7"/>
        <v>-0.10056571514045665</v>
      </c>
      <c r="AC26" s="11">
        <f t="shared" si="7"/>
        <v>1.0459742801680161</v>
      </c>
      <c r="AD26" s="11">
        <f t="shared" si="7"/>
        <v>-2.088549529355789</v>
      </c>
      <c r="AE26" s="11">
        <f t="shared" si="7"/>
        <v>1.7099198583993074</v>
      </c>
      <c r="AF26" s="11">
        <f t="shared" si="7"/>
        <v>1.2099433160582338</v>
      </c>
      <c r="AG26" s="11">
        <f t="shared" si="7"/>
        <v>-4.4331842280963762E-2</v>
      </c>
      <c r="AH26" s="11">
        <f t="shared" ref="AH26:AI35" si="8">AH8-$B8</f>
        <v>1.6601749604401173</v>
      </c>
      <c r="AI26" s="11">
        <f t="shared" si="8"/>
        <v>1.4726749604401244</v>
      </c>
      <c r="AJ26" s="11">
        <f>AJ8-$B8</f>
        <v>2.4720122815754761</v>
      </c>
    </row>
    <row r="27" spans="1:39" x14ac:dyDescent="0.45">
      <c r="A27" s="15" t="s">
        <v>33</v>
      </c>
      <c r="B27" s="28"/>
      <c r="C27" s="11">
        <f>C9-$B$9</f>
        <v>1.026503727149624</v>
      </c>
      <c r="D27" s="11">
        <f t="shared" ref="D27:AG27" si="9">D9-$B$9</f>
        <v>0.62650372714962455</v>
      </c>
      <c r="E27" s="11">
        <f t="shared" si="9"/>
        <v>-0.17349627285037617</v>
      </c>
      <c r="F27" s="11">
        <f t="shared" si="9"/>
        <v>0.82650372714962383</v>
      </c>
      <c r="G27" s="11">
        <f t="shared" si="9"/>
        <v>-1.1734962728503762</v>
      </c>
      <c r="H27" s="11">
        <f t="shared" si="9"/>
        <v>-2.1734962728503762</v>
      </c>
      <c r="I27" s="11">
        <f t="shared" si="9"/>
        <v>1.5965037271496234</v>
      </c>
      <c r="J27" s="11">
        <f t="shared" si="9"/>
        <v>1.2604770159643151</v>
      </c>
      <c r="K27" s="11">
        <f t="shared" si="9"/>
        <v>0.64444203883793438</v>
      </c>
      <c r="L27" s="11">
        <f t="shared" si="9"/>
        <v>0.76808869446989902</v>
      </c>
      <c r="M27" s="11">
        <f t="shared" si="9"/>
        <v>-1.3214301516738747</v>
      </c>
      <c r="N27" s="11">
        <f t="shared" si="9"/>
        <v>0.85356558280564521</v>
      </c>
      <c r="O27" s="11">
        <f t="shared" si="9"/>
        <v>1.0455678424706196</v>
      </c>
      <c r="P27" s="11">
        <f t="shared" si="9"/>
        <v>-0.13020582064731556</v>
      </c>
      <c r="Q27" s="11">
        <f t="shared" si="9"/>
        <v>0.47002225868021341</v>
      </c>
      <c r="R27" s="11">
        <f t="shared" si="9"/>
        <v>-1.8145347869574922</v>
      </c>
      <c r="S27" s="11">
        <f t="shared" si="9"/>
        <v>0.34628301407662221</v>
      </c>
      <c r="T27" s="11">
        <f t="shared" si="9"/>
        <v>-0.67787415303470233</v>
      </c>
      <c r="U27" s="11">
        <f t="shared" si="9"/>
        <v>0.15499835080553925</v>
      </c>
      <c r="V27" s="11">
        <f t="shared" si="9"/>
        <v>-0.67557000556926106</v>
      </c>
      <c r="W27" s="11">
        <f t="shared" si="9"/>
        <v>-1.2436365016273321E-2</v>
      </c>
      <c r="X27" s="11">
        <f t="shared" si="9"/>
        <v>1.6804207772365762</v>
      </c>
      <c r="Y27" s="11">
        <f t="shared" si="9"/>
        <v>-3.8208081008073691</v>
      </c>
      <c r="Z27" s="11">
        <f t="shared" si="9"/>
        <v>0.78671878091307601</v>
      </c>
      <c r="AA27" s="11">
        <f t="shared" si="9"/>
        <v>-0.44223667223592766</v>
      </c>
      <c r="AB27" s="11">
        <f t="shared" si="9"/>
        <v>-0.6671982697781802</v>
      </c>
      <c r="AC27" s="11">
        <f t="shared" si="9"/>
        <v>1.7147525750758943</v>
      </c>
      <c r="AD27" s="11">
        <f t="shared" si="9"/>
        <v>-1.8829432774586712</v>
      </c>
      <c r="AE27" s="11">
        <f t="shared" si="9"/>
        <v>1.1451673216196703</v>
      </c>
      <c r="AF27" s="11">
        <f t="shared" si="9"/>
        <v>1.9207260175735819E-2</v>
      </c>
      <c r="AG27" s="11">
        <f t="shared" si="9"/>
        <v>0.57128099289463119</v>
      </c>
      <c r="AH27" s="11">
        <f t="shared" si="8"/>
        <v>0.94401524788695124</v>
      </c>
      <c r="AI27" s="11">
        <f t="shared" si="8"/>
        <v>0.20346225249524696</v>
      </c>
      <c r="AJ27" s="11">
        <f>AJ9-$B9</f>
        <v>1.0852594875182753</v>
      </c>
    </row>
    <row r="28" spans="1:39" x14ac:dyDescent="0.45">
      <c r="A28" s="15" t="s">
        <v>34</v>
      </c>
      <c r="B28" s="28"/>
      <c r="C28" s="11">
        <f>C10-$B$10</f>
        <v>-0.95256229303247508</v>
      </c>
      <c r="D28" s="11">
        <f t="shared" ref="D28:AG28" si="10">D10-$B$10</f>
        <v>-0.35256229303247544</v>
      </c>
      <c r="E28" s="11">
        <f t="shared" si="10"/>
        <v>0.34743770696752563</v>
      </c>
      <c r="F28" s="11">
        <f t="shared" si="10"/>
        <v>-0.85256229303247544</v>
      </c>
      <c r="G28" s="11">
        <f t="shared" si="10"/>
        <v>-5.2562293032474727E-2</v>
      </c>
      <c r="H28" s="11">
        <f t="shared" si="10"/>
        <v>-0.25256229303247579</v>
      </c>
      <c r="I28" s="11">
        <f t="shared" si="10"/>
        <v>0.15039470696752488</v>
      </c>
      <c r="J28" s="11">
        <f t="shared" si="10"/>
        <v>-1.1130152547049414</v>
      </c>
      <c r="K28" s="11">
        <f t="shared" si="10"/>
        <v>0.46596229713145654</v>
      </c>
      <c r="L28" s="11">
        <f t="shared" si="10"/>
        <v>-1.0511167148011777</v>
      </c>
      <c r="M28" s="11">
        <f t="shared" si="10"/>
        <v>-1.1456567040181316</v>
      </c>
      <c r="N28" s="11">
        <f t="shared" si="10"/>
        <v>0.40609494576187721</v>
      </c>
      <c r="O28" s="11">
        <f t="shared" si="10"/>
        <v>0.94497290622762797</v>
      </c>
      <c r="P28" s="11">
        <f t="shared" si="10"/>
        <v>0.59800057166190257</v>
      </c>
      <c r="Q28" s="11">
        <f t="shared" si="10"/>
        <v>-0.11874586909467588</v>
      </c>
      <c r="R28" s="11">
        <f t="shared" si="10"/>
        <v>-0.45976792380587561</v>
      </c>
      <c r="S28" s="11">
        <f t="shared" si="10"/>
        <v>2.2148098410063355</v>
      </c>
      <c r="T28" s="11">
        <f t="shared" si="10"/>
        <v>-1.007879753728381</v>
      </c>
      <c r="U28" s="11">
        <f t="shared" si="10"/>
        <v>0.75362818315800872</v>
      </c>
      <c r="V28" s="11">
        <f t="shared" si="10"/>
        <v>-7.5578166048357431E-2</v>
      </c>
      <c r="W28" s="11">
        <f t="shared" si="10"/>
        <v>2.7133900879198922</v>
      </c>
      <c r="X28" s="11">
        <f t="shared" si="10"/>
        <v>-1.6131178485880433</v>
      </c>
      <c r="Y28" s="11">
        <f t="shared" si="10"/>
        <v>-1.5424035628737451</v>
      </c>
      <c r="Z28" s="11">
        <f t="shared" si="10"/>
        <v>1.1584694529992845</v>
      </c>
      <c r="AA28" s="11">
        <f t="shared" si="10"/>
        <v>0.13370754823736952</v>
      </c>
      <c r="AB28" s="11">
        <f t="shared" si="10"/>
        <v>-1.4485146739848576</v>
      </c>
      <c r="AC28" s="11">
        <f t="shared" si="10"/>
        <v>6.4699611729430728E-2</v>
      </c>
      <c r="AD28" s="11">
        <f t="shared" si="10"/>
        <v>0.59180278633260741</v>
      </c>
      <c r="AE28" s="11">
        <f t="shared" si="10"/>
        <v>0.11815199268182219</v>
      </c>
      <c r="AF28" s="11">
        <f t="shared" si="10"/>
        <v>1.3706932625230817</v>
      </c>
      <c r="AG28" s="11">
        <f t="shared" si="10"/>
        <v>-2.4015305470007338</v>
      </c>
      <c r="AH28" s="11">
        <f t="shared" si="8"/>
        <v>0.18188215141195485</v>
      </c>
      <c r="AI28" s="11">
        <f t="shared" si="8"/>
        <v>-0.32105435652452563</v>
      </c>
      <c r="AJ28" s="11">
        <f>AJ10-$B10</f>
        <v>0.51354881807863251</v>
      </c>
    </row>
    <row r="29" spans="1:39" x14ac:dyDescent="0.45">
      <c r="A29" s="15" t="s">
        <v>35</v>
      </c>
      <c r="B29" s="28"/>
      <c r="C29" s="11">
        <f>C11-$B$11</f>
        <v>-0.81773619606993186</v>
      </c>
      <c r="D29" s="11">
        <f t="shared" ref="D29:AG29" si="11">D11-$B$11</f>
        <v>1.2822638039300678</v>
      </c>
      <c r="E29" s="11">
        <f t="shared" si="11"/>
        <v>-0.61773619606993257</v>
      </c>
      <c r="F29" s="11">
        <f t="shared" si="11"/>
        <v>-1.4177361960699315</v>
      </c>
      <c r="G29" s="11">
        <f t="shared" si="11"/>
        <v>-0.21773619606993222</v>
      </c>
      <c r="H29" s="11">
        <f t="shared" si="11"/>
        <v>-2.5177361960699312</v>
      </c>
      <c r="I29" s="11">
        <f t="shared" si="11"/>
        <v>-0.28278721647807714</v>
      </c>
      <c r="J29" s="11">
        <f t="shared" si="11"/>
        <v>1.0779048295710805</v>
      </c>
      <c r="K29" s="11">
        <f t="shared" si="11"/>
        <v>0.97430360492510282</v>
      </c>
      <c r="L29" s="11">
        <f t="shared" si="11"/>
        <v>0.23866979394671262</v>
      </c>
      <c r="M29" s="11">
        <f t="shared" si="11"/>
        <v>0.62077050806014711</v>
      </c>
      <c r="N29" s="11">
        <f t="shared" si="11"/>
        <v>0.10431510160586832</v>
      </c>
      <c r="O29" s="11">
        <f t="shared" si="11"/>
        <v>0.26727232266549983</v>
      </c>
      <c r="P29" s="11">
        <f t="shared" si="11"/>
        <v>0.28498615028004615</v>
      </c>
      <c r="Q29" s="11">
        <f t="shared" si="11"/>
        <v>-0.60438214061834472</v>
      </c>
      <c r="R29" s="11">
        <f t="shared" si="11"/>
        <v>1.4576737903984949E-2</v>
      </c>
      <c r="S29" s="11">
        <f t="shared" si="11"/>
        <v>5.5948014456372874E-2</v>
      </c>
      <c r="T29" s="11">
        <f t="shared" si="11"/>
        <v>1.2187461387994833</v>
      </c>
      <c r="U29" s="11">
        <f t="shared" si="11"/>
        <v>0.12504414187169743</v>
      </c>
      <c r="V29" s="11">
        <f t="shared" si="11"/>
        <v>-1.0264151515230697</v>
      </c>
      <c r="W29" s="11">
        <f t="shared" si="11"/>
        <v>0.43748653818504835</v>
      </c>
      <c r="X29" s="11">
        <f t="shared" si="11"/>
        <v>-0.22557029745242296</v>
      </c>
      <c r="Y29" s="11">
        <f t="shared" si="11"/>
        <v>-1.2659696830130986</v>
      </c>
      <c r="Z29" s="11">
        <f t="shared" si="11"/>
        <v>0.4410963692142218</v>
      </c>
      <c r="AA29" s="11">
        <f t="shared" si="11"/>
        <v>-0.95414172602386671</v>
      </c>
      <c r="AB29" s="11">
        <f t="shared" si="11"/>
        <v>0.34734072700699592</v>
      </c>
      <c r="AC29" s="11">
        <f t="shared" si="11"/>
        <v>1.189208248374527</v>
      </c>
      <c r="AD29" s="11">
        <f t="shared" si="11"/>
        <v>1.1215111157580253</v>
      </c>
      <c r="AE29" s="11">
        <f t="shared" si="11"/>
        <v>-0.60575462924965429</v>
      </c>
      <c r="AF29" s="11">
        <f t="shared" si="11"/>
        <v>0.74578146906063481</v>
      </c>
      <c r="AG29" s="11">
        <f t="shared" si="11"/>
        <v>-1.6974596983740824</v>
      </c>
      <c r="AH29" s="11">
        <f t="shared" si="8"/>
        <v>1.186718489029909</v>
      </c>
      <c r="AI29" s="11">
        <f t="shared" si="8"/>
        <v>0.76736365032023635</v>
      </c>
      <c r="AJ29" s="11"/>
    </row>
    <row r="30" spans="1:39" x14ac:dyDescent="0.45">
      <c r="A30" s="15" t="s">
        <v>36</v>
      </c>
      <c r="B30" s="28"/>
      <c r="C30" s="11">
        <f>C12-$B$12</f>
        <v>-2.3953290371550864</v>
      </c>
      <c r="D30" s="11">
        <f t="shared" ref="D30:AG30" si="12">D12-$B$12</f>
        <v>0.90467096284491433</v>
      </c>
      <c r="E30" s="11">
        <f t="shared" si="12"/>
        <v>-0.19532903715508532</v>
      </c>
      <c r="F30" s="11">
        <f t="shared" si="12"/>
        <v>-0.29532903715508496</v>
      </c>
      <c r="G30" s="11">
        <f t="shared" si="12"/>
        <v>-0.59532903715508567</v>
      </c>
      <c r="H30" s="11">
        <f t="shared" si="12"/>
        <v>-0.19532903715508532</v>
      </c>
      <c r="I30" s="11">
        <f t="shared" si="12"/>
        <v>-0.63468331289677771</v>
      </c>
      <c r="J30" s="11">
        <f t="shared" si="12"/>
        <v>-0.46094842674213332</v>
      </c>
      <c r="K30" s="11">
        <f t="shared" si="12"/>
        <v>-0.88371886766356411</v>
      </c>
      <c r="L30" s="11">
        <f t="shared" si="12"/>
        <v>6.9268278281157336E-2</v>
      </c>
      <c r="M30" s="11">
        <f t="shared" si="12"/>
        <v>-0.61132201564790023</v>
      </c>
      <c r="N30" s="11">
        <f t="shared" si="12"/>
        <v>-0.27963754322792234</v>
      </c>
      <c r="O30" s="11">
        <f t="shared" si="12"/>
        <v>1.3354808287998097</v>
      </c>
      <c r="P30" s="11">
        <f t="shared" si="12"/>
        <v>0.71284901850153659</v>
      </c>
      <c r="Q30" s="11">
        <f t="shared" si="12"/>
        <v>0.75621568709223475</v>
      </c>
      <c r="R30" s="11">
        <f t="shared" si="12"/>
        <v>1.155635861657057</v>
      </c>
      <c r="S30" s="11">
        <f t="shared" si="12"/>
        <v>0.34135526619586187</v>
      </c>
      <c r="T30" s="11">
        <f t="shared" si="12"/>
        <v>-0.56703015003265556</v>
      </c>
      <c r="U30" s="11">
        <f t="shared" si="12"/>
        <v>0.17038297557363613</v>
      </c>
      <c r="V30" s="11">
        <f t="shared" si="12"/>
        <v>0.6826074707814076</v>
      </c>
      <c r="W30" s="11">
        <f t="shared" si="12"/>
        <v>-0.57612268794874133</v>
      </c>
      <c r="X30" s="11">
        <f t="shared" si="12"/>
        <v>-1.0075512593773119</v>
      </c>
      <c r="Y30" s="11">
        <f t="shared" si="12"/>
        <v>-0.64810681493286992</v>
      </c>
      <c r="Z30" s="11">
        <f t="shared" si="12"/>
        <v>0.62506778824172216</v>
      </c>
      <c r="AA30" s="11">
        <f t="shared" si="12"/>
        <v>-0.58866237048841796</v>
      </c>
      <c r="AB30" s="11">
        <f t="shared" si="12"/>
        <v>0.26594080411475218</v>
      </c>
      <c r="AC30" s="11">
        <f t="shared" si="12"/>
        <v>1.3137979469718974</v>
      </c>
      <c r="AD30" s="11">
        <f t="shared" si="12"/>
        <v>1.3499884231623742</v>
      </c>
      <c r="AE30" s="11">
        <f t="shared" si="12"/>
        <v>-0.24596395779000702</v>
      </c>
      <c r="AF30" s="11">
        <f t="shared" si="12"/>
        <v>0.49713128030522924</v>
      </c>
      <c r="AG30" s="11">
        <f t="shared" si="12"/>
        <v>0.83252810570207991</v>
      </c>
      <c r="AH30" s="11">
        <f t="shared" si="8"/>
        <v>0.53371858189252919</v>
      </c>
      <c r="AI30" s="11">
        <f t="shared" si="8"/>
        <v>2.2076868358607875</v>
      </c>
      <c r="AJ30" s="11"/>
    </row>
    <row r="31" spans="1:39" x14ac:dyDescent="0.45">
      <c r="A31" s="15" t="s">
        <v>37</v>
      </c>
      <c r="B31" s="28"/>
      <c r="C31" s="11">
        <f>C13-$B$13</f>
        <v>0.44953508102376816</v>
      </c>
      <c r="D31" s="11">
        <f t="shared" ref="D31:AG31" si="13">D13-$B$13</f>
        <v>-0.55046491897623184</v>
      </c>
      <c r="E31" s="11">
        <f t="shared" si="13"/>
        <v>-1.5504649189762336</v>
      </c>
      <c r="F31" s="11">
        <f t="shared" si="13"/>
        <v>0.94953508102376816</v>
      </c>
      <c r="G31" s="11">
        <f t="shared" si="13"/>
        <v>1.7495350810237653</v>
      </c>
      <c r="H31" s="11">
        <f t="shared" si="13"/>
        <v>-0.25046491897623469</v>
      </c>
      <c r="I31" s="11">
        <f t="shared" si="13"/>
        <v>0.28400508102376776</v>
      </c>
      <c r="J31" s="11">
        <f t="shared" si="13"/>
        <v>-1.1725482523095518</v>
      </c>
      <c r="K31" s="11">
        <f t="shared" si="13"/>
        <v>0.83187883102376503</v>
      </c>
      <c r="L31" s="11">
        <f t="shared" si="13"/>
        <v>-1.450464918976234</v>
      </c>
      <c r="M31" s="11">
        <f t="shared" si="13"/>
        <v>5.3820811647266709E-2</v>
      </c>
      <c r="N31" s="11">
        <f t="shared" si="13"/>
        <v>-0.75835514989445052</v>
      </c>
      <c r="O31" s="11">
        <f t="shared" si="13"/>
        <v>0.83664848750986565</v>
      </c>
      <c r="P31" s="11">
        <f t="shared" si="13"/>
        <v>-0.95073372934416156</v>
      </c>
      <c r="Q31" s="11">
        <f t="shared" si="13"/>
        <v>-4.1710978541370736E-2</v>
      </c>
      <c r="R31" s="11">
        <f t="shared" si="13"/>
        <v>2.6100568201542238</v>
      </c>
      <c r="S31" s="11">
        <f t="shared" si="13"/>
        <v>-1.4013879958993307</v>
      </c>
      <c r="T31" s="11">
        <f t="shared" si="13"/>
        <v>-0.39193210044343729</v>
      </c>
      <c r="U31" s="11">
        <f t="shared" si="13"/>
        <v>-0.47957398195629608</v>
      </c>
      <c r="V31" s="11">
        <f t="shared" si="13"/>
        <v>0.36489606412670739</v>
      </c>
      <c r="W31" s="11">
        <f t="shared" si="13"/>
        <v>-1.3378689128318317</v>
      </c>
      <c r="X31" s="11">
        <f t="shared" si="13"/>
        <v>-1.2612944120637906</v>
      </c>
      <c r="Y31" s="11">
        <f t="shared" si="13"/>
        <v>1.5847885372449682</v>
      </c>
      <c r="Z31" s="11">
        <f t="shared" si="13"/>
        <v>0.94508039592392024</v>
      </c>
      <c r="AA31" s="11">
        <f t="shared" si="13"/>
        <v>-0.92926676229421723</v>
      </c>
      <c r="AB31" s="11">
        <f t="shared" si="13"/>
        <v>5.3682546461555347E-2</v>
      </c>
      <c r="AC31" s="11">
        <f t="shared" si="13"/>
        <v>-0.18548796045088878</v>
      </c>
      <c r="AD31" s="11">
        <f t="shared" si="13"/>
        <v>2.0509175695030244</v>
      </c>
      <c r="AE31" s="11">
        <f t="shared" si="13"/>
        <v>0.94984230068582676</v>
      </c>
      <c r="AF31" s="11">
        <f t="shared" si="13"/>
        <v>-0.97504249194090775</v>
      </c>
      <c r="AG31" s="11">
        <f t="shared" si="13"/>
        <v>0.99492678609286855</v>
      </c>
      <c r="AH31" s="11">
        <f t="shared" si="8"/>
        <v>1.5327916094415812</v>
      </c>
      <c r="AI31" s="11">
        <f t="shared" si="8"/>
        <v>-0.37204710023580034</v>
      </c>
      <c r="AJ31" s="11"/>
    </row>
    <row r="32" spans="1:39" x14ac:dyDescent="0.45">
      <c r="A32" s="15" t="s">
        <v>38</v>
      </c>
      <c r="B32" s="28"/>
      <c r="C32" s="11">
        <f>C14-$B$14</f>
        <v>0.51768979802324466</v>
      </c>
      <c r="D32" s="11">
        <f t="shared" ref="D32:AG32" si="14">D14-$B$14</f>
        <v>-1.1823102019767546</v>
      </c>
      <c r="E32" s="11">
        <f t="shared" si="14"/>
        <v>-2.082310201976755</v>
      </c>
      <c r="F32" s="11">
        <f t="shared" si="14"/>
        <v>-0.58231020197675498</v>
      </c>
      <c r="G32" s="11">
        <f t="shared" si="14"/>
        <v>2.4176897980232432</v>
      </c>
      <c r="H32" s="11">
        <f t="shared" si="14"/>
        <v>0.17939979802324402</v>
      </c>
      <c r="I32" s="11">
        <f t="shared" si="14"/>
        <v>2.1196197980232441</v>
      </c>
      <c r="J32" s="11">
        <f t="shared" si="14"/>
        <v>-0.53789395832195552</v>
      </c>
      <c r="K32" s="11">
        <f t="shared" si="14"/>
        <v>-0.18312321010682453</v>
      </c>
      <c r="L32" s="11">
        <f t="shared" si="14"/>
        <v>0.2576897980232431</v>
      </c>
      <c r="M32" s="11">
        <f t="shared" si="14"/>
        <v>0.25457791366269689</v>
      </c>
      <c r="N32" s="11">
        <f t="shared" si="14"/>
        <v>0.48755280412840563</v>
      </c>
      <c r="O32" s="11">
        <f t="shared" si="14"/>
        <v>1.5305322766365741</v>
      </c>
      <c r="P32" s="11">
        <f t="shared" si="14"/>
        <v>0.90530203513170449</v>
      </c>
      <c r="Q32" s="11">
        <f t="shared" si="14"/>
        <v>-0.39467580275020353</v>
      </c>
      <c r="R32" s="11">
        <f t="shared" si="14"/>
        <v>-0.30457982655012827</v>
      </c>
      <c r="S32" s="11">
        <f t="shared" si="14"/>
        <v>-0.93755711555703058</v>
      </c>
      <c r="T32" s="11">
        <f t="shared" si="14"/>
        <v>-0.26418424191531287</v>
      </c>
      <c r="U32" s="11">
        <f t="shared" si="14"/>
        <v>7.3834191264392501E-2</v>
      </c>
      <c r="V32" s="11">
        <f t="shared" si="14"/>
        <v>-1.1329246413008818</v>
      </c>
      <c r="W32" s="11">
        <f t="shared" si="14"/>
        <v>-1.0475943801641598</v>
      </c>
      <c r="X32" s="11">
        <f t="shared" si="14"/>
        <v>0.14887259372220285</v>
      </c>
      <c r="Y32" s="11">
        <f t="shared" si="14"/>
        <v>0.43381883028128243</v>
      </c>
      <c r="Z32" s="11">
        <f t="shared" si="14"/>
        <v>-1.2551980668001281</v>
      </c>
      <c r="AA32" s="11">
        <f t="shared" si="14"/>
        <v>-0.55926872732235289</v>
      </c>
      <c r="AB32" s="11">
        <f t="shared" si="14"/>
        <v>0.37882651077286411</v>
      </c>
      <c r="AC32" s="11">
        <f t="shared" si="14"/>
        <v>-0.84290928031776957</v>
      </c>
      <c r="AD32" s="11">
        <f t="shared" si="14"/>
        <v>0.25816598849943162</v>
      </c>
      <c r="AE32" s="11">
        <f t="shared" si="14"/>
        <v>0.59237729802325134</v>
      </c>
      <c r="AF32" s="11">
        <f t="shared" si="14"/>
        <v>0.73443326960542521</v>
      </c>
      <c r="AG32" s="11">
        <f t="shared" si="14"/>
        <v>-0.38085090858196935</v>
      </c>
      <c r="AH32" s="11">
        <f t="shared" si="8"/>
        <v>1.8332043909571887</v>
      </c>
      <c r="AI32" s="11">
        <f t="shared" si="8"/>
        <v>-5.6426945448340149E-2</v>
      </c>
      <c r="AJ32" s="11"/>
    </row>
    <row r="33" spans="1:36" x14ac:dyDescent="0.45">
      <c r="A33" s="15" t="s">
        <v>39</v>
      </c>
      <c r="B33" s="28"/>
      <c r="C33" s="11">
        <f>C15-$B$15</f>
        <v>0.45743085582691201</v>
      </c>
      <c r="D33" s="11">
        <f t="shared" ref="D33:AG33" si="15">D15-$B$15</f>
        <v>-1.042569144173088</v>
      </c>
      <c r="E33" s="11">
        <f t="shared" si="15"/>
        <v>-1.7425691441730873</v>
      </c>
      <c r="F33" s="11">
        <f t="shared" si="15"/>
        <v>-1.542569144173088</v>
      </c>
      <c r="G33" s="11">
        <f t="shared" si="15"/>
        <v>-0.44256914417308657</v>
      </c>
      <c r="H33" s="11">
        <f t="shared" si="15"/>
        <v>-0.56053914417308803</v>
      </c>
      <c r="I33" s="11">
        <f t="shared" si="15"/>
        <v>0.21441085582691244</v>
      </c>
      <c r="J33" s="11">
        <f t="shared" si="15"/>
        <v>0.55384693974297683</v>
      </c>
      <c r="K33" s="11">
        <f t="shared" si="15"/>
        <v>1.4905664490472628</v>
      </c>
      <c r="L33" s="11">
        <f t="shared" si="15"/>
        <v>1.6574308558269131</v>
      </c>
      <c r="M33" s="11">
        <f t="shared" si="15"/>
        <v>-0.19135914417308797</v>
      </c>
      <c r="N33" s="11">
        <f t="shared" si="15"/>
        <v>0.24896525249129908</v>
      </c>
      <c r="O33" s="11">
        <f t="shared" si="15"/>
        <v>9.9684372272131228E-2</v>
      </c>
      <c r="P33" s="11">
        <f t="shared" si="15"/>
        <v>0.5293000032078492</v>
      </c>
      <c r="Q33" s="11">
        <f t="shared" si="15"/>
        <v>0.78553069413644394</v>
      </c>
      <c r="R33" s="11">
        <f t="shared" si="15"/>
        <v>2.1565451162343674</v>
      </c>
      <c r="S33" s="11">
        <f t="shared" si="15"/>
        <v>-0.39217621686462678</v>
      </c>
      <c r="T33" s="11">
        <f t="shared" si="15"/>
        <v>-0.70598184258578911</v>
      </c>
      <c r="U33" s="11">
        <f t="shared" si="15"/>
        <v>-5.7172318776288478E-2</v>
      </c>
      <c r="V33" s="11">
        <f t="shared" si="15"/>
        <v>-0.28415644576038979</v>
      </c>
      <c r="W33" s="11">
        <f t="shared" si="15"/>
        <v>0.86044672884277951</v>
      </c>
      <c r="X33" s="11">
        <f t="shared" si="15"/>
        <v>-1.0616961283000759</v>
      </c>
      <c r="Y33" s="11">
        <f t="shared" si="15"/>
        <v>-0.34344216004610573</v>
      </c>
      <c r="Z33" s="11">
        <f t="shared" si="15"/>
        <v>0.65306577646183683</v>
      </c>
      <c r="AA33" s="11">
        <f t="shared" si="15"/>
        <v>-1.49590247750643</v>
      </c>
      <c r="AB33" s="11">
        <f t="shared" si="15"/>
        <v>1.5449705383665986</v>
      </c>
      <c r="AC33" s="11">
        <f t="shared" si="15"/>
        <v>-0.7341564457603873</v>
      </c>
      <c r="AD33" s="11">
        <f t="shared" si="15"/>
        <v>-0.44518819179213054</v>
      </c>
      <c r="AE33" s="11">
        <f t="shared" si="15"/>
        <v>4.5367363763418211E-2</v>
      </c>
      <c r="AF33" s="11">
        <f t="shared" si="15"/>
        <v>-0.26121993782387776</v>
      </c>
      <c r="AG33" s="11">
        <f t="shared" si="15"/>
        <v>1.677272125668166</v>
      </c>
      <c r="AH33" s="11">
        <f t="shared" si="8"/>
        <v>0.27504990344595726</v>
      </c>
      <c r="AI33" s="11">
        <f t="shared" si="8"/>
        <v>2.2705260939221628</v>
      </c>
      <c r="AJ33" s="11"/>
    </row>
    <row r="34" spans="1:36" x14ac:dyDescent="0.45">
      <c r="A34" s="15" t="s">
        <v>40</v>
      </c>
      <c r="B34" s="28"/>
      <c r="C34" s="11">
        <f>C16-$B$16</f>
        <v>-0.64412016868254085</v>
      </c>
      <c r="D34" s="11">
        <f t="shared" ref="D34:AG34" si="16">D16-$B$16</f>
        <v>-3.1441201686825417</v>
      </c>
      <c r="E34" s="11">
        <f t="shared" si="16"/>
        <v>-2.4441201686825416</v>
      </c>
      <c r="F34" s="11">
        <f t="shared" si="16"/>
        <v>-0.74412016868254227</v>
      </c>
      <c r="G34" s="11">
        <f t="shared" si="16"/>
        <v>2.2558798313174577</v>
      </c>
      <c r="H34" s="11">
        <f t="shared" si="16"/>
        <v>0.88587983131745851</v>
      </c>
      <c r="I34" s="11">
        <f t="shared" si="16"/>
        <v>-0.48647016868254234</v>
      </c>
      <c r="J34" s="11">
        <f t="shared" si="16"/>
        <v>-0.34071301365698403</v>
      </c>
      <c r="K34" s="11">
        <f t="shared" si="16"/>
        <v>2.2549831317459024E-2</v>
      </c>
      <c r="L34" s="11">
        <f t="shared" si="16"/>
        <v>-0.39954016868254172</v>
      </c>
      <c r="M34" s="11">
        <f t="shared" si="16"/>
        <v>2.6119933819440124</v>
      </c>
      <c r="N34" s="11">
        <f t="shared" si="16"/>
        <v>-0.66664576634376616</v>
      </c>
      <c r="O34" s="11">
        <f t="shared" si="16"/>
        <v>-1.9441201686825416</v>
      </c>
      <c r="P34" s="11">
        <f t="shared" si="16"/>
        <v>-0.36353597011323302</v>
      </c>
      <c r="Q34" s="11">
        <f t="shared" si="16"/>
        <v>2.0779123520981777</v>
      </c>
      <c r="R34" s="11">
        <f t="shared" si="16"/>
        <v>1.8337333236513516</v>
      </c>
      <c r="S34" s="11">
        <f t="shared" si="16"/>
        <v>5.2884439612409295E-2</v>
      </c>
      <c r="T34" s="11">
        <f t="shared" si="16"/>
        <v>-1.1913872972429935</v>
      </c>
      <c r="U34" s="11">
        <f t="shared" si="16"/>
        <v>0.53913635973525587</v>
      </c>
      <c r="V34" s="11">
        <f t="shared" si="16"/>
        <v>-0.54611709648591322</v>
      </c>
      <c r="W34" s="11">
        <f t="shared" si="16"/>
        <v>1.4370626270163971</v>
      </c>
      <c r="X34" s="11">
        <f t="shared" si="16"/>
        <v>-1.4322922116932872</v>
      </c>
      <c r="Y34" s="11">
        <f t="shared" si="16"/>
        <v>1.5276924273235739</v>
      </c>
      <c r="Z34" s="11">
        <f t="shared" si="16"/>
        <v>1.3735449618858198</v>
      </c>
      <c r="AA34" s="11">
        <f t="shared" si="16"/>
        <v>-6.3090982814642871E-2</v>
      </c>
      <c r="AB34" s="11">
        <f t="shared" si="16"/>
        <v>-6.5164715533539308E-2</v>
      </c>
      <c r="AC34" s="11">
        <f t="shared" si="16"/>
        <v>1.3930534104265231</v>
      </c>
      <c r="AD34" s="11">
        <f t="shared" si="16"/>
        <v>-0.23651648204659992</v>
      </c>
      <c r="AE34" s="11">
        <f t="shared" si="16"/>
        <v>-0.81040281077163634</v>
      </c>
      <c r="AF34" s="11">
        <f t="shared" si="16"/>
        <v>-0.49058714256887193</v>
      </c>
      <c r="AG34" s="11">
        <f t="shared" si="16"/>
        <v>1.1338368205647651</v>
      </c>
      <c r="AH34" s="11">
        <f t="shared" si="8"/>
        <v>1.7894435793973322</v>
      </c>
      <c r="AI34" s="11">
        <f t="shared" si="8"/>
        <v>1.0890595548197677</v>
      </c>
      <c r="AJ34" s="11"/>
    </row>
    <row r="35" spans="1:36" x14ac:dyDescent="0.45">
      <c r="A35" s="15" t="s">
        <v>41</v>
      </c>
      <c r="B35" s="28"/>
      <c r="C35" s="11">
        <f>C17-$B$17</f>
        <v>-0.59511591919379736</v>
      </c>
      <c r="D35" s="11">
        <f t="shared" ref="D35:AF35" si="17">D17-$B$17</f>
        <v>-9.511591919379736E-2</v>
      </c>
      <c r="E35" s="11">
        <f t="shared" si="17"/>
        <v>-2.5951159191937974</v>
      </c>
      <c r="F35" s="11">
        <f t="shared" si="17"/>
        <v>2.5048840808062023</v>
      </c>
      <c r="G35" s="11">
        <f t="shared" si="17"/>
        <v>0.50488408080620228</v>
      </c>
      <c r="H35" s="11">
        <f t="shared" si="17"/>
        <v>-1.4385159191937973</v>
      </c>
      <c r="I35" s="11">
        <f t="shared" si="17"/>
        <v>1.3349560808062018</v>
      </c>
      <c r="J35" s="11">
        <f t="shared" si="17"/>
        <v>-0.34423701294379772</v>
      </c>
      <c r="K35" s="11">
        <f t="shared" si="17"/>
        <v>0.48168202601168364</v>
      </c>
      <c r="L35" s="11">
        <f t="shared" si="17"/>
        <v>-0.45565591919379766</v>
      </c>
      <c r="M35" s="11">
        <f t="shared" si="17"/>
        <v>0.32664408080620255</v>
      </c>
      <c r="N35" s="11">
        <f t="shared" si="17"/>
        <v>1.1986116857522378</v>
      </c>
      <c r="O35" s="11">
        <f t="shared" si="17"/>
        <v>0.76533183806504379</v>
      </c>
      <c r="P35" s="11">
        <f t="shared" si="17"/>
        <v>0.42637035755185426</v>
      </c>
      <c r="Q35" s="11">
        <f t="shared" si="17"/>
        <v>-1.1559673480804333</v>
      </c>
      <c r="R35" s="11">
        <f t="shared" si="17"/>
        <v>0.48269133102724471</v>
      </c>
      <c r="S35" s="11">
        <f t="shared" si="17"/>
        <v>-5.6978976518631264E-2</v>
      </c>
      <c r="T35" s="11">
        <f t="shared" si="17"/>
        <v>-0.61757623665410577</v>
      </c>
      <c r="U35" s="11">
        <f t="shared" si="17"/>
        <v>0.82639201731414058</v>
      </c>
      <c r="V35" s="11">
        <f t="shared" si="17"/>
        <v>-2.2161476652255443</v>
      </c>
      <c r="W35" s="11">
        <f t="shared" si="17"/>
        <v>1.9367094776316192</v>
      </c>
      <c r="X35" s="11">
        <f t="shared" si="17"/>
        <v>-0.94408417316205373</v>
      </c>
      <c r="Y35" s="11">
        <f t="shared" si="17"/>
        <v>-1.2254333795112506</v>
      </c>
      <c r="Z35" s="11">
        <f t="shared" si="17"/>
        <v>0.81782058874270636</v>
      </c>
      <c r="AA35" s="11">
        <f t="shared" si="17"/>
        <v>1.8974634458855766</v>
      </c>
      <c r="AB35" s="11">
        <f t="shared" si="17"/>
        <v>-1.7509095699874484</v>
      </c>
      <c r="AC35" s="11">
        <f t="shared" si="17"/>
        <v>-0.59987782395570388</v>
      </c>
      <c r="AD35" s="11">
        <f t="shared" si="17"/>
        <v>0.63758249350461593</v>
      </c>
      <c r="AE35" s="11">
        <f t="shared" si="17"/>
        <v>-1.1380524271303045</v>
      </c>
      <c r="AF35" s="11">
        <f t="shared" si="17"/>
        <v>1.1410745569966805</v>
      </c>
      <c r="AG35" s="11">
        <f>AG17-$B$17</f>
        <v>0.24440789033000865</v>
      </c>
      <c r="AH35" s="11">
        <f t="shared" si="8"/>
        <v>1.487979318901437</v>
      </c>
      <c r="AI35" s="11">
        <f t="shared" si="8"/>
        <v>-6.4322268400144544E-2</v>
      </c>
      <c r="AJ35" s="11"/>
    </row>
    <row r="36" spans="1:36" x14ac:dyDescent="0.45">
      <c r="A36" s="15" t="s">
        <v>42</v>
      </c>
      <c r="B36" s="28"/>
      <c r="C36" s="11">
        <f>C18-$B$18</f>
        <v>-0.17524014017763001</v>
      </c>
      <c r="D36" s="11">
        <f t="shared" ref="D36:AI36" si="18">D18-$B$18</f>
        <v>-1.0752401401776304</v>
      </c>
      <c r="E36" s="11">
        <f t="shared" si="18"/>
        <v>0.12475985982236981</v>
      </c>
      <c r="F36" s="11">
        <f t="shared" si="18"/>
        <v>1.2247598598223703</v>
      </c>
      <c r="G36" s="11">
        <f t="shared" si="18"/>
        <v>-2.3752401401776302</v>
      </c>
      <c r="H36" s="11">
        <f t="shared" si="18"/>
        <v>-1.6852401401776298</v>
      </c>
      <c r="I36" s="11">
        <f t="shared" si="18"/>
        <v>0.96814344441197253</v>
      </c>
      <c r="J36" s="11">
        <f t="shared" si="18"/>
        <v>0.70651108731829382</v>
      </c>
      <c r="K36" s="11">
        <f t="shared" si="18"/>
        <v>-0.1852401401776298</v>
      </c>
      <c r="L36" s="11">
        <f t="shared" si="18"/>
        <v>0.63780685982237006</v>
      </c>
      <c r="M36" s="11">
        <f t="shared" si="18"/>
        <v>-1.0698647103333938</v>
      </c>
      <c r="N36" s="11">
        <f t="shared" si="18"/>
        <v>0.78248481882212584</v>
      </c>
      <c r="O36" s="11">
        <f t="shared" si="18"/>
        <v>-0.1430716721444627</v>
      </c>
      <c r="P36" s="11">
        <f t="shared" si="18"/>
        <v>0.56214447835456927</v>
      </c>
      <c r="Q36" s="11">
        <f t="shared" si="18"/>
        <v>-0.35433251380533459</v>
      </c>
      <c r="R36" s="11">
        <f t="shared" si="18"/>
        <v>1.2105349875906901</v>
      </c>
      <c r="S36" s="11">
        <f t="shared" si="18"/>
        <v>-0.17823553188269248</v>
      </c>
      <c r="T36" s="11">
        <f t="shared" si="18"/>
        <v>-1.4552708621438359</v>
      </c>
      <c r="U36" s="11">
        <f t="shared" si="18"/>
        <v>-2.0898330741253988</v>
      </c>
      <c r="V36" s="11">
        <f t="shared" si="18"/>
        <v>-5.4454398329579679</v>
      </c>
      <c r="W36" s="11">
        <f t="shared" si="18"/>
        <v>0.74595801650438709</v>
      </c>
      <c r="X36" s="11">
        <f t="shared" si="18"/>
        <v>-0.33990987904091607</v>
      </c>
      <c r="Y36" s="11">
        <f t="shared" si="18"/>
        <v>1.2210732238776671</v>
      </c>
      <c r="Z36" s="11">
        <f t="shared" si="18"/>
        <v>0.31170302418488127</v>
      </c>
      <c r="AA36" s="11">
        <f t="shared" si="18"/>
        <v>4.3327091685781429</v>
      </c>
      <c r="AB36" s="11">
        <f t="shared" si="18"/>
        <v>1.2913497215735203</v>
      </c>
      <c r="AC36" s="11">
        <f t="shared" si="18"/>
        <v>-0.12401126152939579</v>
      </c>
      <c r="AD36" s="11">
        <f t="shared" si="18"/>
        <v>1.6387383544460263</v>
      </c>
      <c r="AE36" s="11">
        <f t="shared" si="18"/>
        <v>0.86730978301745321</v>
      </c>
      <c r="AF36" s="11">
        <f t="shared" si="18"/>
        <v>9.9491042618068626E-2</v>
      </c>
      <c r="AG36" s="11">
        <f t="shared" si="18"/>
        <v>1.2169257584398858</v>
      </c>
      <c r="AH36" s="11">
        <f t="shared" si="18"/>
        <v>-1.1833814612221807</v>
      </c>
      <c r="AI36" s="11">
        <f t="shared" si="18"/>
        <v>1.7597060963814952</v>
      </c>
      <c r="AJ36" s="17"/>
    </row>
    <row r="37" spans="1:36" x14ac:dyDescent="0.45">
      <c r="A37" s="9" t="s">
        <v>43</v>
      </c>
      <c r="B37" s="29"/>
      <c r="C37" s="18">
        <f>C19-$B$19</f>
        <v>-0.9268513251140682</v>
      </c>
      <c r="D37" s="18">
        <f t="shared" ref="D37:AJ37" si="19">D19-$B$19</f>
        <v>0.12910716084441809</v>
      </c>
      <c r="E37" s="18">
        <f t="shared" si="19"/>
        <v>0.38537089710815486</v>
      </c>
      <c r="F37" s="18">
        <f t="shared" si="19"/>
        <v>-0.13685132511406728</v>
      </c>
      <c r="G37" s="18">
        <f t="shared" si="19"/>
        <v>6.6482008219265865E-2</v>
      </c>
      <c r="H37" s="18">
        <f t="shared" si="19"/>
        <v>-1.4445192127819562</v>
      </c>
      <c r="I37" s="18">
        <f t="shared" si="19"/>
        <v>0.3887607637748216</v>
      </c>
      <c r="J37" s="18">
        <f t="shared" si="19"/>
        <v>1.4271300023254465</v>
      </c>
      <c r="K37" s="18">
        <f t="shared" si="19"/>
        <v>0.6491289781125591</v>
      </c>
      <c r="L37" s="18">
        <f t="shared" si="19"/>
        <v>0.86277467694663734</v>
      </c>
      <c r="M37" s="18">
        <f t="shared" si="19"/>
        <v>-0.92002855004216144</v>
      </c>
      <c r="N37" s="18">
        <f t="shared" si="19"/>
        <v>1.3448090741627823</v>
      </c>
      <c r="O37" s="18">
        <f t="shared" si="19"/>
        <v>0.11944894876180623</v>
      </c>
      <c r="P37" s="18">
        <f t="shared" si="19"/>
        <v>0.28117923928028254</v>
      </c>
      <c r="Q37" s="18">
        <f t="shared" si="19"/>
        <v>0.45707622497487055</v>
      </c>
      <c r="R37" s="18">
        <f t="shared" si="19"/>
        <v>-1.0726974550511814</v>
      </c>
      <c r="S37" s="18">
        <f t="shared" si="19"/>
        <v>1.0820959932250291</v>
      </c>
      <c r="T37" s="18">
        <f t="shared" si="19"/>
        <v>0.3224614255898226</v>
      </c>
      <c r="U37" s="18">
        <f t="shared" si="19"/>
        <v>-0.75656031982305905</v>
      </c>
      <c r="V37" s="18">
        <f t="shared" si="19"/>
        <v>-2.1636767219394613</v>
      </c>
      <c r="W37" s="18">
        <f t="shared" si="19"/>
        <v>-3.1476214103633993E-3</v>
      </c>
      <c r="X37" s="18">
        <f t="shared" si="19"/>
        <v>0.50681516691799455</v>
      </c>
      <c r="Y37" s="18">
        <f t="shared" si="19"/>
        <v>-2.2134650817278265</v>
      </c>
      <c r="Z37" s="18">
        <f t="shared" si="19"/>
        <v>0.8661645479018123</v>
      </c>
      <c r="AA37" s="18">
        <f t="shared" si="19"/>
        <v>-0.47378254204528325</v>
      </c>
      <c r="AB37" s="18">
        <f t="shared" si="19"/>
        <v>-1.8321379520216396E-3</v>
      </c>
      <c r="AC37" s="18">
        <f t="shared" si="19"/>
        <v>0.71539735213461064</v>
      </c>
      <c r="AD37" s="18">
        <f t="shared" si="19"/>
        <v>-1.1812693145320559</v>
      </c>
      <c r="AE37" s="18">
        <f t="shared" si="19"/>
        <v>0.6941275108647682</v>
      </c>
      <c r="AF37" s="18">
        <f t="shared" si="19"/>
        <v>0.9899130216502785</v>
      </c>
      <c r="AG37" s="18">
        <f t="shared" si="19"/>
        <v>-0.37476137802411991</v>
      </c>
      <c r="AH37" s="18">
        <f t="shared" si="19"/>
        <v>0.94285766959492889</v>
      </c>
      <c r="AI37" s="18">
        <f t="shared" si="19"/>
        <v>0.64711692885418248</v>
      </c>
      <c r="AJ37" s="18">
        <f t="shared" si="19"/>
        <v>1.183895229918198</v>
      </c>
    </row>
    <row r="38" spans="1:36" x14ac:dyDescent="0.45">
      <c r="A38" s="15" t="s">
        <v>44</v>
      </c>
      <c r="B38" s="28"/>
      <c r="C38" s="11">
        <f>C20-$B$20</f>
        <v>-1.3822699119098303</v>
      </c>
      <c r="D38" s="11">
        <f t="shared" ref="D38:AI38" si="20">D20-$B$20</f>
        <v>0.61882898918906903</v>
      </c>
      <c r="E38" s="11">
        <f t="shared" si="20"/>
        <v>-0.16029188993180732</v>
      </c>
      <c r="F38" s="11">
        <f t="shared" si="20"/>
        <v>-0.86139079103070948</v>
      </c>
      <c r="G38" s="11">
        <f t="shared" si="20"/>
        <v>-0.28776441740433789</v>
      </c>
      <c r="H38" s="11">
        <f t="shared" si="20"/>
        <v>-1.0053468349867547</v>
      </c>
      <c r="I38" s="11">
        <f t="shared" si="20"/>
        <v>-0.25598969108459002</v>
      </c>
      <c r="J38" s="11">
        <f t="shared" si="20"/>
        <v>-0.15169077721657942</v>
      </c>
      <c r="K38" s="11">
        <f t="shared" si="20"/>
        <v>0.19418367732653863</v>
      </c>
      <c r="L38" s="11">
        <f t="shared" si="20"/>
        <v>-0.24238120311266442</v>
      </c>
      <c r="M38" s="11">
        <f t="shared" si="20"/>
        <v>-0.36775248175952058</v>
      </c>
      <c r="N38" s="11">
        <f t="shared" si="20"/>
        <v>7.722516731649165E-2</v>
      </c>
      <c r="O38" s="11">
        <f t="shared" si="20"/>
        <v>0.84284674784015046</v>
      </c>
      <c r="P38" s="11">
        <f t="shared" si="20"/>
        <v>0.52923141058884404</v>
      </c>
      <c r="Q38" s="11">
        <f t="shared" si="20"/>
        <v>4.2664635248161886E-3</v>
      </c>
      <c r="R38" s="11">
        <f t="shared" si="20"/>
        <v>0.23437271440174889</v>
      </c>
      <c r="S38" s="11">
        <f t="shared" si="20"/>
        <v>0.86175100729905019</v>
      </c>
      <c r="T38" s="11">
        <f t="shared" si="20"/>
        <v>-0.10402381109941494</v>
      </c>
      <c r="U38" s="11">
        <f t="shared" si="20"/>
        <v>0.34721651824145283</v>
      </c>
      <c r="V38" s="11">
        <f t="shared" si="20"/>
        <v>-0.14953835774970869</v>
      </c>
      <c r="W38" s="11">
        <f t="shared" si="20"/>
        <v>0.85362752398759589</v>
      </c>
      <c r="X38" s="11">
        <f t="shared" si="20"/>
        <v>-0.94079947758226012</v>
      </c>
      <c r="Y38" s="11">
        <f t="shared" si="20"/>
        <v>-1.1534106759077396</v>
      </c>
      <c r="Z38" s="11">
        <f t="shared" si="20"/>
        <v>0.73824290860298092</v>
      </c>
      <c r="AA38" s="11">
        <f t="shared" si="20"/>
        <v>-0.47502239751946362</v>
      </c>
      <c r="AB38" s="11">
        <f t="shared" si="20"/>
        <v>-0.27153465449325509</v>
      </c>
      <c r="AC38" s="11">
        <f t="shared" si="20"/>
        <v>0.85956464242472741</v>
      </c>
      <c r="AD38" s="11">
        <f t="shared" si="20"/>
        <v>1.0222041854214101</v>
      </c>
      <c r="AE38" s="11">
        <f t="shared" si="20"/>
        <v>-0.24849178527455607</v>
      </c>
      <c r="AF38" s="11">
        <f t="shared" si="20"/>
        <v>0.86982375632669395</v>
      </c>
      <c r="AG38" s="11">
        <f t="shared" si="20"/>
        <v>-1.0955090537203969</v>
      </c>
      <c r="AH38" s="11">
        <f t="shared" si="20"/>
        <v>0.64017906768199673</v>
      </c>
      <c r="AI38" s="11">
        <f t="shared" si="20"/>
        <v>0.88337634659357533</v>
      </c>
      <c r="AJ38" s="11"/>
    </row>
    <row r="39" spans="1:36" x14ac:dyDescent="0.45">
      <c r="A39" s="15" t="s">
        <v>45</v>
      </c>
      <c r="B39" s="28"/>
      <c r="C39" s="11">
        <f>C21-$B$21</f>
        <v>0.47507496657896198</v>
      </c>
      <c r="D39" s="11">
        <f t="shared" ref="D39:AH39" si="21">D21-$B$21</f>
        <v>-0.92383807689929576</v>
      </c>
      <c r="E39" s="11">
        <f t="shared" si="21"/>
        <v>-1.7923163377688613</v>
      </c>
      <c r="F39" s="11">
        <f t="shared" si="21"/>
        <v>-0.37927285950799217</v>
      </c>
      <c r="G39" s="11">
        <f t="shared" si="21"/>
        <v>1.2598575752746157</v>
      </c>
      <c r="H39" s="11">
        <f t="shared" si="21"/>
        <v>-0.20673035950799168</v>
      </c>
      <c r="I39" s="11">
        <f t="shared" si="21"/>
        <v>0.8798336622311389</v>
      </c>
      <c r="J39" s="11">
        <f t="shared" si="21"/>
        <v>-0.395742394970517</v>
      </c>
      <c r="K39" s="11">
        <f t="shared" si="21"/>
        <v>0.70465671434611821</v>
      </c>
      <c r="L39" s="11">
        <f t="shared" si="21"/>
        <v>0.13855322744852749</v>
      </c>
      <c r="M39" s="11">
        <f t="shared" si="21"/>
        <v>4.1517240863218063E-2</v>
      </c>
      <c r="N39" s="11">
        <f t="shared" si="21"/>
        <v>-1.0064295043568094E-2</v>
      </c>
      <c r="O39" s="11">
        <f t="shared" si="21"/>
        <v>0.8301427701815598</v>
      </c>
      <c r="P39" s="11">
        <f t="shared" si="21"/>
        <v>0.15728932147444752</v>
      </c>
      <c r="Q39" s="11">
        <f t="shared" si="21"/>
        <v>0.1091079413484195</v>
      </c>
      <c r="R39" s="11">
        <f t="shared" si="21"/>
        <v>1.4800667422691092</v>
      </c>
      <c r="S39" s="11">
        <f t="shared" si="21"/>
        <v>-0.91600635827267496</v>
      </c>
      <c r="T39" s="11">
        <f t="shared" si="21"/>
        <v>-0.45129415098581482</v>
      </c>
      <c r="U39" s="11">
        <f t="shared" si="21"/>
        <v>-0.15535981602975824</v>
      </c>
      <c r="V39" s="11">
        <f t="shared" si="21"/>
        <v>-0.3514519485349048</v>
      </c>
      <c r="W39" s="11">
        <f t="shared" si="21"/>
        <v>-0.52321695888687358</v>
      </c>
      <c r="X39" s="11">
        <f t="shared" si="21"/>
        <v>-0.72104304584338585</v>
      </c>
      <c r="Y39" s="11">
        <f t="shared" si="21"/>
        <v>0.56819090860793864</v>
      </c>
      <c r="Z39" s="11">
        <f t="shared" si="21"/>
        <v>0.10846005974665829</v>
      </c>
      <c r="AA39" s="11">
        <f t="shared" si="21"/>
        <v>-0.98936602720985611</v>
      </c>
      <c r="AB39" s="11">
        <f t="shared" si="21"/>
        <v>0.64953148831809671</v>
      </c>
      <c r="AC39" s="11">
        <f t="shared" si="21"/>
        <v>-0.58592399822434871</v>
      </c>
      <c r="AD39" s="11">
        <f t="shared" si="21"/>
        <v>0.63289070156861271</v>
      </c>
      <c r="AE39" s="11">
        <f t="shared" si="21"/>
        <v>0.53445465731395103</v>
      </c>
      <c r="AF39" s="11">
        <f t="shared" si="21"/>
        <v>-0.16625526116430756</v>
      </c>
      <c r="AG39" s="11">
        <f t="shared" si="21"/>
        <v>0.75385343448785846</v>
      </c>
      <c r="AH39" s="11">
        <f t="shared" si="21"/>
        <v>1.2238844903884853</v>
      </c>
      <c r="AI39" s="11">
        <f>AI21-$B$21</f>
        <v>0.59601181958104732</v>
      </c>
      <c r="AJ39" s="11"/>
    </row>
    <row r="40" spans="1:36" x14ac:dyDescent="0.45">
      <c r="A40" s="19" t="s">
        <v>46</v>
      </c>
      <c r="B40" s="30"/>
      <c r="C40" s="11">
        <f>C22-$B$22</f>
        <v>-0.47014833859216587</v>
      </c>
      <c r="D40" s="11">
        <f t="shared" ref="D40:AI40" si="22">D22-$B$22</f>
        <v>-1.452757034244339</v>
      </c>
      <c r="E40" s="11">
        <f t="shared" si="22"/>
        <v>-1.6277570342443397</v>
      </c>
      <c r="F40" s="11">
        <f t="shared" si="22"/>
        <v>0.97876470488609701</v>
      </c>
      <c r="G40" s="11">
        <f t="shared" si="22"/>
        <v>0.12441687879913932</v>
      </c>
      <c r="H40" s="11">
        <f t="shared" si="22"/>
        <v>-0.73843094728781633</v>
      </c>
      <c r="I40" s="11">
        <f t="shared" si="22"/>
        <v>0.59761471708476588</v>
      </c>
      <c r="J40" s="11">
        <f t="shared" si="22"/>
        <v>1.1006846686813176E-2</v>
      </c>
      <c r="K40" s="11">
        <f t="shared" si="22"/>
        <v>0.10225066527918703</v>
      </c>
      <c r="L40" s="11">
        <f t="shared" si="22"/>
        <v>-6.8297936418252547E-2</v>
      </c>
      <c r="M40" s="11">
        <f t="shared" si="22"/>
        <v>0.62614468743603613</v>
      </c>
      <c r="N40" s="11">
        <f t="shared" si="22"/>
        <v>0.42988436086300386</v>
      </c>
      <c r="O40" s="11">
        <f t="shared" si="22"/>
        <v>-0.45372817308354119</v>
      </c>
      <c r="P40" s="11">
        <f t="shared" si="22"/>
        <v>0.20595624436996918</v>
      </c>
      <c r="Q40" s="11">
        <f t="shared" si="22"/>
        <v>0.2038255928767958</v>
      </c>
      <c r="R40" s="11">
        <f t="shared" si="22"/>
        <v>1.1831854084708775</v>
      </c>
      <c r="S40" s="11">
        <f t="shared" si="22"/>
        <v>-6.08179690862789E-2</v>
      </c>
      <c r="T40" s="11">
        <f t="shared" si="22"/>
        <v>-1.0931922830501613</v>
      </c>
      <c r="U40" s="11">
        <f t="shared" si="22"/>
        <v>-0.25304171333337067</v>
      </c>
      <c r="V40" s="11">
        <f t="shared" si="22"/>
        <v>-2.7415510301035493</v>
      </c>
      <c r="W40" s="11">
        <f t="shared" si="22"/>
        <v>1.3671187421531839</v>
      </c>
      <c r="X40" s="11">
        <f t="shared" si="22"/>
        <v>-0.90500858703936782</v>
      </c>
      <c r="Y40" s="11">
        <f t="shared" si="22"/>
        <v>0.52661667175979421</v>
      </c>
      <c r="Z40" s="11">
        <f t="shared" si="22"/>
        <v>0.83453592641818464</v>
      </c>
      <c r="AA40" s="11">
        <f t="shared" si="22"/>
        <v>2.0574137732090856</v>
      </c>
      <c r="AB40" s="11">
        <f t="shared" si="22"/>
        <v>-0.15777773817808605</v>
      </c>
      <c r="AC40" s="11">
        <f t="shared" si="22"/>
        <v>0.23199969453413072</v>
      </c>
      <c r="AD40" s="11">
        <f t="shared" si="22"/>
        <v>0.68039513966870491</v>
      </c>
      <c r="AE40" s="11">
        <f t="shared" si="22"/>
        <v>-0.3519288768944433</v>
      </c>
      <c r="AF40" s="11">
        <f t="shared" si="22"/>
        <v>0.24030714795027652</v>
      </c>
      <c r="AG40" s="11">
        <f t="shared" si="22"/>
        <v>0.87180300716352743</v>
      </c>
      <c r="AH40" s="11">
        <f t="shared" si="22"/>
        <v>0.68942723076601009</v>
      </c>
      <c r="AI40" s="11">
        <f t="shared" si="22"/>
        <v>0.93893551233950934</v>
      </c>
      <c r="AJ40" s="17"/>
    </row>
    <row r="41" spans="1:36" x14ac:dyDescent="0.45">
      <c r="A41" s="31" t="s">
        <v>47</v>
      </c>
      <c r="B41" s="29"/>
      <c r="C41" s="18">
        <f>C23-$B$23</f>
        <v>-0.5686723471920061</v>
      </c>
      <c r="D41" s="18">
        <f t="shared" ref="D41:AI41" si="23">D23-$B$23</f>
        <v>-0.4209524579787427</v>
      </c>
      <c r="E41" s="18">
        <f t="shared" si="23"/>
        <v>-0.80374084034269266</v>
      </c>
      <c r="F41" s="18">
        <f t="shared" si="23"/>
        <v>-9.4151799246800394E-2</v>
      </c>
      <c r="G41" s="18">
        <f t="shared" si="23"/>
        <v>0.29680710486278628</v>
      </c>
      <c r="H41" s="18">
        <f t="shared" si="23"/>
        <v>-0.85622046344322378</v>
      </c>
      <c r="I41" s="18">
        <f t="shared" si="23"/>
        <v>0.40767995203367668</v>
      </c>
      <c r="J41" s="18">
        <f t="shared" si="23"/>
        <v>0.22034710625938025</v>
      </c>
      <c r="K41" s="18">
        <f t="shared" si="23"/>
        <v>0.41510226393580041</v>
      </c>
      <c r="L41" s="18">
        <f t="shared" si="23"/>
        <v>0.16239140394979401</v>
      </c>
      <c r="M41" s="18">
        <f t="shared" si="23"/>
        <v>-0.14700992656489298</v>
      </c>
      <c r="N41" s="18">
        <f t="shared" si="23"/>
        <v>0.45991308958912924</v>
      </c>
      <c r="O41" s="18">
        <f t="shared" si="23"/>
        <v>0.33770993731294929</v>
      </c>
      <c r="P41" s="18">
        <f t="shared" si="23"/>
        <v>0.2832839402943268</v>
      </c>
      <c r="Q41" s="18">
        <f t="shared" si="23"/>
        <v>0.19588909129153009</v>
      </c>
      <c r="R41" s="18">
        <f t="shared" si="23"/>
        <v>0.4684626538855472</v>
      </c>
      <c r="S41" s="18">
        <f t="shared" si="23"/>
        <v>0.23869771967571474</v>
      </c>
      <c r="T41" s="18">
        <f t="shared" si="23"/>
        <v>-0.34343980344463176</v>
      </c>
      <c r="U41" s="18">
        <f t="shared" si="23"/>
        <v>-0.19967710022279128</v>
      </c>
      <c r="V41" s="18">
        <f t="shared" si="23"/>
        <v>-1.3471524515625202</v>
      </c>
      <c r="W41" s="18">
        <f t="shared" si="23"/>
        <v>0.42800084263186911</v>
      </c>
      <c r="X41" s="18">
        <f t="shared" si="23"/>
        <v>-0.52615672552927428</v>
      </c>
      <c r="Y41" s="18">
        <f t="shared" si="23"/>
        <v>-0.5541517992468048</v>
      </c>
      <c r="Z41" s="18">
        <f t="shared" si="23"/>
        <v>0.63856183415176382</v>
      </c>
      <c r="AA41" s="18">
        <f t="shared" si="23"/>
        <v>3.7198494295273221E-2</v>
      </c>
      <c r="AB41" s="18">
        <f t="shared" si="23"/>
        <v>4.6122753694829655E-2</v>
      </c>
      <c r="AC41" s="18">
        <f t="shared" si="23"/>
        <v>0.30473872043139139</v>
      </c>
      <c r="AD41" s="18">
        <f t="shared" si="23"/>
        <v>0.29784428685887399</v>
      </c>
      <c r="AE41" s="18">
        <f t="shared" si="23"/>
        <v>0.15845375359077529</v>
      </c>
      <c r="AF41" s="18">
        <f t="shared" si="23"/>
        <v>0.4714884735851399</v>
      </c>
      <c r="AG41" s="18">
        <f t="shared" si="23"/>
        <v>4.7465943740805372E-2</v>
      </c>
      <c r="AH41" s="18">
        <f t="shared" si="23"/>
        <v>0.87759640688496532</v>
      </c>
      <c r="AI41" s="18">
        <f t="shared" si="23"/>
        <v>0.76993822032267367</v>
      </c>
      <c r="AJ41" s="1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37E9-813B-47EF-A7B5-0D446908706E}">
  <dimension ref="A1:AF41"/>
  <sheetViews>
    <sheetView workbookViewId="0">
      <selection activeCell="B16" sqref="B16"/>
    </sheetView>
  </sheetViews>
  <sheetFormatPr defaultRowHeight="15.75" x14ac:dyDescent="0.45"/>
  <cols>
    <col min="1" max="1" width="20.19921875" style="8" customWidth="1"/>
    <col min="2" max="25" width="13.59765625" style="32" customWidth="1"/>
    <col min="26" max="26" width="14" style="8" customWidth="1"/>
    <col min="27" max="27" width="9.06640625" style="8"/>
    <col min="28" max="28" width="12.265625" style="8" bestFit="1" customWidth="1"/>
    <col min="29" max="236" width="9.06640625" style="8"/>
    <col min="237" max="237" width="20.19921875" style="8" customWidth="1"/>
    <col min="238" max="238" width="13.19921875" style="8" bestFit="1" customWidth="1"/>
    <col min="239" max="239" width="3" style="8" customWidth="1"/>
    <col min="240" max="249" width="9.06640625" style="8"/>
    <col min="250" max="250" width="8.19921875" style="8" customWidth="1"/>
    <col min="251" max="251" width="9.06640625" style="8"/>
    <col min="252" max="252" width="9" style="8" customWidth="1"/>
    <col min="253" max="253" width="8.19921875" style="8" customWidth="1"/>
    <col min="254" max="254" width="9.06640625" style="8"/>
    <col min="255" max="260" width="9.19921875" style="8" customWidth="1"/>
    <col min="261" max="261" width="11.33203125" style="8" bestFit="1" customWidth="1"/>
    <col min="262" max="262" width="9.796875" style="8" bestFit="1" customWidth="1"/>
    <col min="263" max="264" width="9.06640625" style="8"/>
    <col min="265" max="266" width="9.53125" style="8" bestFit="1" customWidth="1"/>
    <col min="267" max="492" width="9.06640625" style="8"/>
    <col min="493" max="493" width="20.19921875" style="8" customWidth="1"/>
    <col min="494" max="494" width="13.19921875" style="8" bestFit="1" customWidth="1"/>
    <col min="495" max="495" width="3" style="8" customWidth="1"/>
    <col min="496" max="505" width="9.06640625" style="8"/>
    <col min="506" max="506" width="8.19921875" style="8" customWidth="1"/>
    <col min="507" max="507" width="9.06640625" style="8"/>
    <col min="508" max="508" width="9" style="8" customWidth="1"/>
    <col min="509" max="509" width="8.19921875" style="8" customWidth="1"/>
    <col min="510" max="510" width="9.06640625" style="8"/>
    <col min="511" max="516" width="9.19921875" style="8" customWidth="1"/>
    <col min="517" max="517" width="11.33203125" style="8" bestFit="1" customWidth="1"/>
    <col min="518" max="518" width="9.796875" style="8" bestFit="1" customWidth="1"/>
    <col min="519" max="520" width="9.06640625" style="8"/>
    <col min="521" max="522" width="9.53125" style="8" bestFit="1" customWidth="1"/>
    <col min="523" max="748" width="9.06640625" style="8"/>
    <col min="749" max="749" width="20.19921875" style="8" customWidth="1"/>
    <col min="750" max="750" width="13.19921875" style="8" bestFit="1" customWidth="1"/>
    <col min="751" max="751" width="3" style="8" customWidth="1"/>
    <col min="752" max="761" width="9.06640625" style="8"/>
    <col min="762" max="762" width="8.19921875" style="8" customWidth="1"/>
    <col min="763" max="763" width="9.06640625" style="8"/>
    <col min="764" max="764" width="9" style="8" customWidth="1"/>
    <col min="765" max="765" width="8.19921875" style="8" customWidth="1"/>
    <col min="766" max="766" width="9.06640625" style="8"/>
    <col min="767" max="772" width="9.19921875" style="8" customWidth="1"/>
    <col min="773" max="773" width="11.33203125" style="8" bestFit="1" customWidth="1"/>
    <col min="774" max="774" width="9.796875" style="8" bestFit="1" customWidth="1"/>
    <col min="775" max="776" width="9.06640625" style="8"/>
    <col min="777" max="778" width="9.53125" style="8" bestFit="1" customWidth="1"/>
    <col min="779" max="1004" width="9.06640625" style="8"/>
    <col min="1005" max="1005" width="20.19921875" style="8" customWidth="1"/>
    <col min="1006" max="1006" width="13.19921875" style="8" bestFit="1" customWidth="1"/>
    <col min="1007" max="1007" width="3" style="8" customWidth="1"/>
    <col min="1008" max="1017" width="9.06640625" style="8"/>
    <col min="1018" max="1018" width="8.19921875" style="8" customWidth="1"/>
    <col min="1019" max="1019" width="9.06640625" style="8"/>
    <col min="1020" max="1020" width="9" style="8" customWidth="1"/>
    <col min="1021" max="1021" width="8.19921875" style="8" customWidth="1"/>
    <col min="1022" max="1022" width="9.06640625" style="8"/>
    <col min="1023" max="1028" width="9.19921875" style="8" customWidth="1"/>
    <col min="1029" max="1029" width="11.33203125" style="8" bestFit="1" customWidth="1"/>
    <col min="1030" max="1030" width="9.796875" style="8" bestFit="1" customWidth="1"/>
    <col min="1031" max="1032" width="9.06640625" style="8"/>
    <col min="1033" max="1034" width="9.53125" style="8" bestFit="1" customWidth="1"/>
    <col min="1035" max="1260" width="9.06640625" style="8"/>
    <col min="1261" max="1261" width="20.19921875" style="8" customWidth="1"/>
    <col min="1262" max="1262" width="13.19921875" style="8" bestFit="1" customWidth="1"/>
    <col min="1263" max="1263" width="3" style="8" customWidth="1"/>
    <col min="1264" max="1273" width="9.06640625" style="8"/>
    <col min="1274" max="1274" width="8.19921875" style="8" customWidth="1"/>
    <col min="1275" max="1275" width="9.06640625" style="8"/>
    <col min="1276" max="1276" width="9" style="8" customWidth="1"/>
    <col min="1277" max="1277" width="8.19921875" style="8" customWidth="1"/>
    <col min="1278" max="1278" width="9.06640625" style="8"/>
    <col min="1279" max="1284" width="9.19921875" style="8" customWidth="1"/>
    <col min="1285" max="1285" width="11.33203125" style="8" bestFit="1" customWidth="1"/>
    <col min="1286" max="1286" width="9.796875" style="8" bestFit="1" customWidth="1"/>
    <col min="1287" max="1288" width="9.06640625" style="8"/>
    <col min="1289" max="1290" width="9.53125" style="8" bestFit="1" customWidth="1"/>
    <col min="1291" max="1516" width="9.06640625" style="8"/>
    <col min="1517" max="1517" width="20.19921875" style="8" customWidth="1"/>
    <col min="1518" max="1518" width="13.19921875" style="8" bestFit="1" customWidth="1"/>
    <col min="1519" max="1519" width="3" style="8" customWidth="1"/>
    <col min="1520" max="1529" width="9.06640625" style="8"/>
    <col min="1530" max="1530" width="8.19921875" style="8" customWidth="1"/>
    <col min="1531" max="1531" width="9.06640625" style="8"/>
    <col min="1532" max="1532" width="9" style="8" customWidth="1"/>
    <col min="1533" max="1533" width="8.19921875" style="8" customWidth="1"/>
    <col min="1534" max="1534" width="9.06640625" style="8"/>
    <col min="1535" max="1540" width="9.19921875" style="8" customWidth="1"/>
    <col min="1541" max="1541" width="11.33203125" style="8" bestFit="1" customWidth="1"/>
    <col min="1542" max="1542" width="9.796875" style="8" bestFit="1" customWidth="1"/>
    <col min="1543" max="1544" width="9.06640625" style="8"/>
    <col min="1545" max="1546" width="9.53125" style="8" bestFit="1" customWidth="1"/>
    <col min="1547" max="1772" width="9.06640625" style="8"/>
    <col min="1773" max="1773" width="20.19921875" style="8" customWidth="1"/>
    <col min="1774" max="1774" width="13.19921875" style="8" bestFit="1" customWidth="1"/>
    <col min="1775" max="1775" width="3" style="8" customWidth="1"/>
    <col min="1776" max="1785" width="9.06640625" style="8"/>
    <col min="1786" max="1786" width="8.19921875" style="8" customWidth="1"/>
    <col min="1787" max="1787" width="9.06640625" style="8"/>
    <col min="1788" max="1788" width="9" style="8" customWidth="1"/>
    <col min="1789" max="1789" width="8.19921875" style="8" customWidth="1"/>
    <col min="1790" max="1790" width="9.06640625" style="8"/>
    <col min="1791" max="1796" width="9.19921875" style="8" customWidth="1"/>
    <col min="1797" max="1797" width="11.33203125" style="8" bestFit="1" customWidth="1"/>
    <col min="1798" max="1798" width="9.796875" style="8" bestFit="1" customWidth="1"/>
    <col min="1799" max="1800" width="9.06640625" style="8"/>
    <col min="1801" max="1802" width="9.53125" style="8" bestFit="1" customWidth="1"/>
    <col min="1803" max="2028" width="9.06640625" style="8"/>
    <col min="2029" max="2029" width="20.19921875" style="8" customWidth="1"/>
    <col min="2030" max="2030" width="13.19921875" style="8" bestFit="1" customWidth="1"/>
    <col min="2031" max="2031" width="3" style="8" customWidth="1"/>
    <col min="2032" max="2041" width="9.06640625" style="8"/>
    <col min="2042" max="2042" width="8.19921875" style="8" customWidth="1"/>
    <col min="2043" max="2043" width="9.06640625" style="8"/>
    <col min="2044" max="2044" width="9" style="8" customWidth="1"/>
    <col min="2045" max="2045" width="8.19921875" style="8" customWidth="1"/>
    <col min="2046" max="2046" width="9.06640625" style="8"/>
    <col min="2047" max="2052" width="9.19921875" style="8" customWidth="1"/>
    <col min="2053" max="2053" width="11.33203125" style="8" bestFit="1" customWidth="1"/>
    <col min="2054" max="2054" width="9.796875" style="8" bestFit="1" customWidth="1"/>
    <col min="2055" max="2056" width="9.06640625" style="8"/>
    <col min="2057" max="2058" width="9.53125" style="8" bestFit="1" customWidth="1"/>
    <col min="2059" max="2284" width="9.06640625" style="8"/>
    <col min="2285" max="2285" width="20.19921875" style="8" customWidth="1"/>
    <col min="2286" max="2286" width="13.19921875" style="8" bestFit="1" customWidth="1"/>
    <col min="2287" max="2287" width="3" style="8" customWidth="1"/>
    <col min="2288" max="2297" width="9.06640625" style="8"/>
    <col min="2298" max="2298" width="8.19921875" style="8" customWidth="1"/>
    <col min="2299" max="2299" width="9.06640625" style="8"/>
    <col min="2300" max="2300" width="9" style="8" customWidth="1"/>
    <col min="2301" max="2301" width="8.19921875" style="8" customWidth="1"/>
    <col min="2302" max="2302" width="9.06640625" style="8"/>
    <col min="2303" max="2308" width="9.19921875" style="8" customWidth="1"/>
    <col min="2309" max="2309" width="11.33203125" style="8" bestFit="1" customWidth="1"/>
    <col min="2310" max="2310" width="9.796875" style="8" bestFit="1" customWidth="1"/>
    <col min="2311" max="2312" width="9.06640625" style="8"/>
    <col min="2313" max="2314" width="9.53125" style="8" bestFit="1" customWidth="1"/>
    <col min="2315" max="2540" width="9.06640625" style="8"/>
    <col min="2541" max="2541" width="20.19921875" style="8" customWidth="1"/>
    <col min="2542" max="2542" width="13.19921875" style="8" bestFit="1" customWidth="1"/>
    <col min="2543" max="2543" width="3" style="8" customWidth="1"/>
    <col min="2544" max="2553" width="9.06640625" style="8"/>
    <col min="2554" max="2554" width="8.19921875" style="8" customWidth="1"/>
    <col min="2555" max="2555" width="9.06640625" style="8"/>
    <col min="2556" max="2556" width="9" style="8" customWidth="1"/>
    <col min="2557" max="2557" width="8.19921875" style="8" customWidth="1"/>
    <col min="2558" max="2558" width="9.06640625" style="8"/>
    <col min="2559" max="2564" width="9.19921875" style="8" customWidth="1"/>
    <col min="2565" max="2565" width="11.33203125" style="8" bestFit="1" customWidth="1"/>
    <col min="2566" max="2566" width="9.796875" style="8" bestFit="1" customWidth="1"/>
    <col min="2567" max="2568" width="9.06640625" style="8"/>
    <col min="2569" max="2570" width="9.53125" style="8" bestFit="1" customWidth="1"/>
    <col min="2571" max="2796" width="9.06640625" style="8"/>
    <col min="2797" max="2797" width="20.19921875" style="8" customWidth="1"/>
    <col min="2798" max="2798" width="13.19921875" style="8" bestFit="1" customWidth="1"/>
    <col min="2799" max="2799" width="3" style="8" customWidth="1"/>
    <col min="2800" max="2809" width="9.06640625" style="8"/>
    <col min="2810" max="2810" width="8.19921875" style="8" customWidth="1"/>
    <col min="2811" max="2811" width="9.06640625" style="8"/>
    <col min="2812" max="2812" width="9" style="8" customWidth="1"/>
    <col min="2813" max="2813" width="8.19921875" style="8" customWidth="1"/>
    <col min="2814" max="2814" width="9.06640625" style="8"/>
    <col min="2815" max="2820" width="9.19921875" style="8" customWidth="1"/>
    <col min="2821" max="2821" width="11.33203125" style="8" bestFit="1" customWidth="1"/>
    <col min="2822" max="2822" width="9.796875" style="8" bestFit="1" customWidth="1"/>
    <col min="2823" max="2824" width="9.06640625" style="8"/>
    <col min="2825" max="2826" width="9.53125" style="8" bestFit="1" customWidth="1"/>
    <col min="2827" max="3052" width="9.06640625" style="8"/>
    <col min="3053" max="3053" width="20.19921875" style="8" customWidth="1"/>
    <col min="3054" max="3054" width="13.19921875" style="8" bestFit="1" customWidth="1"/>
    <col min="3055" max="3055" width="3" style="8" customWidth="1"/>
    <col min="3056" max="3065" width="9.06640625" style="8"/>
    <col min="3066" max="3066" width="8.19921875" style="8" customWidth="1"/>
    <col min="3067" max="3067" width="9.06640625" style="8"/>
    <col min="3068" max="3068" width="9" style="8" customWidth="1"/>
    <col min="3069" max="3069" width="8.19921875" style="8" customWidth="1"/>
    <col min="3070" max="3070" width="9.06640625" style="8"/>
    <col min="3071" max="3076" width="9.19921875" style="8" customWidth="1"/>
    <col min="3077" max="3077" width="11.33203125" style="8" bestFit="1" customWidth="1"/>
    <col min="3078" max="3078" width="9.796875" style="8" bestFit="1" customWidth="1"/>
    <col min="3079" max="3080" width="9.06640625" style="8"/>
    <col min="3081" max="3082" width="9.53125" style="8" bestFit="1" customWidth="1"/>
    <col min="3083" max="3308" width="9.06640625" style="8"/>
    <col min="3309" max="3309" width="20.19921875" style="8" customWidth="1"/>
    <col min="3310" max="3310" width="13.19921875" style="8" bestFit="1" customWidth="1"/>
    <col min="3311" max="3311" width="3" style="8" customWidth="1"/>
    <col min="3312" max="3321" width="9.06640625" style="8"/>
    <col min="3322" max="3322" width="8.19921875" style="8" customWidth="1"/>
    <col min="3323" max="3323" width="9.06640625" style="8"/>
    <col min="3324" max="3324" width="9" style="8" customWidth="1"/>
    <col min="3325" max="3325" width="8.19921875" style="8" customWidth="1"/>
    <col min="3326" max="3326" width="9.06640625" style="8"/>
    <col min="3327" max="3332" width="9.19921875" style="8" customWidth="1"/>
    <col min="3333" max="3333" width="11.33203125" style="8" bestFit="1" customWidth="1"/>
    <col min="3334" max="3334" width="9.796875" style="8" bestFit="1" customWidth="1"/>
    <col min="3335" max="3336" width="9.06640625" style="8"/>
    <col min="3337" max="3338" width="9.53125" style="8" bestFit="1" customWidth="1"/>
    <col min="3339" max="3564" width="9.06640625" style="8"/>
    <col min="3565" max="3565" width="20.19921875" style="8" customWidth="1"/>
    <col min="3566" max="3566" width="13.19921875" style="8" bestFit="1" customWidth="1"/>
    <col min="3567" max="3567" width="3" style="8" customWidth="1"/>
    <col min="3568" max="3577" width="9.06640625" style="8"/>
    <col min="3578" max="3578" width="8.19921875" style="8" customWidth="1"/>
    <col min="3579" max="3579" width="9.06640625" style="8"/>
    <col min="3580" max="3580" width="9" style="8" customWidth="1"/>
    <col min="3581" max="3581" width="8.19921875" style="8" customWidth="1"/>
    <col min="3582" max="3582" width="9.06640625" style="8"/>
    <col min="3583" max="3588" width="9.19921875" style="8" customWidth="1"/>
    <col min="3589" max="3589" width="11.33203125" style="8" bestFit="1" customWidth="1"/>
    <col min="3590" max="3590" width="9.796875" style="8" bestFit="1" customWidth="1"/>
    <col min="3591" max="3592" width="9.06640625" style="8"/>
    <col min="3593" max="3594" width="9.53125" style="8" bestFit="1" customWidth="1"/>
    <col min="3595" max="3820" width="9.06640625" style="8"/>
    <col min="3821" max="3821" width="20.19921875" style="8" customWidth="1"/>
    <col min="3822" max="3822" width="13.19921875" style="8" bestFit="1" customWidth="1"/>
    <col min="3823" max="3823" width="3" style="8" customWidth="1"/>
    <col min="3824" max="3833" width="9.06640625" style="8"/>
    <col min="3834" max="3834" width="8.19921875" style="8" customWidth="1"/>
    <col min="3835" max="3835" width="9.06640625" style="8"/>
    <col min="3836" max="3836" width="9" style="8" customWidth="1"/>
    <col min="3837" max="3837" width="8.19921875" style="8" customWidth="1"/>
    <col min="3838" max="3838" width="9.06640625" style="8"/>
    <col min="3839" max="3844" width="9.19921875" style="8" customWidth="1"/>
    <col min="3845" max="3845" width="11.33203125" style="8" bestFit="1" customWidth="1"/>
    <col min="3846" max="3846" width="9.796875" style="8" bestFit="1" customWidth="1"/>
    <col min="3847" max="3848" width="9.06640625" style="8"/>
    <col min="3849" max="3850" width="9.53125" style="8" bestFit="1" customWidth="1"/>
    <col min="3851" max="4076" width="9.06640625" style="8"/>
    <col min="4077" max="4077" width="20.19921875" style="8" customWidth="1"/>
    <col min="4078" max="4078" width="13.19921875" style="8" bestFit="1" customWidth="1"/>
    <col min="4079" max="4079" width="3" style="8" customWidth="1"/>
    <col min="4080" max="4089" width="9.06640625" style="8"/>
    <col min="4090" max="4090" width="8.19921875" style="8" customWidth="1"/>
    <col min="4091" max="4091" width="9.06640625" style="8"/>
    <col min="4092" max="4092" width="9" style="8" customWidth="1"/>
    <col min="4093" max="4093" width="8.19921875" style="8" customWidth="1"/>
    <col min="4094" max="4094" width="9.06640625" style="8"/>
    <col min="4095" max="4100" width="9.19921875" style="8" customWidth="1"/>
    <col min="4101" max="4101" width="11.33203125" style="8" bestFit="1" customWidth="1"/>
    <col min="4102" max="4102" width="9.796875" style="8" bestFit="1" customWidth="1"/>
    <col min="4103" max="4104" width="9.06640625" style="8"/>
    <col min="4105" max="4106" width="9.53125" style="8" bestFit="1" customWidth="1"/>
    <col min="4107" max="4332" width="9.06640625" style="8"/>
    <col min="4333" max="4333" width="20.19921875" style="8" customWidth="1"/>
    <col min="4334" max="4334" width="13.19921875" style="8" bestFit="1" customWidth="1"/>
    <col min="4335" max="4335" width="3" style="8" customWidth="1"/>
    <col min="4336" max="4345" width="9.06640625" style="8"/>
    <col min="4346" max="4346" width="8.19921875" style="8" customWidth="1"/>
    <col min="4347" max="4347" width="9.06640625" style="8"/>
    <col min="4348" max="4348" width="9" style="8" customWidth="1"/>
    <col min="4349" max="4349" width="8.19921875" style="8" customWidth="1"/>
    <col min="4350" max="4350" width="9.06640625" style="8"/>
    <col min="4351" max="4356" width="9.19921875" style="8" customWidth="1"/>
    <col min="4357" max="4357" width="11.33203125" style="8" bestFit="1" customWidth="1"/>
    <col min="4358" max="4358" width="9.796875" style="8" bestFit="1" customWidth="1"/>
    <col min="4359" max="4360" width="9.06640625" style="8"/>
    <col min="4361" max="4362" width="9.53125" style="8" bestFit="1" customWidth="1"/>
    <col min="4363" max="4588" width="9.06640625" style="8"/>
    <col min="4589" max="4589" width="20.19921875" style="8" customWidth="1"/>
    <col min="4590" max="4590" width="13.19921875" style="8" bestFit="1" customWidth="1"/>
    <col min="4591" max="4591" width="3" style="8" customWidth="1"/>
    <col min="4592" max="4601" width="9.06640625" style="8"/>
    <col min="4602" max="4602" width="8.19921875" style="8" customWidth="1"/>
    <col min="4603" max="4603" width="9.06640625" style="8"/>
    <col min="4604" max="4604" width="9" style="8" customWidth="1"/>
    <col min="4605" max="4605" width="8.19921875" style="8" customWidth="1"/>
    <col min="4606" max="4606" width="9.06640625" style="8"/>
    <col min="4607" max="4612" width="9.19921875" style="8" customWidth="1"/>
    <col min="4613" max="4613" width="11.33203125" style="8" bestFit="1" customWidth="1"/>
    <col min="4614" max="4614" width="9.796875" style="8" bestFit="1" customWidth="1"/>
    <col min="4615" max="4616" width="9.06640625" style="8"/>
    <col min="4617" max="4618" width="9.53125" style="8" bestFit="1" customWidth="1"/>
    <col min="4619" max="4844" width="9.06640625" style="8"/>
    <col min="4845" max="4845" width="20.19921875" style="8" customWidth="1"/>
    <col min="4846" max="4846" width="13.19921875" style="8" bestFit="1" customWidth="1"/>
    <col min="4847" max="4847" width="3" style="8" customWidth="1"/>
    <col min="4848" max="4857" width="9.06640625" style="8"/>
    <col min="4858" max="4858" width="8.19921875" style="8" customWidth="1"/>
    <col min="4859" max="4859" width="9.06640625" style="8"/>
    <col min="4860" max="4860" width="9" style="8" customWidth="1"/>
    <col min="4861" max="4861" width="8.19921875" style="8" customWidth="1"/>
    <col min="4862" max="4862" width="9.06640625" style="8"/>
    <col min="4863" max="4868" width="9.19921875" style="8" customWidth="1"/>
    <col min="4869" max="4869" width="11.33203125" style="8" bestFit="1" customWidth="1"/>
    <col min="4870" max="4870" width="9.796875" style="8" bestFit="1" customWidth="1"/>
    <col min="4871" max="4872" width="9.06640625" style="8"/>
    <col min="4873" max="4874" width="9.53125" style="8" bestFit="1" customWidth="1"/>
    <col min="4875" max="5100" width="9.06640625" style="8"/>
    <col min="5101" max="5101" width="20.19921875" style="8" customWidth="1"/>
    <col min="5102" max="5102" width="13.19921875" style="8" bestFit="1" customWidth="1"/>
    <col min="5103" max="5103" width="3" style="8" customWidth="1"/>
    <col min="5104" max="5113" width="9.06640625" style="8"/>
    <col min="5114" max="5114" width="8.19921875" style="8" customWidth="1"/>
    <col min="5115" max="5115" width="9.06640625" style="8"/>
    <col min="5116" max="5116" width="9" style="8" customWidth="1"/>
    <col min="5117" max="5117" width="8.19921875" style="8" customWidth="1"/>
    <col min="5118" max="5118" width="9.06640625" style="8"/>
    <col min="5119" max="5124" width="9.19921875" style="8" customWidth="1"/>
    <col min="5125" max="5125" width="11.33203125" style="8" bestFit="1" customWidth="1"/>
    <col min="5126" max="5126" width="9.796875" style="8" bestFit="1" customWidth="1"/>
    <col min="5127" max="5128" width="9.06640625" style="8"/>
    <col min="5129" max="5130" width="9.53125" style="8" bestFit="1" customWidth="1"/>
    <col min="5131" max="5356" width="9.06640625" style="8"/>
    <col min="5357" max="5357" width="20.19921875" style="8" customWidth="1"/>
    <col min="5358" max="5358" width="13.19921875" style="8" bestFit="1" customWidth="1"/>
    <col min="5359" max="5359" width="3" style="8" customWidth="1"/>
    <col min="5360" max="5369" width="9.06640625" style="8"/>
    <col min="5370" max="5370" width="8.19921875" style="8" customWidth="1"/>
    <col min="5371" max="5371" width="9.06640625" style="8"/>
    <col min="5372" max="5372" width="9" style="8" customWidth="1"/>
    <col min="5373" max="5373" width="8.19921875" style="8" customWidth="1"/>
    <col min="5374" max="5374" width="9.06640625" style="8"/>
    <col min="5375" max="5380" width="9.19921875" style="8" customWidth="1"/>
    <col min="5381" max="5381" width="11.33203125" style="8" bestFit="1" customWidth="1"/>
    <col min="5382" max="5382" width="9.796875" style="8" bestFit="1" customWidth="1"/>
    <col min="5383" max="5384" width="9.06640625" style="8"/>
    <col min="5385" max="5386" width="9.53125" style="8" bestFit="1" customWidth="1"/>
    <col min="5387" max="5612" width="9.06640625" style="8"/>
    <col min="5613" max="5613" width="20.19921875" style="8" customWidth="1"/>
    <col min="5614" max="5614" width="13.19921875" style="8" bestFit="1" customWidth="1"/>
    <col min="5615" max="5615" width="3" style="8" customWidth="1"/>
    <col min="5616" max="5625" width="9.06640625" style="8"/>
    <col min="5626" max="5626" width="8.19921875" style="8" customWidth="1"/>
    <col min="5627" max="5627" width="9.06640625" style="8"/>
    <col min="5628" max="5628" width="9" style="8" customWidth="1"/>
    <col min="5629" max="5629" width="8.19921875" style="8" customWidth="1"/>
    <col min="5630" max="5630" width="9.06640625" style="8"/>
    <col min="5631" max="5636" width="9.19921875" style="8" customWidth="1"/>
    <col min="5637" max="5637" width="11.33203125" style="8" bestFit="1" customWidth="1"/>
    <col min="5638" max="5638" width="9.796875" style="8" bestFit="1" customWidth="1"/>
    <col min="5639" max="5640" width="9.06640625" style="8"/>
    <col min="5641" max="5642" width="9.53125" style="8" bestFit="1" customWidth="1"/>
    <col min="5643" max="5868" width="9.06640625" style="8"/>
    <col min="5869" max="5869" width="20.19921875" style="8" customWidth="1"/>
    <col min="5870" max="5870" width="13.19921875" style="8" bestFit="1" customWidth="1"/>
    <col min="5871" max="5871" width="3" style="8" customWidth="1"/>
    <col min="5872" max="5881" width="9.06640625" style="8"/>
    <col min="5882" max="5882" width="8.19921875" style="8" customWidth="1"/>
    <col min="5883" max="5883" width="9.06640625" style="8"/>
    <col min="5884" max="5884" width="9" style="8" customWidth="1"/>
    <col min="5885" max="5885" width="8.19921875" style="8" customWidth="1"/>
    <col min="5886" max="5886" width="9.06640625" style="8"/>
    <col min="5887" max="5892" width="9.19921875" style="8" customWidth="1"/>
    <col min="5893" max="5893" width="11.33203125" style="8" bestFit="1" customWidth="1"/>
    <col min="5894" max="5894" width="9.796875" style="8" bestFit="1" customWidth="1"/>
    <col min="5895" max="5896" width="9.06640625" style="8"/>
    <col min="5897" max="5898" width="9.53125" style="8" bestFit="1" customWidth="1"/>
    <col min="5899" max="6124" width="9.06640625" style="8"/>
    <col min="6125" max="6125" width="20.19921875" style="8" customWidth="1"/>
    <col min="6126" max="6126" width="13.19921875" style="8" bestFit="1" customWidth="1"/>
    <col min="6127" max="6127" width="3" style="8" customWidth="1"/>
    <col min="6128" max="6137" width="9.06640625" style="8"/>
    <col min="6138" max="6138" width="8.19921875" style="8" customWidth="1"/>
    <col min="6139" max="6139" width="9.06640625" style="8"/>
    <col min="6140" max="6140" width="9" style="8" customWidth="1"/>
    <col min="6141" max="6141" width="8.19921875" style="8" customWidth="1"/>
    <col min="6142" max="6142" width="9.06640625" style="8"/>
    <col min="6143" max="6148" width="9.19921875" style="8" customWidth="1"/>
    <col min="6149" max="6149" width="11.33203125" style="8" bestFit="1" customWidth="1"/>
    <col min="6150" max="6150" width="9.796875" style="8" bestFit="1" customWidth="1"/>
    <col min="6151" max="6152" width="9.06640625" style="8"/>
    <col min="6153" max="6154" width="9.53125" style="8" bestFit="1" customWidth="1"/>
    <col min="6155" max="6380" width="9.06640625" style="8"/>
    <col min="6381" max="6381" width="20.19921875" style="8" customWidth="1"/>
    <col min="6382" max="6382" width="13.19921875" style="8" bestFit="1" customWidth="1"/>
    <col min="6383" max="6383" width="3" style="8" customWidth="1"/>
    <col min="6384" max="6393" width="9.06640625" style="8"/>
    <col min="6394" max="6394" width="8.19921875" style="8" customWidth="1"/>
    <col min="6395" max="6395" width="9.06640625" style="8"/>
    <col min="6396" max="6396" width="9" style="8" customWidth="1"/>
    <col min="6397" max="6397" width="8.19921875" style="8" customWidth="1"/>
    <col min="6398" max="6398" width="9.06640625" style="8"/>
    <col min="6399" max="6404" width="9.19921875" style="8" customWidth="1"/>
    <col min="6405" max="6405" width="11.33203125" style="8" bestFit="1" customWidth="1"/>
    <col min="6406" max="6406" width="9.796875" style="8" bestFit="1" customWidth="1"/>
    <col min="6407" max="6408" width="9.06640625" style="8"/>
    <col min="6409" max="6410" width="9.53125" style="8" bestFit="1" customWidth="1"/>
    <col min="6411" max="6636" width="9.06640625" style="8"/>
    <col min="6637" max="6637" width="20.19921875" style="8" customWidth="1"/>
    <col min="6638" max="6638" width="13.19921875" style="8" bestFit="1" customWidth="1"/>
    <col min="6639" max="6639" width="3" style="8" customWidth="1"/>
    <col min="6640" max="6649" width="9.06640625" style="8"/>
    <col min="6650" max="6650" width="8.19921875" style="8" customWidth="1"/>
    <col min="6651" max="6651" width="9.06640625" style="8"/>
    <col min="6652" max="6652" width="9" style="8" customWidth="1"/>
    <col min="6653" max="6653" width="8.19921875" style="8" customWidth="1"/>
    <col min="6654" max="6654" width="9.06640625" style="8"/>
    <col min="6655" max="6660" width="9.19921875" style="8" customWidth="1"/>
    <col min="6661" max="6661" width="11.33203125" style="8" bestFit="1" customWidth="1"/>
    <col min="6662" max="6662" width="9.796875" style="8" bestFit="1" customWidth="1"/>
    <col min="6663" max="6664" width="9.06640625" style="8"/>
    <col min="6665" max="6666" width="9.53125" style="8" bestFit="1" customWidth="1"/>
    <col min="6667" max="6892" width="9.06640625" style="8"/>
    <col min="6893" max="6893" width="20.19921875" style="8" customWidth="1"/>
    <col min="6894" max="6894" width="13.19921875" style="8" bestFit="1" customWidth="1"/>
    <col min="6895" max="6895" width="3" style="8" customWidth="1"/>
    <col min="6896" max="6905" width="9.06640625" style="8"/>
    <col min="6906" max="6906" width="8.19921875" style="8" customWidth="1"/>
    <col min="6907" max="6907" width="9.06640625" style="8"/>
    <col min="6908" max="6908" width="9" style="8" customWidth="1"/>
    <col min="6909" max="6909" width="8.19921875" style="8" customWidth="1"/>
    <col min="6910" max="6910" width="9.06640625" style="8"/>
    <col min="6911" max="6916" width="9.19921875" style="8" customWidth="1"/>
    <col min="6917" max="6917" width="11.33203125" style="8" bestFit="1" customWidth="1"/>
    <col min="6918" max="6918" width="9.796875" style="8" bestFit="1" customWidth="1"/>
    <col min="6919" max="6920" width="9.06640625" style="8"/>
    <col min="6921" max="6922" width="9.53125" style="8" bestFit="1" customWidth="1"/>
    <col min="6923" max="7148" width="9.06640625" style="8"/>
    <col min="7149" max="7149" width="20.19921875" style="8" customWidth="1"/>
    <col min="7150" max="7150" width="13.19921875" style="8" bestFit="1" customWidth="1"/>
    <col min="7151" max="7151" width="3" style="8" customWidth="1"/>
    <col min="7152" max="7161" width="9.06640625" style="8"/>
    <col min="7162" max="7162" width="8.19921875" style="8" customWidth="1"/>
    <col min="7163" max="7163" width="9.06640625" style="8"/>
    <col min="7164" max="7164" width="9" style="8" customWidth="1"/>
    <col min="7165" max="7165" width="8.19921875" style="8" customWidth="1"/>
    <col min="7166" max="7166" width="9.06640625" style="8"/>
    <col min="7167" max="7172" width="9.19921875" style="8" customWidth="1"/>
    <col min="7173" max="7173" width="11.33203125" style="8" bestFit="1" customWidth="1"/>
    <col min="7174" max="7174" width="9.796875" style="8" bestFit="1" customWidth="1"/>
    <col min="7175" max="7176" width="9.06640625" style="8"/>
    <col min="7177" max="7178" width="9.53125" style="8" bestFit="1" customWidth="1"/>
    <col min="7179" max="7404" width="9.06640625" style="8"/>
    <col min="7405" max="7405" width="20.19921875" style="8" customWidth="1"/>
    <col min="7406" max="7406" width="13.19921875" style="8" bestFit="1" customWidth="1"/>
    <col min="7407" max="7407" width="3" style="8" customWidth="1"/>
    <col min="7408" max="7417" width="9.06640625" style="8"/>
    <col min="7418" max="7418" width="8.19921875" style="8" customWidth="1"/>
    <col min="7419" max="7419" width="9.06640625" style="8"/>
    <col min="7420" max="7420" width="9" style="8" customWidth="1"/>
    <col min="7421" max="7421" width="8.19921875" style="8" customWidth="1"/>
    <col min="7422" max="7422" width="9.06640625" style="8"/>
    <col min="7423" max="7428" width="9.19921875" style="8" customWidth="1"/>
    <col min="7429" max="7429" width="11.33203125" style="8" bestFit="1" customWidth="1"/>
    <col min="7430" max="7430" width="9.796875" style="8" bestFit="1" customWidth="1"/>
    <col min="7431" max="7432" width="9.06640625" style="8"/>
    <col min="7433" max="7434" width="9.53125" style="8" bestFit="1" customWidth="1"/>
    <col min="7435" max="7660" width="9.06640625" style="8"/>
    <col min="7661" max="7661" width="20.19921875" style="8" customWidth="1"/>
    <col min="7662" max="7662" width="13.19921875" style="8" bestFit="1" customWidth="1"/>
    <col min="7663" max="7663" width="3" style="8" customWidth="1"/>
    <col min="7664" max="7673" width="9.06640625" style="8"/>
    <col min="7674" max="7674" width="8.19921875" style="8" customWidth="1"/>
    <col min="7675" max="7675" width="9.06640625" style="8"/>
    <col min="7676" max="7676" width="9" style="8" customWidth="1"/>
    <col min="7677" max="7677" width="8.19921875" style="8" customWidth="1"/>
    <col min="7678" max="7678" width="9.06640625" style="8"/>
    <col min="7679" max="7684" width="9.19921875" style="8" customWidth="1"/>
    <col min="7685" max="7685" width="11.33203125" style="8" bestFit="1" customWidth="1"/>
    <col min="7686" max="7686" width="9.796875" style="8" bestFit="1" customWidth="1"/>
    <col min="7687" max="7688" width="9.06640625" style="8"/>
    <col min="7689" max="7690" width="9.53125" style="8" bestFit="1" customWidth="1"/>
    <col min="7691" max="7916" width="9.06640625" style="8"/>
    <col min="7917" max="7917" width="20.19921875" style="8" customWidth="1"/>
    <col min="7918" max="7918" width="13.19921875" style="8" bestFit="1" customWidth="1"/>
    <col min="7919" max="7919" width="3" style="8" customWidth="1"/>
    <col min="7920" max="7929" width="9.06640625" style="8"/>
    <col min="7930" max="7930" width="8.19921875" style="8" customWidth="1"/>
    <col min="7931" max="7931" width="9.06640625" style="8"/>
    <col min="7932" max="7932" width="9" style="8" customWidth="1"/>
    <col min="7933" max="7933" width="8.19921875" style="8" customWidth="1"/>
    <col min="7934" max="7934" width="9.06640625" style="8"/>
    <col min="7935" max="7940" width="9.19921875" style="8" customWidth="1"/>
    <col min="7941" max="7941" width="11.33203125" style="8" bestFit="1" customWidth="1"/>
    <col min="7942" max="7942" width="9.796875" style="8" bestFit="1" customWidth="1"/>
    <col min="7943" max="7944" width="9.06640625" style="8"/>
    <col min="7945" max="7946" width="9.53125" style="8" bestFit="1" customWidth="1"/>
    <col min="7947" max="8172" width="9.06640625" style="8"/>
    <col min="8173" max="8173" width="20.19921875" style="8" customWidth="1"/>
    <col min="8174" max="8174" width="13.19921875" style="8" bestFit="1" customWidth="1"/>
    <col min="8175" max="8175" width="3" style="8" customWidth="1"/>
    <col min="8176" max="8185" width="9.06640625" style="8"/>
    <col min="8186" max="8186" width="8.19921875" style="8" customWidth="1"/>
    <col min="8187" max="8187" width="9.06640625" style="8"/>
    <col min="8188" max="8188" width="9" style="8" customWidth="1"/>
    <col min="8189" max="8189" width="8.19921875" style="8" customWidth="1"/>
    <col min="8190" max="8190" width="9.06640625" style="8"/>
    <col min="8191" max="8196" width="9.19921875" style="8" customWidth="1"/>
    <col min="8197" max="8197" width="11.33203125" style="8" bestFit="1" customWidth="1"/>
    <col min="8198" max="8198" width="9.796875" style="8" bestFit="1" customWidth="1"/>
    <col min="8199" max="8200" width="9.06640625" style="8"/>
    <col min="8201" max="8202" width="9.53125" style="8" bestFit="1" customWidth="1"/>
    <col min="8203" max="8428" width="9.06640625" style="8"/>
    <col min="8429" max="8429" width="20.19921875" style="8" customWidth="1"/>
    <col min="8430" max="8430" width="13.19921875" style="8" bestFit="1" customWidth="1"/>
    <col min="8431" max="8431" width="3" style="8" customWidth="1"/>
    <col min="8432" max="8441" width="9.06640625" style="8"/>
    <col min="8442" max="8442" width="8.19921875" style="8" customWidth="1"/>
    <col min="8443" max="8443" width="9.06640625" style="8"/>
    <col min="8444" max="8444" width="9" style="8" customWidth="1"/>
    <col min="8445" max="8445" width="8.19921875" style="8" customWidth="1"/>
    <col min="8446" max="8446" width="9.06640625" style="8"/>
    <col min="8447" max="8452" width="9.19921875" style="8" customWidth="1"/>
    <col min="8453" max="8453" width="11.33203125" style="8" bestFit="1" customWidth="1"/>
    <col min="8454" max="8454" width="9.796875" style="8" bestFit="1" customWidth="1"/>
    <col min="8455" max="8456" width="9.06640625" style="8"/>
    <col min="8457" max="8458" width="9.53125" style="8" bestFit="1" customWidth="1"/>
    <col min="8459" max="8684" width="9.06640625" style="8"/>
    <col min="8685" max="8685" width="20.19921875" style="8" customWidth="1"/>
    <col min="8686" max="8686" width="13.19921875" style="8" bestFit="1" customWidth="1"/>
    <col min="8687" max="8687" width="3" style="8" customWidth="1"/>
    <col min="8688" max="8697" width="9.06640625" style="8"/>
    <col min="8698" max="8698" width="8.19921875" style="8" customWidth="1"/>
    <col min="8699" max="8699" width="9.06640625" style="8"/>
    <col min="8700" max="8700" width="9" style="8" customWidth="1"/>
    <col min="8701" max="8701" width="8.19921875" style="8" customWidth="1"/>
    <col min="8702" max="8702" width="9.06640625" style="8"/>
    <col min="8703" max="8708" width="9.19921875" style="8" customWidth="1"/>
    <col min="8709" max="8709" width="11.33203125" style="8" bestFit="1" customWidth="1"/>
    <col min="8710" max="8710" width="9.796875" style="8" bestFit="1" customWidth="1"/>
    <col min="8711" max="8712" width="9.06640625" style="8"/>
    <col min="8713" max="8714" width="9.53125" style="8" bestFit="1" customWidth="1"/>
    <col min="8715" max="8940" width="9.06640625" style="8"/>
    <col min="8941" max="8941" width="20.19921875" style="8" customWidth="1"/>
    <col min="8942" max="8942" width="13.19921875" style="8" bestFit="1" customWidth="1"/>
    <col min="8943" max="8943" width="3" style="8" customWidth="1"/>
    <col min="8944" max="8953" width="9.06640625" style="8"/>
    <col min="8954" max="8954" width="8.19921875" style="8" customWidth="1"/>
    <col min="8955" max="8955" width="9.06640625" style="8"/>
    <col min="8956" max="8956" width="9" style="8" customWidth="1"/>
    <col min="8957" max="8957" width="8.19921875" style="8" customWidth="1"/>
    <col min="8958" max="8958" width="9.06640625" style="8"/>
    <col min="8959" max="8964" width="9.19921875" style="8" customWidth="1"/>
    <col min="8965" max="8965" width="11.33203125" style="8" bestFit="1" customWidth="1"/>
    <col min="8966" max="8966" width="9.796875" style="8" bestFit="1" customWidth="1"/>
    <col min="8967" max="8968" width="9.06640625" style="8"/>
    <col min="8969" max="8970" width="9.53125" style="8" bestFit="1" customWidth="1"/>
    <col min="8971" max="9196" width="9.06640625" style="8"/>
    <col min="9197" max="9197" width="20.19921875" style="8" customWidth="1"/>
    <col min="9198" max="9198" width="13.19921875" style="8" bestFit="1" customWidth="1"/>
    <col min="9199" max="9199" width="3" style="8" customWidth="1"/>
    <col min="9200" max="9209" width="9.06640625" style="8"/>
    <col min="9210" max="9210" width="8.19921875" style="8" customWidth="1"/>
    <col min="9211" max="9211" width="9.06640625" style="8"/>
    <col min="9212" max="9212" width="9" style="8" customWidth="1"/>
    <col min="9213" max="9213" width="8.19921875" style="8" customWidth="1"/>
    <col min="9214" max="9214" width="9.06640625" style="8"/>
    <col min="9215" max="9220" width="9.19921875" style="8" customWidth="1"/>
    <col min="9221" max="9221" width="11.33203125" style="8" bestFit="1" customWidth="1"/>
    <col min="9222" max="9222" width="9.796875" style="8" bestFit="1" customWidth="1"/>
    <col min="9223" max="9224" width="9.06640625" style="8"/>
    <col min="9225" max="9226" width="9.53125" style="8" bestFit="1" customWidth="1"/>
    <col min="9227" max="9452" width="9.06640625" style="8"/>
    <col min="9453" max="9453" width="20.19921875" style="8" customWidth="1"/>
    <col min="9454" max="9454" width="13.19921875" style="8" bestFit="1" customWidth="1"/>
    <col min="9455" max="9455" width="3" style="8" customWidth="1"/>
    <col min="9456" max="9465" width="9.06640625" style="8"/>
    <col min="9466" max="9466" width="8.19921875" style="8" customWidth="1"/>
    <col min="9467" max="9467" width="9.06640625" style="8"/>
    <col min="9468" max="9468" width="9" style="8" customWidth="1"/>
    <col min="9469" max="9469" width="8.19921875" style="8" customWidth="1"/>
    <col min="9470" max="9470" width="9.06640625" style="8"/>
    <col min="9471" max="9476" width="9.19921875" style="8" customWidth="1"/>
    <col min="9477" max="9477" width="11.33203125" style="8" bestFit="1" customWidth="1"/>
    <col min="9478" max="9478" width="9.796875" style="8" bestFit="1" customWidth="1"/>
    <col min="9479" max="9480" width="9.06640625" style="8"/>
    <col min="9481" max="9482" width="9.53125" style="8" bestFit="1" customWidth="1"/>
    <col min="9483" max="9708" width="9.06640625" style="8"/>
    <col min="9709" max="9709" width="20.19921875" style="8" customWidth="1"/>
    <col min="9710" max="9710" width="13.19921875" style="8" bestFit="1" customWidth="1"/>
    <col min="9711" max="9711" width="3" style="8" customWidth="1"/>
    <col min="9712" max="9721" width="9.06640625" style="8"/>
    <col min="9722" max="9722" width="8.19921875" style="8" customWidth="1"/>
    <col min="9723" max="9723" width="9.06640625" style="8"/>
    <col min="9724" max="9724" width="9" style="8" customWidth="1"/>
    <col min="9725" max="9725" width="8.19921875" style="8" customWidth="1"/>
    <col min="9726" max="9726" width="9.06640625" style="8"/>
    <col min="9727" max="9732" width="9.19921875" style="8" customWidth="1"/>
    <col min="9733" max="9733" width="11.33203125" style="8" bestFit="1" customWidth="1"/>
    <col min="9734" max="9734" width="9.796875" style="8" bestFit="1" customWidth="1"/>
    <col min="9735" max="9736" width="9.06640625" style="8"/>
    <col min="9737" max="9738" width="9.53125" style="8" bestFit="1" customWidth="1"/>
    <col min="9739" max="9964" width="9.06640625" style="8"/>
    <col min="9965" max="9965" width="20.19921875" style="8" customWidth="1"/>
    <col min="9966" max="9966" width="13.19921875" style="8" bestFit="1" customWidth="1"/>
    <col min="9967" max="9967" width="3" style="8" customWidth="1"/>
    <col min="9968" max="9977" width="9.06640625" style="8"/>
    <col min="9978" max="9978" width="8.19921875" style="8" customWidth="1"/>
    <col min="9979" max="9979" width="9.06640625" style="8"/>
    <col min="9980" max="9980" width="9" style="8" customWidth="1"/>
    <col min="9981" max="9981" width="8.19921875" style="8" customWidth="1"/>
    <col min="9982" max="9982" width="9.06640625" style="8"/>
    <col min="9983" max="9988" width="9.19921875" style="8" customWidth="1"/>
    <col min="9989" max="9989" width="11.33203125" style="8" bestFit="1" customWidth="1"/>
    <col min="9990" max="9990" width="9.796875" style="8" bestFit="1" customWidth="1"/>
    <col min="9991" max="9992" width="9.06640625" style="8"/>
    <col min="9993" max="9994" width="9.53125" style="8" bestFit="1" customWidth="1"/>
    <col min="9995" max="10220" width="9.06640625" style="8"/>
    <col min="10221" max="10221" width="20.19921875" style="8" customWidth="1"/>
    <col min="10222" max="10222" width="13.19921875" style="8" bestFit="1" customWidth="1"/>
    <col min="10223" max="10223" width="3" style="8" customWidth="1"/>
    <col min="10224" max="10233" width="9.06640625" style="8"/>
    <col min="10234" max="10234" width="8.19921875" style="8" customWidth="1"/>
    <col min="10235" max="10235" width="9.06640625" style="8"/>
    <col min="10236" max="10236" width="9" style="8" customWidth="1"/>
    <col min="10237" max="10237" width="8.19921875" style="8" customWidth="1"/>
    <col min="10238" max="10238" width="9.06640625" style="8"/>
    <col min="10239" max="10244" width="9.19921875" style="8" customWidth="1"/>
    <col min="10245" max="10245" width="11.33203125" style="8" bestFit="1" customWidth="1"/>
    <col min="10246" max="10246" width="9.796875" style="8" bestFit="1" customWidth="1"/>
    <col min="10247" max="10248" width="9.06640625" style="8"/>
    <col min="10249" max="10250" width="9.53125" style="8" bestFit="1" customWidth="1"/>
    <col min="10251" max="10476" width="9.06640625" style="8"/>
    <col min="10477" max="10477" width="20.19921875" style="8" customWidth="1"/>
    <col min="10478" max="10478" width="13.19921875" style="8" bestFit="1" customWidth="1"/>
    <col min="10479" max="10479" width="3" style="8" customWidth="1"/>
    <col min="10480" max="10489" width="9.06640625" style="8"/>
    <col min="10490" max="10490" width="8.19921875" style="8" customWidth="1"/>
    <col min="10491" max="10491" width="9.06640625" style="8"/>
    <col min="10492" max="10492" width="9" style="8" customWidth="1"/>
    <col min="10493" max="10493" width="8.19921875" style="8" customWidth="1"/>
    <col min="10494" max="10494" width="9.06640625" style="8"/>
    <col min="10495" max="10500" width="9.19921875" style="8" customWidth="1"/>
    <col min="10501" max="10501" width="11.33203125" style="8" bestFit="1" customWidth="1"/>
    <col min="10502" max="10502" width="9.796875" style="8" bestFit="1" customWidth="1"/>
    <col min="10503" max="10504" width="9.06640625" style="8"/>
    <col min="10505" max="10506" width="9.53125" style="8" bestFit="1" customWidth="1"/>
    <col min="10507" max="10732" width="9.06640625" style="8"/>
    <col min="10733" max="10733" width="20.19921875" style="8" customWidth="1"/>
    <col min="10734" max="10734" width="13.19921875" style="8" bestFit="1" customWidth="1"/>
    <col min="10735" max="10735" width="3" style="8" customWidth="1"/>
    <col min="10736" max="10745" width="9.06640625" style="8"/>
    <col min="10746" max="10746" width="8.19921875" style="8" customWidth="1"/>
    <col min="10747" max="10747" width="9.06640625" style="8"/>
    <col min="10748" max="10748" width="9" style="8" customWidth="1"/>
    <col min="10749" max="10749" width="8.19921875" style="8" customWidth="1"/>
    <col min="10750" max="10750" width="9.06640625" style="8"/>
    <col min="10751" max="10756" width="9.19921875" style="8" customWidth="1"/>
    <col min="10757" max="10757" width="11.33203125" style="8" bestFit="1" customWidth="1"/>
    <col min="10758" max="10758" width="9.796875" style="8" bestFit="1" customWidth="1"/>
    <col min="10759" max="10760" width="9.06640625" style="8"/>
    <col min="10761" max="10762" width="9.53125" style="8" bestFit="1" customWidth="1"/>
    <col min="10763" max="10988" width="9.06640625" style="8"/>
    <col min="10989" max="10989" width="20.19921875" style="8" customWidth="1"/>
    <col min="10990" max="10990" width="13.19921875" style="8" bestFit="1" customWidth="1"/>
    <col min="10991" max="10991" width="3" style="8" customWidth="1"/>
    <col min="10992" max="11001" width="9.06640625" style="8"/>
    <col min="11002" max="11002" width="8.19921875" style="8" customWidth="1"/>
    <col min="11003" max="11003" width="9.06640625" style="8"/>
    <col min="11004" max="11004" width="9" style="8" customWidth="1"/>
    <col min="11005" max="11005" width="8.19921875" style="8" customWidth="1"/>
    <col min="11006" max="11006" width="9.06640625" style="8"/>
    <col min="11007" max="11012" width="9.19921875" style="8" customWidth="1"/>
    <col min="11013" max="11013" width="11.33203125" style="8" bestFit="1" customWidth="1"/>
    <col min="11014" max="11014" width="9.796875" style="8" bestFit="1" customWidth="1"/>
    <col min="11015" max="11016" width="9.06640625" style="8"/>
    <col min="11017" max="11018" width="9.53125" style="8" bestFit="1" customWidth="1"/>
    <col min="11019" max="11244" width="9.06640625" style="8"/>
    <col min="11245" max="11245" width="20.19921875" style="8" customWidth="1"/>
    <col min="11246" max="11246" width="13.19921875" style="8" bestFit="1" customWidth="1"/>
    <col min="11247" max="11247" width="3" style="8" customWidth="1"/>
    <col min="11248" max="11257" width="9.06640625" style="8"/>
    <col min="11258" max="11258" width="8.19921875" style="8" customWidth="1"/>
    <col min="11259" max="11259" width="9.06640625" style="8"/>
    <col min="11260" max="11260" width="9" style="8" customWidth="1"/>
    <col min="11261" max="11261" width="8.19921875" style="8" customWidth="1"/>
    <col min="11262" max="11262" width="9.06640625" style="8"/>
    <col min="11263" max="11268" width="9.19921875" style="8" customWidth="1"/>
    <col min="11269" max="11269" width="11.33203125" style="8" bestFit="1" customWidth="1"/>
    <col min="11270" max="11270" width="9.796875" style="8" bestFit="1" customWidth="1"/>
    <col min="11271" max="11272" width="9.06640625" style="8"/>
    <col min="11273" max="11274" width="9.53125" style="8" bestFit="1" customWidth="1"/>
    <col min="11275" max="11500" width="9.06640625" style="8"/>
    <col min="11501" max="11501" width="20.19921875" style="8" customWidth="1"/>
    <col min="11502" max="11502" width="13.19921875" style="8" bestFit="1" customWidth="1"/>
    <col min="11503" max="11503" width="3" style="8" customWidth="1"/>
    <col min="11504" max="11513" width="9.06640625" style="8"/>
    <col min="11514" max="11514" width="8.19921875" style="8" customWidth="1"/>
    <col min="11515" max="11515" width="9.06640625" style="8"/>
    <col min="11516" max="11516" width="9" style="8" customWidth="1"/>
    <col min="11517" max="11517" width="8.19921875" style="8" customWidth="1"/>
    <col min="11518" max="11518" width="9.06640625" style="8"/>
    <col min="11519" max="11524" width="9.19921875" style="8" customWidth="1"/>
    <col min="11525" max="11525" width="11.33203125" style="8" bestFit="1" customWidth="1"/>
    <col min="11526" max="11526" width="9.796875" style="8" bestFit="1" customWidth="1"/>
    <col min="11527" max="11528" width="9.06640625" style="8"/>
    <col min="11529" max="11530" width="9.53125" style="8" bestFit="1" customWidth="1"/>
    <col min="11531" max="11756" width="9.06640625" style="8"/>
    <col min="11757" max="11757" width="20.19921875" style="8" customWidth="1"/>
    <col min="11758" max="11758" width="13.19921875" style="8" bestFit="1" customWidth="1"/>
    <col min="11759" max="11759" width="3" style="8" customWidth="1"/>
    <col min="11760" max="11769" width="9.06640625" style="8"/>
    <col min="11770" max="11770" width="8.19921875" style="8" customWidth="1"/>
    <col min="11771" max="11771" width="9.06640625" style="8"/>
    <col min="11772" max="11772" width="9" style="8" customWidth="1"/>
    <col min="11773" max="11773" width="8.19921875" style="8" customWidth="1"/>
    <col min="11774" max="11774" width="9.06640625" style="8"/>
    <col min="11775" max="11780" width="9.19921875" style="8" customWidth="1"/>
    <col min="11781" max="11781" width="11.33203125" style="8" bestFit="1" customWidth="1"/>
    <col min="11782" max="11782" width="9.796875" style="8" bestFit="1" customWidth="1"/>
    <col min="11783" max="11784" width="9.06640625" style="8"/>
    <col min="11785" max="11786" width="9.53125" style="8" bestFit="1" customWidth="1"/>
    <col min="11787" max="12012" width="9.06640625" style="8"/>
    <col min="12013" max="12013" width="20.19921875" style="8" customWidth="1"/>
    <col min="12014" max="12014" width="13.19921875" style="8" bestFit="1" customWidth="1"/>
    <col min="12015" max="12015" width="3" style="8" customWidth="1"/>
    <col min="12016" max="12025" width="9.06640625" style="8"/>
    <col min="12026" max="12026" width="8.19921875" style="8" customWidth="1"/>
    <col min="12027" max="12027" width="9.06640625" style="8"/>
    <col min="12028" max="12028" width="9" style="8" customWidth="1"/>
    <col min="12029" max="12029" width="8.19921875" style="8" customWidth="1"/>
    <col min="12030" max="12030" width="9.06640625" style="8"/>
    <col min="12031" max="12036" width="9.19921875" style="8" customWidth="1"/>
    <col min="12037" max="12037" width="11.33203125" style="8" bestFit="1" customWidth="1"/>
    <col min="12038" max="12038" width="9.796875" style="8" bestFit="1" customWidth="1"/>
    <col min="12039" max="12040" width="9.06640625" style="8"/>
    <col min="12041" max="12042" width="9.53125" style="8" bestFit="1" customWidth="1"/>
    <col min="12043" max="12268" width="9.06640625" style="8"/>
    <col min="12269" max="12269" width="20.19921875" style="8" customWidth="1"/>
    <col min="12270" max="12270" width="13.19921875" style="8" bestFit="1" customWidth="1"/>
    <col min="12271" max="12271" width="3" style="8" customWidth="1"/>
    <col min="12272" max="12281" width="9.06640625" style="8"/>
    <col min="12282" max="12282" width="8.19921875" style="8" customWidth="1"/>
    <col min="12283" max="12283" width="9.06640625" style="8"/>
    <col min="12284" max="12284" width="9" style="8" customWidth="1"/>
    <col min="12285" max="12285" width="8.19921875" style="8" customWidth="1"/>
    <col min="12286" max="12286" width="9.06640625" style="8"/>
    <col min="12287" max="12292" width="9.19921875" style="8" customWidth="1"/>
    <col min="12293" max="12293" width="11.33203125" style="8" bestFit="1" customWidth="1"/>
    <col min="12294" max="12294" width="9.796875" style="8" bestFit="1" customWidth="1"/>
    <col min="12295" max="12296" width="9.06640625" style="8"/>
    <col min="12297" max="12298" width="9.53125" style="8" bestFit="1" customWidth="1"/>
    <col min="12299" max="12524" width="9.06640625" style="8"/>
    <col min="12525" max="12525" width="20.19921875" style="8" customWidth="1"/>
    <col min="12526" max="12526" width="13.19921875" style="8" bestFit="1" customWidth="1"/>
    <col min="12527" max="12527" width="3" style="8" customWidth="1"/>
    <col min="12528" max="12537" width="9.06640625" style="8"/>
    <col min="12538" max="12538" width="8.19921875" style="8" customWidth="1"/>
    <col min="12539" max="12539" width="9.06640625" style="8"/>
    <col min="12540" max="12540" width="9" style="8" customWidth="1"/>
    <col min="12541" max="12541" width="8.19921875" style="8" customWidth="1"/>
    <col min="12542" max="12542" width="9.06640625" style="8"/>
    <col min="12543" max="12548" width="9.19921875" style="8" customWidth="1"/>
    <col min="12549" max="12549" width="11.33203125" style="8" bestFit="1" customWidth="1"/>
    <col min="12550" max="12550" width="9.796875" style="8" bestFit="1" customWidth="1"/>
    <col min="12551" max="12552" width="9.06640625" style="8"/>
    <col min="12553" max="12554" width="9.53125" style="8" bestFit="1" customWidth="1"/>
    <col min="12555" max="12780" width="9.06640625" style="8"/>
    <col min="12781" max="12781" width="20.19921875" style="8" customWidth="1"/>
    <col min="12782" max="12782" width="13.19921875" style="8" bestFit="1" customWidth="1"/>
    <col min="12783" max="12783" width="3" style="8" customWidth="1"/>
    <col min="12784" max="12793" width="9.06640625" style="8"/>
    <col min="12794" max="12794" width="8.19921875" style="8" customWidth="1"/>
    <col min="12795" max="12795" width="9.06640625" style="8"/>
    <col min="12796" max="12796" width="9" style="8" customWidth="1"/>
    <col min="12797" max="12797" width="8.19921875" style="8" customWidth="1"/>
    <col min="12798" max="12798" width="9.06640625" style="8"/>
    <col min="12799" max="12804" width="9.19921875" style="8" customWidth="1"/>
    <col min="12805" max="12805" width="11.33203125" style="8" bestFit="1" customWidth="1"/>
    <col min="12806" max="12806" width="9.796875" style="8" bestFit="1" customWidth="1"/>
    <col min="12807" max="12808" width="9.06640625" style="8"/>
    <col min="12809" max="12810" width="9.53125" style="8" bestFit="1" customWidth="1"/>
    <col min="12811" max="13036" width="9.06640625" style="8"/>
    <col min="13037" max="13037" width="20.19921875" style="8" customWidth="1"/>
    <col min="13038" max="13038" width="13.19921875" style="8" bestFit="1" customWidth="1"/>
    <col min="13039" max="13039" width="3" style="8" customWidth="1"/>
    <col min="13040" max="13049" width="9.06640625" style="8"/>
    <col min="13050" max="13050" width="8.19921875" style="8" customWidth="1"/>
    <col min="13051" max="13051" width="9.06640625" style="8"/>
    <col min="13052" max="13052" width="9" style="8" customWidth="1"/>
    <col min="13053" max="13053" width="8.19921875" style="8" customWidth="1"/>
    <col min="13054" max="13054" width="9.06640625" style="8"/>
    <col min="13055" max="13060" width="9.19921875" style="8" customWidth="1"/>
    <col min="13061" max="13061" width="11.33203125" style="8" bestFit="1" customWidth="1"/>
    <col min="13062" max="13062" width="9.796875" style="8" bestFit="1" customWidth="1"/>
    <col min="13063" max="13064" width="9.06640625" style="8"/>
    <col min="13065" max="13066" width="9.53125" style="8" bestFit="1" customWidth="1"/>
    <col min="13067" max="13292" width="9.06640625" style="8"/>
    <col min="13293" max="13293" width="20.19921875" style="8" customWidth="1"/>
    <col min="13294" max="13294" width="13.19921875" style="8" bestFit="1" customWidth="1"/>
    <col min="13295" max="13295" width="3" style="8" customWidth="1"/>
    <col min="13296" max="13305" width="9.06640625" style="8"/>
    <col min="13306" max="13306" width="8.19921875" style="8" customWidth="1"/>
    <col min="13307" max="13307" width="9.06640625" style="8"/>
    <col min="13308" max="13308" width="9" style="8" customWidth="1"/>
    <col min="13309" max="13309" width="8.19921875" style="8" customWidth="1"/>
    <col min="13310" max="13310" width="9.06640625" style="8"/>
    <col min="13311" max="13316" width="9.19921875" style="8" customWidth="1"/>
    <col min="13317" max="13317" width="11.33203125" style="8" bestFit="1" customWidth="1"/>
    <col min="13318" max="13318" width="9.796875" style="8" bestFit="1" customWidth="1"/>
    <col min="13319" max="13320" width="9.06640625" style="8"/>
    <col min="13321" max="13322" width="9.53125" style="8" bestFit="1" customWidth="1"/>
    <col min="13323" max="13548" width="9.06640625" style="8"/>
    <col min="13549" max="13549" width="20.19921875" style="8" customWidth="1"/>
    <col min="13550" max="13550" width="13.19921875" style="8" bestFit="1" customWidth="1"/>
    <col min="13551" max="13551" width="3" style="8" customWidth="1"/>
    <col min="13552" max="13561" width="9.06640625" style="8"/>
    <col min="13562" max="13562" width="8.19921875" style="8" customWidth="1"/>
    <col min="13563" max="13563" width="9.06640625" style="8"/>
    <col min="13564" max="13564" width="9" style="8" customWidth="1"/>
    <col min="13565" max="13565" width="8.19921875" style="8" customWidth="1"/>
    <col min="13566" max="13566" width="9.06640625" style="8"/>
    <col min="13567" max="13572" width="9.19921875" style="8" customWidth="1"/>
    <col min="13573" max="13573" width="11.33203125" style="8" bestFit="1" customWidth="1"/>
    <col min="13574" max="13574" width="9.796875" style="8" bestFit="1" customWidth="1"/>
    <col min="13575" max="13576" width="9.06640625" style="8"/>
    <col min="13577" max="13578" width="9.53125" style="8" bestFit="1" customWidth="1"/>
    <col min="13579" max="13804" width="9.06640625" style="8"/>
    <col min="13805" max="13805" width="20.19921875" style="8" customWidth="1"/>
    <col min="13806" max="13806" width="13.19921875" style="8" bestFit="1" customWidth="1"/>
    <col min="13807" max="13807" width="3" style="8" customWidth="1"/>
    <col min="13808" max="13817" width="9.06640625" style="8"/>
    <col min="13818" max="13818" width="8.19921875" style="8" customWidth="1"/>
    <col min="13819" max="13819" width="9.06640625" style="8"/>
    <col min="13820" max="13820" width="9" style="8" customWidth="1"/>
    <col min="13821" max="13821" width="8.19921875" style="8" customWidth="1"/>
    <col min="13822" max="13822" width="9.06640625" style="8"/>
    <col min="13823" max="13828" width="9.19921875" style="8" customWidth="1"/>
    <col min="13829" max="13829" width="11.33203125" style="8" bestFit="1" customWidth="1"/>
    <col min="13830" max="13830" width="9.796875" style="8" bestFit="1" customWidth="1"/>
    <col min="13831" max="13832" width="9.06640625" style="8"/>
    <col min="13833" max="13834" width="9.53125" style="8" bestFit="1" customWidth="1"/>
    <col min="13835" max="14060" width="9.06640625" style="8"/>
    <col min="14061" max="14061" width="20.19921875" style="8" customWidth="1"/>
    <col min="14062" max="14062" width="13.19921875" style="8" bestFit="1" customWidth="1"/>
    <col min="14063" max="14063" width="3" style="8" customWidth="1"/>
    <col min="14064" max="14073" width="9.06640625" style="8"/>
    <col min="14074" max="14074" width="8.19921875" style="8" customWidth="1"/>
    <col min="14075" max="14075" width="9.06640625" style="8"/>
    <col min="14076" max="14076" width="9" style="8" customWidth="1"/>
    <col min="14077" max="14077" width="8.19921875" style="8" customWidth="1"/>
    <col min="14078" max="14078" width="9.06640625" style="8"/>
    <col min="14079" max="14084" width="9.19921875" style="8" customWidth="1"/>
    <col min="14085" max="14085" width="11.33203125" style="8" bestFit="1" customWidth="1"/>
    <col min="14086" max="14086" width="9.796875" style="8" bestFit="1" customWidth="1"/>
    <col min="14087" max="14088" width="9.06640625" style="8"/>
    <col min="14089" max="14090" width="9.53125" style="8" bestFit="1" customWidth="1"/>
    <col min="14091" max="14316" width="9.06640625" style="8"/>
    <col min="14317" max="14317" width="20.19921875" style="8" customWidth="1"/>
    <col min="14318" max="14318" width="13.19921875" style="8" bestFit="1" customWidth="1"/>
    <col min="14319" max="14319" width="3" style="8" customWidth="1"/>
    <col min="14320" max="14329" width="9.06640625" style="8"/>
    <col min="14330" max="14330" width="8.19921875" style="8" customWidth="1"/>
    <col min="14331" max="14331" width="9.06640625" style="8"/>
    <col min="14332" max="14332" width="9" style="8" customWidth="1"/>
    <col min="14333" max="14333" width="8.19921875" style="8" customWidth="1"/>
    <col min="14334" max="14334" width="9.06640625" style="8"/>
    <col min="14335" max="14340" width="9.19921875" style="8" customWidth="1"/>
    <col min="14341" max="14341" width="11.33203125" style="8" bestFit="1" customWidth="1"/>
    <col min="14342" max="14342" width="9.796875" style="8" bestFit="1" customWidth="1"/>
    <col min="14343" max="14344" width="9.06640625" style="8"/>
    <col min="14345" max="14346" width="9.53125" style="8" bestFit="1" customWidth="1"/>
    <col min="14347" max="14572" width="9.06640625" style="8"/>
    <col min="14573" max="14573" width="20.19921875" style="8" customWidth="1"/>
    <col min="14574" max="14574" width="13.19921875" style="8" bestFit="1" customWidth="1"/>
    <col min="14575" max="14575" width="3" style="8" customWidth="1"/>
    <col min="14576" max="14585" width="9.06640625" style="8"/>
    <col min="14586" max="14586" width="8.19921875" style="8" customWidth="1"/>
    <col min="14587" max="14587" width="9.06640625" style="8"/>
    <col min="14588" max="14588" width="9" style="8" customWidth="1"/>
    <col min="14589" max="14589" width="8.19921875" style="8" customWidth="1"/>
    <col min="14590" max="14590" width="9.06640625" style="8"/>
    <col min="14591" max="14596" width="9.19921875" style="8" customWidth="1"/>
    <col min="14597" max="14597" width="11.33203125" style="8" bestFit="1" customWidth="1"/>
    <col min="14598" max="14598" width="9.796875" style="8" bestFit="1" customWidth="1"/>
    <col min="14599" max="14600" width="9.06640625" style="8"/>
    <col min="14601" max="14602" width="9.53125" style="8" bestFit="1" customWidth="1"/>
    <col min="14603" max="14828" width="9.06640625" style="8"/>
    <col min="14829" max="14829" width="20.19921875" style="8" customWidth="1"/>
    <col min="14830" max="14830" width="13.19921875" style="8" bestFit="1" customWidth="1"/>
    <col min="14831" max="14831" width="3" style="8" customWidth="1"/>
    <col min="14832" max="14841" width="9.06640625" style="8"/>
    <col min="14842" max="14842" width="8.19921875" style="8" customWidth="1"/>
    <col min="14843" max="14843" width="9.06640625" style="8"/>
    <col min="14844" max="14844" width="9" style="8" customWidth="1"/>
    <col min="14845" max="14845" width="8.19921875" style="8" customWidth="1"/>
    <col min="14846" max="14846" width="9.06640625" style="8"/>
    <col min="14847" max="14852" width="9.19921875" style="8" customWidth="1"/>
    <col min="14853" max="14853" width="11.33203125" style="8" bestFit="1" customWidth="1"/>
    <col min="14854" max="14854" width="9.796875" style="8" bestFit="1" customWidth="1"/>
    <col min="14855" max="14856" width="9.06640625" style="8"/>
    <col min="14857" max="14858" width="9.53125" style="8" bestFit="1" customWidth="1"/>
    <col min="14859" max="15084" width="9.06640625" style="8"/>
    <col min="15085" max="15085" width="20.19921875" style="8" customWidth="1"/>
    <col min="15086" max="15086" width="13.19921875" style="8" bestFit="1" customWidth="1"/>
    <col min="15087" max="15087" width="3" style="8" customWidth="1"/>
    <col min="15088" max="15097" width="9.06640625" style="8"/>
    <col min="15098" max="15098" width="8.19921875" style="8" customWidth="1"/>
    <col min="15099" max="15099" width="9.06640625" style="8"/>
    <col min="15100" max="15100" width="9" style="8" customWidth="1"/>
    <col min="15101" max="15101" width="8.19921875" style="8" customWidth="1"/>
    <col min="15102" max="15102" width="9.06640625" style="8"/>
    <col min="15103" max="15108" width="9.19921875" style="8" customWidth="1"/>
    <col min="15109" max="15109" width="11.33203125" style="8" bestFit="1" customWidth="1"/>
    <col min="15110" max="15110" width="9.796875" style="8" bestFit="1" customWidth="1"/>
    <col min="15111" max="15112" width="9.06640625" style="8"/>
    <col min="15113" max="15114" width="9.53125" style="8" bestFit="1" customWidth="1"/>
    <col min="15115" max="15340" width="9.06640625" style="8"/>
    <col min="15341" max="15341" width="20.19921875" style="8" customWidth="1"/>
    <col min="15342" max="15342" width="13.19921875" style="8" bestFit="1" customWidth="1"/>
    <col min="15343" max="15343" width="3" style="8" customWidth="1"/>
    <col min="15344" max="15353" width="9.06640625" style="8"/>
    <col min="15354" max="15354" width="8.19921875" style="8" customWidth="1"/>
    <col min="15355" max="15355" width="9.06640625" style="8"/>
    <col min="15356" max="15356" width="9" style="8" customWidth="1"/>
    <col min="15357" max="15357" width="8.19921875" style="8" customWidth="1"/>
    <col min="15358" max="15358" width="9.06640625" style="8"/>
    <col min="15359" max="15364" width="9.19921875" style="8" customWidth="1"/>
    <col min="15365" max="15365" width="11.33203125" style="8" bestFit="1" customWidth="1"/>
    <col min="15366" max="15366" width="9.796875" style="8" bestFit="1" customWidth="1"/>
    <col min="15367" max="15368" width="9.06640625" style="8"/>
    <col min="15369" max="15370" width="9.53125" style="8" bestFit="1" customWidth="1"/>
    <col min="15371" max="15596" width="9.06640625" style="8"/>
    <col min="15597" max="15597" width="20.19921875" style="8" customWidth="1"/>
    <col min="15598" max="15598" width="13.19921875" style="8" bestFit="1" customWidth="1"/>
    <col min="15599" max="15599" width="3" style="8" customWidth="1"/>
    <col min="15600" max="15609" width="9.06640625" style="8"/>
    <col min="15610" max="15610" width="8.19921875" style="8" customWidth="1"/>
    <col min="15611" max="15611" width="9.06640625" style="8"/>
    <col min="15612" max="15612" width="9" style="8" customWidth="1"/>
    <col min="15613" max="15613" width="8.19921875" style="8" customWidth="1"/>
    <col min="15614" max="15614" width="9.06640625" style="8"/>
    <col min="15615" max="15620" width="9.19921875" style="8" customWidth="1"/>
    <col min="15621" max="15621" width="11.33203125" style="8" bestFit="1" customWidth="1"/>
    <col min="15622" max="15622" width="9.796875" style="8" bestFit="1" customWidth="1"/>
    <col min="15623" max="15624" width="9.06640625" style="8"/>
    <col min="15625" max="15626" width="9.53125" style="8" bestFit="1" customWidth="1"/>
    <col min="15627" max="15852" width="9.06640625" style="8"/>
    <col min="15853" max="15853" width="20.19921875" style="8" customWidth="1"/>
    <col min="15854" max="15854" width="13.19921875" style="8" bestFit="1" customWidth="1"/>
    <col min="15855" max="15855" width="3" style="8" customWidth="1"/>
    <col min="15856" max="15865" width="9.06640625" style="8"/>
    <col min="15866" max="15866" width="8.19921875" style="8" customWidth="1"/>
    <col min="15867" max="15867" width="9.06640625" style="8"/>
    <col min="15868" max="15868" width="9" style="8" customWidth="1"/>
    <col min="15869" max="15869" width="8.19921875" style="8" customWidth="1"/>
    <col min="15870" max="15870" width="9.06640625" style="8"/>
    <col min="15871" max="15876" width="9.19921875" style="8" customWidth="1"/>
    <col min="15877" max="15877" width="11.33203125" style="8" bestFit="1" customWidth="1"/>
    <col min="15878" max="15878" width="9.796875" style="8" bestFit="1" customWidth="1"/>
    <col min="15879" max="15880" width="9.06640625" style="8"/>
    <col min="15881" max="15882" width="9.53125" style="8" bestFit="1" customWidth="1"/>
    <col min="15883" max="16108" width="9.06640625" style="8"/>
    <col min="16109" max="16109" width="20.19921875" style="8" customWidth="1"/>
    <col min="16110" max="16110" width="13.19921875" style="8" bestFit="1" customWidth="1"/>
    <col min="16111" max="16111" width="3" style="8" customWidth="1"/>
    <col min="16112" max="16121" width="9.06640625" style="8"/>
    <col min="16122" max="16122" width="8.19921875" style="8" customWidth="1"/>
    <col min="16123" max="16123" width="9.06640625" style="8"/>
    <col min="16124" max="16124" width="9" style="8" customWidth="1"/>
    <col min="16125" max="16125" width="8.19921875" style="8" customWidth="1"/>
    <col min="16126" max="16126" width="9.06640625" style="8"/>
    <col min="16127" max="16132" width="9.19921875" style="8" customWidth="1"/>
    <col min="16133" max="16133" width="11.33203125" style="8" bestFit="1" customWidth="1"/>
    <col min="16134" max="16134" width="9.796875" style="8" bestFit="1" customWidth="1"/>
    <col min="16135" max="16136" width="9.06640625" style="8"/>
    <col min="16137" max="16138" width="9.53125" style="8" bestFit="1" customWidth="1"/>
    <col min="16139" max="16384" width="9.06640625" style="8"/>
  </cols>
  <sheetData>
    <row r="1" spans="1:32" s="3" customFormat="1" ht="19.899999999999999" thickBot="1" x14ac:dyDescent="0.5">
      <c r="A1" s="1" t="s">
        <v>113</v>
      </c>
      <c r="B1" s="2"/>
      <c r="C1" s="2"/>
      <c r="D1" s="2"/>
      <c r="E1" s="2"/>
      <c r="F1" s="2"/>
      <c r="G1" s="2"/>
      <c r="H1" s="2"/>
      <c r="I1" s="2"/>
      <c r="J1" s="2"/>
      <c r="K1" s="2"/>
      <c r="L1" s="2"/>
      <c r="M1" s="2"/>
      <c r="N1" s="2"/>
      <c r="O1" s="2"/>
      <c r="P1" s="2"/>
      <c r="Q1" s="2"/>
      <c r="R1" s="2"/>
      <c r="S1" s="2"/>
      <c r="T1" s="2"/>
      <c r="U1" s="2"/>
      <c r="V1" s="2"/>
      <c r="W1" s="2"/>
      <c r="X1" s="2"/>
      <c r="Y1" s="2"/>
    </row>
    <row r="2" spans="1:32" s="3" customFormat="1" ht="16.149999999999999" thickTop="1" x14ac:dyDescent="0.45">
      <c r="A2" s="3" t="s">
        <v>1</v>
      </c>
    </row>
    <row r="3" spans="1:32" s="3" customFormat="1" x14ac:dyDescent="0.45">
      <c r="A3" s="3" t="s">
        <v>2</v>
      </c>
    </row>
    <row r="4" spans="1:32" s="3" customFormat="1" x14ac:dyDescent="0.45">
      <c r="A4" s="3" t="s">
        <v>3</v>
      </c>
    </row>
    <row r="5" spans="1:32" s="3" customFormat="1" x14ac:dyDescent="0.45">
      <c r="A5" s="3" t="s">
        <v>4</v>
      </c>
      <c r="B5" s="2"/>
      <c r="C5" s="2"/>
      <c r="D5" s="2"/>
      <c r="E5" s="2"/>
      <c r="F5" s="2"/>
      <c r="G5" s="2"/>
      <c r="H5" s="2"/>
      <c r="I5" s="2"/>
      <c r="J5" s="2"/>
      <c r="K5" s="2"/>
      <c r="L5" s="2"/>
      <c r="M5" s="2"/>
      <c r="N5" s="2"/>
      <c r="O5" s="2"/>
      <c r="P5" s="2"/>
      <c r="Q5" s="2"/>
      <c r="R5" s="2"/>
      <c r="S5" s="2"/>
      <c r="T5" s="2"/>
      <c r="U5" s="2"/>
      <c r="V5" s="2"/>
      <c r="W5" s="2"/>
      <c r="X5" s="2"/>
      <c r="Y5" s="2"/>
    </row>
    <row r="6" spans="1:32" ht="47.25" x14ac:dyDescent="0.45">
      <c r="A6" s="4" t="s">
        <v>5</v>
      </c>
      <c r="B6" s="5" t="s">
        <v>6</v>
      </c>
      <c r="C6" s="6" t="s">
        <v>7</v>
      </c>
      <c r="D6" s="7" t="s">
        <v>8</v>
      </c>
      <c r="E6" s="7" t="s">
        <v>9</v>
      </c>
      <c r="F6" s="7" t="s">
        <v>10</v>
      </c>
      <c r="G6" s="7" t="s">
        <v>11</v>
      </c>
      <c r="H6" s="7" t="s">
        <v>12</v>
      </c>
      <c r="I6" s="7" t="s">
        <v>13</v>
      </c>
      <c r="J6" s="7" t="s">
        <v>14</v>
      </c>
      <c r="K6" s="7" t="s">
        <v>15</v>
      </c>
      <c r="L6" s="7" t="s">
        <v>16</v>
      </c>
      <c r="M6" s="7" t="s">
        <v>17</v>
      </c>
      <c r="N6" s="7" t="s">
        <v>18</v>
      </c>
      <c r="O6" s="7" t="s">
        <v>19</v>
      </c>
      <c r="P6" s="7" t="s">
        <v>20</v>
      </c>
      <c r="Q6" s="7" t="s">
        <v>21</v>
      </c>
      <c r="R6" s="7" t="s">
        <v>22</v>
      </c>
      <c r="S6" s="7" t="s">
        <v>23</v>
      </c>
      <c r="T6" s="7" t="s">
        <v>24</v>
      </c>
      <c r="U6" s="7" t="s">
        <v>25</v>
      </c>
      <c r="V6" s="7" t="s">
        <v>26</v>
      </c>
      <c r="W6" s="7" t="s">
        <v>27</v>
      </c>
      <c r="X6" s="7" t="s">
        <v>28</v>
      </c>
      <c r="Y6" s="7" t="s">
        <v>29</v>
      </c>
      <c r="Z6" s="7" t="s">
        <v>30</v>
      </c>
    </row>
    <row r="7" spans="1:32" x14ac:dyDescent="0.45">
      <c r="A7" s="9" t="s">
        <v>31</v>
      </c>
      <c r="B7" s="10">
        <f t="shared" ref="B7:B23" si="0">AVERAGE(D7:W7)</f>
        <v>1.835248837103157</v>
      </c>
      <c r="C7" s="11">
        <v>2.4481015467796783</v>
      </c>
      <c r="D7" s="11">
        <v>1.495514580698887</v>
      </c>
      <c r="E7" s="11">
        <v>2.3230012842852785</v>
      </c>
      <c r="F7" s="11">
        <v>1.684897276135668</v>
      </c>
      <c r="G7" s="11">
        <v>1.975580281344731</v>
      </c>
      <c r="H7" s="11">
        <v>1.6900481926216047</v>
      </c>
      <c r="I7" s="11">
        <v>2.0718894243498358</v>
      </c>
      <c r="J7" s="11">
        <v>1.573816467416538</v>
      </c>
      <c r="K7" s="11">
        <v>1.9597632735816763</v>
      </c>
      <c r="L7" s="11">
        <v>1.8767686518837927</v>
      </c>
      <c r="M7" s="11">
        <v>1.6848694413173746</v>
      </c>
      <c r="N7" s="11">
        <v>2.1411844008875582</v>
      </c>
      <c r="O7" s="11">
        <v>1.5651626802214906</v>
      </c>
      <c r="P7" s="11">
        <v>1.7838531429934008</v>
      </c>
      <c r="Q7" s="11">
        <v>2.2353788018361853</v>
      </c>
      <c r="R7" s="11">
        <v>1.698181949602025</v>
      </c>
      <c r="S7" s="11">
        <v>2.0695912615916061</v>
      </c>
      <c r="T7" s="11">
        <v>1.916567402079238</v>
      </c>
      <c r="U7" s="11">
        <v>1.7408933926068575</v>
      </c>
      <c r="V7" s="11">
        <v>1.7981682899592895</v>
      </c>
      <c r="W7" s="11">
        <v>1.4198465466501025</v>
      </c>
      <c r="X7" s="11">
        <v>2.5532442688596828</v>
      </c>
      <c r="Y7" s="11">
        <v>2.3925466586399393</v>
      </c>
      <c r="Z7" s="11">
        <v>2.3371347679288954</v>
      </c>
      <c r="AE7" s="12"/>
      <c r="AF7" s="12"/>
    </row>
    <row r="8" spans="1:32" x14ac:dyDescent="0.45">
      <c r="A8" s="15" t="s">
        <v>32</v>
      </c>
      <c r="B8" s="16">
        <f t="shared" si="0"/>
        <v>2.8447135378549713</v>
      </c>
      <c r="C8" s="11">
        <v>3.1253192939275354</v>
      </c>
      <c r="D8" s="11">
        <v>2.9254423046863178</v>
      </c>
      <c r="E8" s="11">
        <v>3.6239410102561531</v>
      </c>
      <c r="F8" s="11">
        <v>2.9013596866902955</v>
      </c>
      <c r="G8" s="11">
        <v>2.5634703854169798</v>
      </c>
      <c r="H8" s="11">
        <v>2.3383427140143729</v>
      </c>
      <c r="I8" s="11">
        <v>2.513312381993265</v>
      </c>
      <c r="J8" s="11">
        <v>4.2153280501709585</v>
      </c>
      <c r="K8" s="11">
        <v>1.9830407323614894</v>
      </c>
      <c r="L8" s="11">
        <v>2.1411527446850234</v>
      </c>
      <c r="M8" s="11">
        <v>1.806635051797659</v>
      </c>
      <c r="N8" s="11">
        <v>2.5760465642604986</v>
      </c>
      <c r="O8" s="11">
        <v>2.4332977481983025</v>
      </c>
      <c r="P8" s="11">
        <v>3.3485601044192999</v>
      </c>
      <c r="Q8" s="11">
        <v>3.1470907655177607</v>
      </c>
      <c r="R8" s="11">
        <v>2.9579640907675335</v>
      </c>
      <c r="S8" s="11">
        <v>1.995871619982484</v>
      </c>
      <c r="T8" s="11">
        <v>3.7419629486272399</v>
      </c>
      <c r="U8" s="11">
        <v>4.3630791106487248</v>
      </c>
      <c r="V8" s="11">
        <v>2.7101911850741529</v>
      </c>
      <c r="W8" s="11">
        <v>2.6081815575309295</v>
      </c>
      <c r="X8" s="11">
        <v>3.0790046659926369</v>
      </c>
      <c r="Y8" s="11">
        <v>3.1928740156666313</v>
      </c>
      <c r="Z8" s="11">
        <v>1.8745536491220325</v>
      </c>
      <c r="AE8" s="12"/>
      <c r="AF8" s="12"/>
    </row>
    <row r="9" spans="1:32" x14ac:dyDescent="0.45">
      <c r="A9" s="15" t="s">
        <v>33</v>
      </c>
      <c r="B9" s="16">
        <f t="shared" si="0"/>
        <v>4.0735540907380861</v>
      </c>
      <c r="C9" s="11">
        <v>2.9532996198434636</v>
      </c>
      <c r="D9" s="11">
        <v>3.8042809140175353</v>
      </c>
      <c r="E9" s="11">
        <v>5.4540457186518649</v>
      </c>
      <c r="F9" s="11">
        <v>3.7122693747014939</v>
      </c>
      <c r="G9" s="11">
        <v>2.637653051926669</v>
      </c>
      <c r="H9" s="11">
        <v>3.1662678531260884</v>
      </c>
      <c r="I9" s="11">
        <v>4.9675127430894506</v>
      </c>
      <c r="J9" s="11">
        <v>3.7914586546611644</v>
      </c>
      <c r="K9" s="11">
        <v>5.0099449709667159</v>
      </c>
      <c r="L9" s="11">
        <v>4.049848086851803</v>
      </c>
      <c r="M9" s="11">
        <v>4.2764072136161344</v>
      </c>
      <c r="N9" s="11">
        <v>5.3380450808925115</v>
      </c>
      <c r="O9" s="11">
        <v>2.4528242663112505</v>
      </c>
      <c r="P9" s="11">
        <v>4.691432015355514</v>
      </c>
      <c r="Q9" s="11">
        <v>4.4327942322632587</v>
      </c>
      <c r="R9" s="11">
        <v>3.9667325632299839</v>
      </c>
      <c r="S9" s="11">
        <v>3.8347341120629621</v>
      </c>
      <c r="T9" s="11">
        <v>2.7520464716393613</v>
      </c>
      <c r="U9" s="11">
        <v>4.1641056640213687</v>
      </c>
      <c r="V9" s="11">
        <v>5.2178789716600988</v>
      </c>
      <c r="W9" s="11">
        <v>3.750799855716493</v>
      </c>
      <c r="X9" s="11">
        <v>5.7253538234607699</v>
      </c>
      <c r="Y9" s="11">
        <v>2.4638413426347285</v>
      </c>
      <c r="Z9" s="11">
        <v>3.0607796753322805</v>
      </c>
      <c r="AE9" s="12"/>
      <c r="AF9" s="12"/>
    </row>
    <row r="10" spans="1:32" x14ac:dyDescent="0.45">
      <c r="A10" s="15" t="s">
        <v>34</v>
      </c>
      <c r="B10" s="16">
        <f t="shared" si="0"/>
        <v>6.0620806729404348</v>
      </c>
      <c r="C10" s="11">
        <v>4.7444448561646713</v>
      </c>
      <c r="D10" s="11">
        <v>6.6161194417738995</v>
      </c>
      <c r="E10" s="11">
        <v>6.7280725456350563</v>
      </c>
      <c r="F10" s="11">
        <v>4.7867036852959286</v>
      </c>
      <c r="G10" s="11">
        <v>5.0964249810022446</v>
      </c>
      <c r="H10" s="11">
        <v>5.5740459699419773</v>
      </c>
      <c r="I10" s="11">
        <v>7.2701852905337621</v>
      </c>
      <c r="J10" s="11">
        <v>5.3301105477877311</v>
      </c>
      <c r="K10" s="11">
        <v>5.6742828379287849</v>
      </c>
      <c r="L10" s="11">
        <v>6.8581180326668836</v>
      </c>
      <c r="M10" s="11">
        <v>7.307219062917321</v>
      </c>
      <c r="N10" s="11">
        <v>4.4217776276372884</v>
      </c>
      <c r="O10" s="11">
        <v>5.9550727304591673</v>
      </c>
      <c r="P10" s="11">
        <v>5.2530361757105934</v>
      </c>
      <c r="Q10" s="11">
        <v>7.0829563224884442</v>
      </c>
      <c r="R10" s="11">
        <v>5.7411505441202673</v>
      </c>
      <c r="S10" s="11">
        <v>6.0357532649519898</v>
      </c>
      <c r="T10" s="11">
        <v>4.2725511600069597</v>
      </c>
      <c r="U10" s="11">
        <v>5.7798244621377668</v>
      </c>
      <c r="V10" s="11">
        <v>7.8098953648658629</v>
      </c>
      <c r="W10" s="11">
        <v>7.6483134109467645</v>
      </c>
      <c r="X10" s="11">
        <v>6.3888976688557753</v>
      </c>
      <c r="Y10" s="11">
        <v>5.4565329191632932</v>
      </c>
      <c r="Z10" s="11">
        <v>4.2004323825898453</v>
      </c>
      <c r="AE10" s="12"/>
      <c r="AF10" s="12"/>
    </row>
    <row r="11" spans="1:32" x14ac:dyDescent="0.45">
      <c r="A11" s="15" t="s">
        <v>35</v>
      </c>
      <c r="B11" s="16">
        <f t="shared" si="0"/>
        <v>6.5562164218720982</v>
      </c>
      <c r="C11" s="11">
        <v>7.7255244869938808</v>
      </c>
      <c r="D11" s="11">
        <v>6.1551486144734833</v>
      </c>
      <c r="E11" s="11">
        <v>6.3909963090933353</v>
      </c>
      <c r="F11" s="11">
        <v>6.8539327318347976</v>
      </c>
      <c r="G11" s="11">
        <v>7.1803474003738881</v>
      </c>
      <c r="H11" s="11">
        <v>5.6709793252825262</v>
      </c>
      <c r="I11" s="11">
        <v>5.4493444797526438</v>
      </c>
      <c r="J11" s="11">
        <v>6.5029571819048879</v>
      </c>
      <c r="K11" s="11">
        <v>6.8845372717820119</v>
      </c>
      <c r="L11" s="11">
        <v>6.855168072291649</v>
      </c>
      <c r="M11" s="11">
        <v>6.6901582301547755</v>
      </c>
      <c r="N11" s="11">
        <v>6.1248710832878412</v>
      </c>
      <c r="O11" s="11">
        <v>6.3043361123038339</v>
      </c>
      <c r="P11" s="11">
        <v>5.8389297560847639</v>
      </c>
      <c r="Q11" s="11">
        <v>5.8662001434956634</v>
      </c>
      <c r="R11" s="11">
        <v>6.4607993874420879</v>
      </c>
      <c r="S11" s="11">
        <v>6.2886899613265097</v>
      </c>
      <c r="T11" s="11">
        <v>7.7912558231481555</v>
      </c>
      <c r="U11" s="11">
        <v>6.5742932514299692</v>
      </c>
      <c r="V11" s="11">
        <v>9.6828343003313737</v>
      </c>
      <c r="W11" s="11">
        <v>5.5585490016477594</v>
      </c>
      <c r="X11" s="11">
        <v>5.7519757482215699</v>
      </c>
      <c r="Y11" s="11">
        <v>7.2730645339518327</v>
      </c>
      <c r="Z11" s="11"/>
      <c r="AE11" s="12"/>
      <c r="AF11" s="12"/>
    </row>
    <row r="12" spans="1:32" x14ac:dyDescent="0.45">
      <c r="A12" s="15" t="s">
        <v>36</v>
      </c>
      <c r="B12" s="16">
        <f t="shared" si="0"/>
        <v>6.5313074430970177</v>
      </c>
      <c r="C12" s="11">
        <v>6.8452113175308495</v>
      </c>
      <c r="D12" s="11">
        <v>5.7601374031040935</v>
      </c>
      <c r="E12" s="11">
        <v>7.1931231121518495</v>
      </c>
      <c r="F12" s="11">
        <v>6.9851193539843432</v>
      </c>
      <c r="G12" s="11">
        <v>6.6189025685892089</v>
      </c>
      <c r="H12" s="11">
        <v>7.9607592340828885</v>
      </c>
      <c r="I12" s="11">
        <v>4.830176215486552</v>
      </c>
      <c r="J12" s="11">
        <v>7.1249477301058466</v>
      </c>
      <c r="K12" s="11">
        <v>7.0077298267187906</v>
      </c>
      <c r="L12" s="11">
        <v>7.9479812879627714</v>
      </c>
      <c r="M12" s="11">
        <v>6.9135251651342866</v>
      </c>
      <c r="N12" s="11">
        <v>4.3144849108808954</v>
      </c>
      <c r="O12" s="11">
        <v>6.1470894992861611</v>
      </c>
      <c r="P12" s="11">
        <v>7.2633591620175029</v>
      </c>
      <c r="Q12" s="11">
        <v>7.5088967052583797</v>
      </c>
      <c r="R12" s="11">
        <v>4.3641863119339774</v>
      </c>
      <c r="S12" s="11">
        <v>6.3561802271940904</v>
      </c>
      <c r="T12" s="11">
        <v>8.1103483606223659</v>
      </c>
      <c r="U12" s="11">
        <v>5.7102193084011184</v>
      </c>
      <c r="V12" s="11">
        <v>6.1786561443767569</v>
      </c>
      <c r="W12" s="11">
        <v>6.3303263346484595</v>
      </c>
      <c r="X12" s="11">
        <v>7.7281778109890045</v>
      </c>
      <c r="Y12" s="11">
        <v>8.2264547790669109</v>
      </c>
      <c r="Z12" s="11"/>
      <c r="AE12" s="12"/>
      <c r="AF12" s="12"/>
    </row>
    <row r="13" spans="1:32" x14ac:dyDescent="0.45">
      <c r="A13" s="15" t="s">
        <v>37</v>
      </c>
      <c r="B13" s="16">
        <f t="shared" si="0"/>
        <v>6.4423070621389913</v>
      </c>
      <c r="C13" s="11">
        <v>6.3880907359193335</v>
      </c>
      <c r="D13" s="11">
        <v>5.7006130841970455</v>
      </c>
      <c r="E13" s="11">
        <v>5.8901417127881199</v>
      </c>
      <c r="F13" s="11">
        <v>5.5768446499089315</v>
      </c>
      <c r="G13" s="11">
        <v>5.8028229552967181</v>
      </c>
      <c r="H13" s="11">
        <v>9.2859229292381649</v>
      </c>
      <c r="I13" s="11">
        <v>5.9641004809573053</v>
      </c>
      <c r="J13" s="11">
        <v>6.3627718177032744</v>
      </c>
      <c r="K13" s="11">
        <v>6.1792062148145446</v>
      </c>
      <c r="L13" s="11">
        <v>5.2295893718780855</v>
      </c>
      <c r="M13" s="11">
        <v>6.014396120657171</v>
      </c>
      <c r="N13" s="11">
        <v>5.3537874495005591</v>
      </c>
      <c r="O13" s="11">
        <v>8.474045437284536</v>
      </c>
      <c r="P13" s="11">
        <v>7.4688318145744521</v>
      </c>
      <c r="Q13" s="11">
        <v>6.0591472056291842</v>
      </c>
      <c r="R13" s="11">
        <v>6.323817544720387</v>
      </c>
      <c r="S13" s="11">
        <v>5.8793924118598229</v>
      </c>
      <c r="T13" s="11">
        <v>8.7084540943739537</v>
      </c>
      <c r="U13" s="11">
        <v>6.8299949728847347</v>
      </c>
      <c r="V13" s="11">
        <v>5.6288612422370621</v>
      </c>
      <c r="W13" s="11">
        <v>6.1133997322757567</v>
      </c>
      <c r="X13" s="11">
        <v>7.2192845293710572</v>
      </c>
      <c r="Y13" s="11">
        <v>5.2263641060905863</v>
      </c>
      <c r="Z13" s="11"/>
      <c r="AE13" s="12"/>
      <c r="AF13" s="12"/>
    </row>
    <row r="14" spans="1:32" x14ac:dyDescent="0.45">
      <c r="A14" s="15" t="s">
        <v>38</v>
      </c>
      <c r="B14" s="16">
        <f t="shared" si="0"/>
        <v>5.7051591267959569</v>
      </c>
      <c r="C14" s="11">
        <v>5.9057601278893932</v>
      </c>
      <c r="D14" s="11">
        <v>5.5063592095062601</v>
      </c>
      <c r="E14" s="11">
        <v>6.9774366481986911</v>
      </c>
      <c r="F14" s="11">
        <v>5.7336111343430627</v>
      </c>
      <c r="G14" s="11">
        <v>6.8863398244603209</v>
      </c>
      <c r="H14" s="11">
        <v>5.1082502213878778</v>
      </c>
      <c r="I14" s="11">
        <v>6.5123414461826137</v>
      </c>
      <c r="J14" s="11">
        <v>3.9301166406940573</v>
      </c>
      <c r="K14" s="11">
        <v>5.8685418710941333</v>
      </c>
      <c r="L14" s="11">
        <v>4.912164030907614</v>
      </c>
      <c r="M14" s="11">
        <v>4.835368643273541</v>
      </c>
      <c r="N14" s="11">
        <v>5.3375024648640119</v>
      </c>
      <c r="O14" s="11">
        <v>6.2696247314309925</v>
      </c>
      <c r="P14" s="11">
        <v>6.3401083073863909</v>
      </c>
      <c r="Q14" s="11">
        <v>5.231114717642078</v>
      </c>
      <c r="R14" s="11">
        <v>6.8785259433046164</v>
      </c>
      <c r="S14" s="11">
        <v>5.8689325524435976</v>
      </c>
      <c r="T14" s="11">
        <v>5.5832429310672156</v>
      </c>
      <c r="U14" s="11">
        <v>6.7133028291718873</v>
      </c>
      <c r="V14" s="11">
        <v>5.2049636992545345</v>
      </c>
      <c r="W14" s="11">
        <v>4.4053346893056542</v>
      </c>
      <c r="X14" s="11">
        <v>7.8653358212479798</v>
      </c>
      <c r="Y14" s="11">
        <v>5.3872169783571007</v>
      </c>
      <c r="Z14" s="11"/>
      <c r="AE14" s="12"/>
      <c r="AF14" s="12"/>
    </row>
    <row r="15" spans="1:32" x14ac:dyDescent="0.45">
      <c r="A15" s="15" t="s">
        <v>39</v>
      </c>
      <c r="B15" s="16">
        <f t="shared" si="0"/>
        <v>5.0033162732476768</v>
      </c>
      <c r="C15" s="11">
        <v>4.0488015270226683</v>
      </c>
      <c r="D15" s="11">
        <v>5.4321567733440803</v>
      </c>
      <c r="E15" s="11">
        <v>6.0641745839265999</v>
      </c>
      <c r="F15" s="11">
        <v>5.4438021859635448</v>
      </c>
      <c r="G15" s="11">
        <v>5.095545254528604</v>
      </c>
      <c r="H15" s="11">
        <v>5.2985488001782022</v>
      </c>
      <c r="I15" s="11">
        <v>4.9999768366299948</v>
      </c>
      <c r="J15" s="11">
        <v>4.148547866990044</v>
      </c>
      <c r="K15" s="11">
        <v>5.0144713065940518</v>
      </c>
      <c r="L15" s="11">
        <v>4.4661727033168397</v>
      </c>
      <c r="M15" s="11">
        <v>5.1239964030034697</v>
      </c>
      <c r="N15" s="11">
        <v>5.4704262917444186</v>
      </c>
      <c r="O15" s="11">
        <v>4.3018560907217909</v>
      </c>
      <c r="P15" s="11">
        <v>4.5971120976002107</v>
      </c>
      <c r="Q15" s="11">
        <v>5.7002586818453853</v>
      </c>
      <c r="R15" s="11">
        <v>4.4179967807772211</v>
      </c>
      <c r="S15" s="11">
        <v>3.7998466433851279</v>
      </c>
      <c r="T15" s="11">
        <v>5.2643357736133058</v>
      </c>
      <c r="U15" s="11">
        <v>5.4230630655851941</v>
      </c>
      <c r="V15" s="11">
        <v>5.4122251982739042</v>
      </c>
      <c r="W15" s="11">
        <v>4.5918121269315444</v>
      </c>
      <c r="X15" s="11">
        <v>4.3657908203986242</v>
      </c>
      <c r="Y15" s="11">
        <v>5.1772874115912204</v>
      </c>
      <c r="Z15" s="11"/>
      <c r="AE15" s="12"/>
      <c r="AF15" s="12"/>
    </row>
    <row r="16" spans="1:32" x14ac:dyDescent="0.45">
      <c r="A16" s="15" t="s">
        <v>40</v>
      </c>
      <c r="B16" s="16">
        <f t="shared" si="0"/>
        <v>3.2657072633445474</v>
      </c>
      <c r="C16" s="11">
        <v>3.5826359631670686</v>
      </c>
      <c r="D16" s="11">
        <v>3.0604489462815243</v>
      </c>
      <c r="E16" s="11">
        <v>4.3484244661751283</v>
      </c>
      <c r="F16" s="11">
        <v>3.2984699688424497</v>
      </c>
      <c r="G16" s="11">
        <v>2.8718760382764721</v>
      </c>
      <c r="H16" s="11">
        <v>3.2213540678913728</v>
      </c>
      <c r="I16" s="11">
        <v>3.5918788672248705</v>
      </c>
      <c r="J16" s="11">
        <v>3.982972286581818</v>
      </c>
      <c r="K16" s="11">
        <v>2.9450170857437152</v>
      </c>
      <c r="L16" s="11">
        <v>3.5853231849708798</v>
      </c>
      <c r="M16" s="11">
        <v>3.7126172749874722</v>
      </c>
      <c r="N16" s="11">
        <v>3.0344754734787549</v>
      </c>
      <c r="O16" s="11">
        <v>2.881029100181101</v>
      </c>
      <c r="P16" s="11">
        <v>3.1789914159537305</v>
      </c>
      <c r="Q16" s="11">
        <v>2.9951720500007997</v>
      </c>
      <c r="R16" s="11">
        <v>3.6053136144598135</v>
      </c>
      <c r="S16" s="11">
        <v>2.6614357381120128</v>
      </c>
      <c r="T16" s="11">
        <v>4.4238744313247143</v>
      </c>
      <c r="U16" s="11">
        <v>2.654353650798043</v>
      </c>
      <c r="V16" s="11">
        <v>2.2143419128604664</v>
      </c>
      <c r="W16" s="11">
        <v>3.0467756927458072</v>
      </c>
      <c r="X16" s="11">
        <v>4.2305558775176717</v>
      </c>
      <c r="Y16" s="11">
        <v>3.0421394911247019</v>
      </c>
      <c r="Z16" s="11"/>
      <c r="AE16" s="12"/>
      <c r="AF16" s="12"/>
    </row>
    <row r="17" spans="1:32" x14ac:dyDescent="0.45">
      <c r="A17" s="15" t="s">
        <v>41</v>
      </c>
      <c r="B17" s="16">
        <f t="shared" si="0"/>
        <v>2.2614789236799933</v>
      </c>
      <c r="C17" s="11">
        <v>2.3809121717901389</v>
      </c>
      <c r="D17" s="11">
        <v>1.9745776197533482</v>
      </c>
      <c r="E17" s="11">
        <v>2.344859209321883</v>
      </c>
      <c r="F17" s="11">
        <v>1.6342209292426921</v>
      </c>
      <c r="G17" s="11">
        <v>3.0825537571326995</v>
      </c>
      <c r="H17" s="11">
        <v>3.2530231153908509</v>
      </c>
      <c r="I17" s="11">
        <v>2.3992871227424968</v>
      </c>
      <c r="J17" s="11">
        <v>1.8432851860371171</v>
      </c>
      <c r="K17" s="11">
        <v>2.3267143123423124</v>
      </c>
      <c r="L17" s="11">
        <v>2.2251363666470425</v>
      </c>
      <c r="M17" s="11">
        <v>2.0333348604509642</v>
      </c>
      <c r="N17" s="11">
        <v>2.313859682989083</v>
      </c>
      <c r="O17" s="11">
        <v>2.502419254870782</v>
      </c>
      <c r="P17" s="11">
        <v>2.002511736776269</v>
      </c>
      <c r="Q17" s="11">
        <v>1.3248903709035003</v>
      </c>
      <c r="R17" s="11">
        <v>2.6645341013425305</v>
      </c>
      <c r="S17" s="11">
        <v>2.6370341805431061</v>
      </c>
      <c r="T17" s="11">
        <v>2.530373814271488</v>
      </c>
      <c r="U17" s="11">
        <v>1.6728875041595523</v>
      </c>
      <c r="V17" s="11">
        <v>2.0948185711333038</v>
      </c>
      <c r="W17" s="11">
        <v>2.3692567775488498</v>
      </c>
      <c r="X17" s="11">
        <v>2.0017181970363049</v>
      </c>
      <c r="Y17" s="11">
        <v>2.4066414250040871</v>
      </c>
      <c r="Z17" s="11"/>
      <c r="AE17" s="12"/>
      <c r="AF17" s="12"/>
    </row>
    <row r="18" spans="1:32" x14ac:dyDescent="0.45">
      <c r="A18" s="15" t="s">
        <v>42</v>
      </c>
      <c r="B18" s="16">
        <f t="shared" si="0"/>
        <v>1.6567661758183931</v>
      </c>
      <c r="C18" s="11">
        <v>2.3961432162532512</v>
      </c>
      <c r="D18" s="11">
        <v>1.1596971347754201</v>
      </c>
      <c r="E18" s="11">
        <v>1.735241364517357</v>
      </c>
      <c r="F18" s="11">
        <v>1.7678740950592069</v>
      </c>
      <c r="G18" s="11">
        <v>1.8677243129741532</v>
      </c>
      <c r="H18" s="11">
        <v>1.5619513905043507</v>
      </c>
      <c r="I18" s="11">
        <v>1.6171998200652511</v>
      </c>
      <c r="J18" s="11">
        <v>2.1357373743841666</v>
      </c>
      <c r="K18" s="11">
        <v>1.9989932938334736</v>
      </c>
      <c r="L18" s="11">
        <v>1.4273812252586837</v>
      </c>
      <c r="M18" s="11">
        <v>1.6294236818314232</v>
      </c>
      <c r="N18" s="11">
        <v>1.7671297151551255</v>
      </c>
      <c r="O18" s="11">
        <v>1.7741073208788465</v>
      </c>
      <c r="P18" s="11">
        <v>2.2645372005082098</v>
      </c>
      <c r="Q18" s="11">
        <v>1.1309983583377272</v>
      </c>
      <c r="R18" s="11">
        <v>1.6474526967611873</v>
      </c>
      <c r="S18" s="11">
        <v>1.8426724669282835</v>
      </c>
      <c r="T18" s="11">
        <v>1.3563754594612125</v>
      </c>
      <c r="U18" s="11">
        <v>1.8967307395367552</v>
      </c>
      <c r="V18" s="11">
        <v>1.5573274814482665</v>
      </c>
      <c r="W18" s="11">
        <v>0.99676838414876112</v>
      </c>
      <c r="X18" s="17">
        <v>1.8957539845960172</v>
      </c>
      <c r="Y18" s="17">
        <v>0.92819077352404955</v>
      </c>
      <c r="Z18" s="17"/>
      <c r="AE18" s="12"/>
      <c r="AF18" s="12"/>
    </row>
    <row r="19" spans="1:32" x14ac:dyDescent="0.45">
      <c r="A19" s="9" t="s">
        <v>43</v>
      </c>
      <c r="B19" s="10">
        <f t="shared" si="0"/>
        <v>2.9202383187286971</v>
      </c>
      <c r="C19" s="18">
        <f>(31*C7+28*C8+31*C9)/(31+28+31)</f>
        <v>2.8328041821698711</v>
      </c>
      <c r="D19" s="18">
        <f t="shared" ref="D19:U19" si="1">(31*D7+28*D8+31*D9)/(31+28+31)</f>
        <v>2.7356227207491775</v>
      </c>
      <c r="E19" s="18">
        <f t="shared" si="1"/>
        <v>3.8062089486469302</v>
      </c>
      <c r="F19" s="18">
        <f>(31*F7+29*F8+31*F9)/(31+29+31)</f>
        <v>2.7632043636260506</v>
      </c>
      <c r="G19" s="18">
        <f t="shared" si="1"/>
        <v>2.3865267124787648</v>
      </c>
      <c r="H19" s="18">
        <f t="shared" si="1"/>
        <v>2.4002154823397879</v>
      </c>
      <c r="I19" s="18">
        <f t="shared" si="1"/>
        <v>3.2066023765158813</v>
      </c>
      <c r="J19" s="18">
        <f>(31*J7+29*J8+31*J9)/(31+29+31)</f>
        <v>3.171077387245786</v>
      </c>
      <c r="K19" s="18">
        <f t="shared" si="1"/>
        <v>3.0176232898569095</v>
      </c>
      <c r="L19" s="18">
        <f t="shared" si="1"/>
        <v>2.7075266194664902</v>
      </c>
      <c r="M19" s="18">
        <f t="shared" si="1"/>
        <v>2.6153928639252584</v>
      </c>
      <c r="N19" s="18">
        <f>(31*N7+29*N8+31*N9)/(31+29+31)</f>
        <v>3.3688072999861167</v>
      </c>
      <c r="O19" s="18">
        <f t="shared" si="1"/>
        <v>2.1409992476896385</v>
      </c>
      <c r="P19" s="18">
        <f t="shared" si="1"/>
        <v>3.2721502536950755</v>
      </c>
      <c r="Q19" s="18">
        <f t="shared" si="1"/>
        <v>3.2759100610175564</v>
      </c>
      <c r="R19" s="18">
        <f>(31*R7+29*R8+31*R9)/(31+29+31)</f>
        <v>2.8724539398906672</v>
      </c>
      <c r="S19" s="18">
        <f t="shared" si="1"/>
        <v>2.6546499104755683</v>
      </c>
      <c r="T19" s="18">
        <f t="shared" si="1"/>
        <v>2.7722443627426592</v>
      </c>
      <c r="U19" s="18">
        <f t="shared" si="1"/>
        <v>3.3913465094848814</v>
      </c>
      <c r="V19" s="18">
        <f>(31*V7+29*V8+31*V9)/(31+29+31)</f>
        <v>3.2537693349159502</v>
      </c>
      <c r="W19" s="18">
        <f t="shared" ref="W19:Y19" si="2">(31*W7+28*W8+31*W9)/(31+28+31)</f>
        <v>2.592434689824783</v>
      </c>
      <c r="X19" s="18">
        <f t="shared" si="2"/>
        <v>3.8094296834414205</v>
      </c>
      <c r="Y19" s="18">
        <f t="shared" si="2"/>
        <v>2.6660944497575594</v>
      </c>
      <c r="Z19" s="18">
        <f>(31*Z7+29*Z8+31*Z9)/(31+29+31)</f>
        <v>2.4362352040179713</v>
      </c>
    </row>
    <row r="20" spans="1:32" x14ac:dyDescent="0.45">
      <c r="A20" s="15" t="s">
        <v>44</v>
      </c>
      <c r="B20" s="16">
        <f t="shared" si="0"/>
        <v>6.38510277537537</v>
      </c>
      <c r="C20" s="11">
        <f>(30*C10+31*C11+30*C12)/(30+31+30)</f>
        <v>6.4525378495348997</v>
      </c>
      <c r="D20" s="11">
        <f t="shared" ref="D20:Y20" si="3">(30*D10+31*D11+30*D12)/(30+31+30)</f>
        <v>6.176893542802393</v>
      </c>
      <c r="E20" s="11">
        <f t="shared" si="3"/>
        <v>6.7665577507197856</v>
      </c>
      <c r="F20" s="11">
        <f t="shared" si="3"/>
        <v>6.2156769875306246</v>
      </c>
      <c r="G20" s="11">
        <f t="shared" si="3"/>
        <v>6.3082483065860906</v>
      </c>
      <c r="H20" s="11">
        <f t="shared" si="3"/>
        <v>6.3938957714780695</v>
      </c>
      <c r="I20" s="11">
        <f t="shared" si="3"/>
        <v>5.8455002643180363</v>
      </c>
      <c r="J20" s="11">
        <f t="shared" si="3"/>
        <v>6.3213562744599869</v>
      </c>
      <c r="K20" s="11">
        <f t="shared" si="3"/>
        <v>6.5261652237875785</v>
      </c>
      <c r="L20" s="11">
        <f t="shared" si="3"/>
        <v>7.2164086797794589</v>
      </c>
      <c r="M20" s="11">
        <f t="shared" si="3"/>
        <v>6.9672223294103981</v>
      </c>
      <c r="N20" s="11">
        <f t="shared" si="3"/>
        <v>4.9665810960161387</v>
      </c>
      <c r="O20" s="11">
        <f t="shared" si="3"/>
        <v>6.1373547953162486</v>
      </c>
      <c r="P20" s="11">
        <f t="shared" si="3"/>
        <v>6.1153701381370391</v>
      </c>
      <c r="Q20" s="11">
        <f t="shared" si="3"/>
        <v>6.8088768712172554</v>
      </c>
      <c r="R20" s="11">
        <f t="shared" si="3"/>
        <v>5.5323613922234287</v>
      </c>
      <c r="S20" s="11">
        <f t="shared" si="3"/>
        <v>6.2275537754451005</v>
      </c>
      <c r="T20" s="11">
        <f t="shared" si="3"/>
        <v>6.7364386388623361</v>
      </c>
      <c r="U20" s="11">
        <f t="shared" si="3"/>
        <v>6.0275209220933581</v>
      </c>
      <c r="V20" s="11">
        <f t="shared" si="3"/>
        <v>7.9101583361269361</v>
      </c>
      <c r="W20" s="11">
        <f t="shared" si="3"/>
        <v>6.501914411197113</v>
      </c>
      <c r="X20" s="11">
        <f t="shared" si="3"/>
        <v>6.6134451932990324</v>
      </c>
      <c r="Y20" s="11">
        <f t="shared" si="3"/>
        <v>6.9885124340594826</v>
      </c>
      <c r="Z20" s="11"/>
    </row>
    <row r="21" spans="1:32" x14ac:dyDescent="0.45">
      <c r="A21" s="15" t="s">
        <v>45</v>
      </c>
      <c r="B21" s="16">
        <f t="shared" si="0"/>
        <v>5.724684131026236</v>
      </c>
      <c r="C21" s="11">
        <f>(31*C13+31*C14+30*C15)/(31+31+30)</f>
        <v>5.4627545933559842</v>
      </c>
      <c r="D21" s="11">
        <f t="shared" ref="D21:Y21" si="4">(31*D13+31*D14+30*D15)/(31+31+30)</f>
        <v>5.5476178728817924</v>
      </c>
      <c r="E21" s="11">
        <f t="shared" si="4"/>
        <v>6.3132626816129251</v>
      </c>
      <c r="F21" s="11">
        <f t="shared" si="4"/>
        <v>5.5862847270730231</v>
      </c>
      <c r="G21" s="11">
        <f t="shared" si="4"/>
        <v>5.9372869979165896</v>
      </c>
      <c r="H21" s="11">
        <f t="shared" si="4"/>
        <v>6.5779981703777546</v>
      </c>
      <c r="I21" s="11">
        <f t="shared" si="4"/>
        <v>5.834445704785189</v>
      </c>
      <c r="J21" s="11">
        <f t="shared" si="4"/>
        <v>4.8210432415219415</v>
      </c>
      <c r="K21" s="11">
        <f t="shared" si="4"/>
        <v>5.6947209767498981</v>
      </c>
      <c r="L21" s="11">
        <f t="shared" si="4"/>
        <v>4.8736906150637154</v>
      </c>
      <c r="M21" s="11">
        <f t="shared" si="4"/>
        <v>5.3267673888256102</v>
      </c>
      <c r="N21" s="11">
        <f t="shared" si="4"/>
        <v>5.3863345228003725</v>
      </c>
      <c r="O21" s="11">
        <f t="shared" si="4"/>
        <v>6.370754977737338</v>
      </c>
      <c r="P21" s="11">
        <f t="shared" si="4"/>
        <v>6.1520707250955695</v>
      </c>
      <c r="Q21" s="11">
        <f t="shared" si="4"/>
        <v>5.6631073921388122</v>
      </c>
      <c r="R21" s="11">
        <f t="shared" si="4"/>
        <v>5.8892668646966504</v>
      </c>
      <c r="S21" s="11">
        <f t="shared" si="4"/>
        <v>5.1977551434234774</v>
      </c>
      <c r="T21" s="11">
        <f t="shared" si="4"/>
        <v>6.532311749968212</v>
      </c>
      <c r="U21" s="11">
        <f t="shared" si="4"/>
        <v>6.331892650340337</v>
      </c>
      <c r="V21" s="11">
        <f t="shared" si="4"/>
        <v>5.4153840123310504</v>
      </c>
      <c r="W21" s="11">
        <f t="shared" si="4"/>
        <v>5.0416862051844573</v>
      </c>
      <c r="X21" s="11">
        <f t="shared" si="4"/>
        <v>6.5064886465342262</v>
      </c>
      <c r="Y21" s="11">
        <f t="shared" si="4"/>
        <v>5.2645612604958147</v>
      </c>
      <c r="Z21" s="11"/>
    </row>
    <row r="22" spans="1:32" x14ac:dyDescent="0.45">
      <c r="A22" s="19" t="s">
        <v>46</v>
      </c>
      <c r="B22" s="20">
        <f t="shared" si="0"/>
        <v>2.3960983078744666</v>
      </c>
      <c r="C22" s="17">
        <f>(31*C16+30*C17+31*C18)/(31+30+31)</f>
        <v>2.7909730403884141</v>
      </c>
      <c r="D22" s="17">
        <f t="shared" ref="D22:Y22" si="5">(31*D16+30*D17+31*D18)/(31+30+31)</f>
        <v>2.0658897511452796</v>
      </c>
      <c r="E22" s="17">
        <f t="shared" si="5"/>
        <v>2.8145588807730819</v>
      </c>
      <c r="F22" s="17">
        <f t="shared" si="5"/>
        <v>2.240035802806871</v>
      </c>
      <c r="G22" s="17">
        <f t="shared" si="5"/>
        <v>2.6022198217690256</v>
      </c>
      <c r="H22" s="17">
        <f t="shared" si="5"/>
        <v>2.6725343768694887</v>
      </c>
      <c r="I22" s="17">
        <f t="shared" si="5"/>
        <v>2.5376092716116161</v>
      </c>
      <c r="J22" s="17">
        <f t="shared" si="5"/>
        <v>2.6628103812071635</v>
      </c>
      <c r="K22" s="17">
        <f t="shared" si="5"/>
        <v>2.4246277297517631</v>
      </c>
      <c r="L22" s="17">
        <f t="shared" si="5"/>
        <v>2.414651388223128</v>
      </c>
      <c r="M22" s="17">
        <f t="shared" si="5"/>
        <v>2.4630795160316814</v>
      </c>
      <c r="N22" s="17">
        <f t="shared" si="5"/>
        <v>2.3724516449709001</v>
      </c>
      <c r="O22" s="17">
        <f t="shared" si="5"/>
        <v>2.3845848554237157</v>
      </c>
      <c r="P22" s="17">
        <f t="shared" si="5"/>
        <v>2.4872254262348719</v>
      </c>
      <c r="Q22" s="17">
        <f t="shared" si="5"/>
        <v>1.8223694976695579</v>
      </c>
      <c r="R22" s="17">
        <f t="shared" si="5"/>
        <v>2.638823681392684</v>
      </c>
      <c r="S22" s="17">
        <f t="shared" si="5"/>
        <v>2.3775910844841563</v>
      </c>
      <c r="T22" s="17">
        <f t="shared" si="5"/>
        <v>2.7728147939403085</v>
      </c>
      <c r="U22" s="17">
        <f t="shared" si="5"/>
        <v>2.0790243611431012</v>
      </c>
      <c r="V22" s="17">
        <f t="shared" si="5"/>
        <v>1.9539816125822809</v>
      </c>
      <c r="W22" s="17">
        <f t="shared" si="5"/>
        <v>2.1350822794586644</v>
      </c>
      <c r="X22" s="17">
        <f t="shared" si="5"/>
        <v>2.7170342569197121</v>
      </c>
      <c r="Y22" s="17">
        <f t="shared" si="5"/>
        <v>2.1226030538503688</v>
      </c>
      <c r="Z22" s="17"/>
    </row>
    <row r="23" spans="1:32" x14ac:dyDescent="0.45">
      <c r="A23" s="21" t="s">
        <v>47</v>
      </c>
      <c r="B23" s="22">
        <f t="shared" si="0"/>
        <v>4.3580355726982889</v>
      </c>
      <c r="C23" s="23">
        <f>(30*(C10+C12+C15+C17)+31*(C7+C9+C11+C13+C14+C16+C18)+28*C8)/365</f>
        <v>4.3876062000204072</v>
      </c>
      <c r="D23" s="23">
        <f t="shared" ref="D23:U23" si="6">(30*(D10+D12+D15+D17)+31*(D7+D9+D11+D13+D14+D16+D18)+28*D8)/365</f>
        <v>4.133550845679272</v>
      </c>
      <c r="E23" s="23">
        <f t="shared" si="6"/>
        <v>4.926233272419827</v>
      </c>
      <c r="F23" s="23">
        <f>(30*(F10+F12+F15+F17)+31*(F7+F9+F11+F13+F14+F16+F18)+29*F8)/366</f>
        <v>4.199725933618053</v>
      </c>
      <c r="G23" s="23">
        <f t="shared" si="6"/>
        <v>4.3136236368041088</v>
      </c>
      <c r="H23" s="23">
        <f t="shared" si="6"/>
        <v>4.5175695971557026</v>
      </c>
      <c r="I23" s="23">
        <f t="shared" si="6"/>
        <v>4.3582569747065119</v>
      </c>
      <c r="J23" s="23">
        <f>(30*(J10+J12+J15+J17)+31*(J7+J9+J11+J13+J14+J16+J18)+29*J8)/366</f>
        <v>4.2413278593068391</v>
      </c>
      <c r="K23" s="23">
        <f t="shared" si="6"/>
        <v>4.4176635957532726</v>
      </c>
      <c r="L23" s="23">
        <f t="shared" si="6"/>
        <v>4.3038302737378205</v>
      </c>
      <c r="M23" s="23">
        <f t="shared" si="6"/>
        <v>4.3453931643191517</v>
      </c>
      <c r="N23" s="23">
        <f>(30*(N10+N12+N15+N17)+31*(N7+N9+N11+N13+N14+N16+N18)+29*N8)/366</f>
        <v>4.0227559329813181</v>
      </c>
      <c r="O23" s="23">
        <f t="shared" si="6"/>
        <v>4.2648780364840091</v>
      </c>
      <c r="P23" s="23">
        <f t="shared" si="6"/>
        <v>4.5090615104806249</v>
      </c>
      <c r="Q23" s="23">
        <f t="shared" si="6"/>
        <v>4.3920645880403297</v>
      </c>
      <c r="R23" s="23">
        <f>(30*(R10+R12+R15+R17)+31*(R7+R9+R11+R13+R14+R16+R18)+29*R8)/366</f>
        <v>4.2333948783131188</v>
      </c>
      <c r="S23" s="23">
        <f t="shared" si="6"/>
        <v>4.1165965437693366</v>
      </c>
      <c r="T23" s="23">
        <f t="shared" si="6"/>
        <v>4.708464522802454</v>
      </c>
      <c r="U23" s="23">
        <f t="shared" si="6"/>
        <v>4.4589861775907158</v>
      </c>
      <c r="V23" s="23">
        <f>(30*(V10+V12+V15+V17)+31*(V7+V9+V11+V13+V14+V16+V18)+29*V8)/366</f>
        <v>4.6281394960571829</v>
      </c>
      <c r="W23" s="23">
        <f>(30*(W10+W12+W15+W17)+31*(W7+W9+W11+W13+W14+W16+W18)+28*W8)/365</f>
        <v>4.0691946139461237</v>
      </c>
      <c r="X23" s="23">
        <f>(30*(X10+X12+X15+X17)+31*(X7+X9+X11+X13+X14+X16+X18)+28*X8)/365</f>
        <v>4.9129761403224723</v>
      </c>
      <c r="Y23" s="23">
        <f>(30*(Y10+Y12+Y15+Y17)+31*(Y7+Y9+Y11+Y13+Y14+Y16+Y18)+28*Y8)/365</f>
        <v>4.2617047914998416</v>
      </c>
      <c r="Z23" s="23"/>
    </row>
    <row r="24" spans="1:32" ht="47.25" x14ac:dyDescent="0.45">
      <c r="A24" s="24" t="s">
        <v>5</v>
      </c>
      <c r="B24" s="25"/>
      <c r="C24" s="26" t="s">
        <v>48</v>
      </c>
      <c r="D24" s="27" t="s">
        <v>49</v>
      </c>
      <c r="E24" s="27" t="s">
        <v>50</v>
      </c>
      <c r="F24" s="27" t="s">
        <v>51</v>
      </c>
      <c r="G24" s="27" t="s">
        <v>52</v>
      </c>
      <c r="H24" s="27" t="s">
        <v>53</v>
      </c>
      <c r="I24" s="27" t="s">
        <v>54</v>
      </c>
      <c r="J24" s="27" t="s">
        <v>55</v>
      </c>
      <c r="K24" s="27" t="s">
        <v>56</v>
      </c>
      <c r="L24" s="27" t="s">
        <v>57</v>
      </c>
      <c r="M24" s="27" t="s">
        <v>58</v>
      </c>
      <c r="N24" s="27" t="s">
        <v>59</v>
      </c>
      <c r="O24" s="27" t="s">
        <v>60</v>
      </c>
      <c r="P24" s="27" t="s">
        <v>61</v>
      </c>
      <c r="Q24" s="27" t="s">
        <v>62</v>
      </c>
      <c r="R24" s="27" t="s">
        <v>63</v>
      </c>
      <c r="S24" s="27" t="s">
        <v>64</v>
      </c>
      <c r="T24" s="27" t="s">
        <v>65</v>
      </c>
      <c r="U24" s="27" t="s">
        <v>66</v>
      </c>
      <c r="V24" s="27" t="s">
        <v>67</v>
      </c>
      <c r="W24" s="27" t="s">
        <v>68</v>
      </c>
      <c r="X24" s="27" t="s">
        <v>69</v>
      </c>
      <c r="Y24" s="27" t="s">
        <v>70</v>
      </c>
      <c r="Z24" s="27" t="s">
        <v>71</v>
      </c>
    </row>
    <row r="25" spans="1:32" x14ac:dyDescent="0.45">
      <c r="A25" s="15" t="s">
        <v>31</v>
      </c>
      <c r="B25" s="28"/>
      <c r="C25" s="11">
        <f t="shared" ref="C25:Z35" si="7">IF(C7="..","..",C7-$B7)</f>
        <v>0.61285270967652128</v>
      </c>
      <c r="D25" s="11">
        <f t="shared" si="7"/>
        <v>-0.33973425640427002</v>
      </c>
      <c r="E25" s="11">
        <f t="shared" si="7"/>
        <v>0.48775244718212152</v>
      </c>
      <c r="F25" s="11">
        <f t="shared" si="7"/>
        <v>-0.15035156096748903</v>
      </c>
      <c r="G25" s="11">
        <f t="shared" si="7"/>
        <v>0.14033144424157395</v>
      </c>
      <c r="H25" s="11">
        <f t="shared" si="7"/>
        <v>-0.14520064448155234</v>
      </c>
      <c r="I25" s="11">
        <f t="shared" si="7"/>
        <v>0.2366405872466788</v>
      </c>
      <c r="J25" s="11">
        <f t="shared" si="7"/>
        <v>-0.26143236968661898</v>
      </c>
      <c r="K25" s="11">
        <f t="shared" si="7"/>
        <v>0.12451443647851934</v>
      </c>
      <c r="L25" s="11">
        <f t="shared" si="7"/>
        <v>4.1519814780635711E-2</v>
      </c>
      <c r="M25" s="11">
        <f t="shared" si="7"/>
        <v>-0.15037939578578241</v>
      </c>
      <c r="N25" s="11">
        <f t="shared" si="7"/>
        <v>0.30593556378440123</v>
      </c>
      <c r="O25" s="11">
        <f t="shared" si="7"/>
        <v>-0.27008615688166637</v>
      </c>
      <c r="P25" s="11">
        <f t="shared" si="7"/>
        <v>-5.1395694109756196E-2</v>
      </c>
      <c r="Q25" s="11">
        <f t="shared" si="7"/>
        <v>0.40012996473302831</v>
      </c>
      <c r="R25" s="11">
        <f t="shared" si="7"/>
        <v>-0.13706688750113205</v>
      </c>
      <c r="S25" s="11">
        <f t="shared" si="7"/>
        <v>0.23434242448844911</v>
      </c>
      <c r="T25" s="11">
        <f t="shared" si="7"/>
        <v>8.1318564976081031E-2</v>
      </c>
      <c r="U25" s="11">
        <f t="shared" si="7"/>
        <v>-9.4355444496299512E-2</v>
      </c>
      <c r="V25" s="11">
        <f t="shared" si="7"/>
        <v>-3.7080547143867548E-2</v>
      </c>
      <c r="W25" s="11">
        <f t="shared" si="7"/>
        <v>-0.41540229045305455</v>
      </c>
      <c r="X25" s="11">
        <f t="shared" si="7"/>
        <v>0.7179954317565258</v>
      </c>
      <c r="Y25" s="11">
        <f t="shared" si="7"/>
        <v>0.55729782153678231</v>
      </c>
      <c r="Z25" s="11">
        <f t="shared" si="7"/>
        <v>0.5018859308257384</v>
      </c>
    </row>
    <row r="26" spans="1:32" x14ac:dyDescent="0.45">
      <c r="A26" s="15" t="s">
        <v>32</v>
      </c>
      <c r="B26" s="28"/>
      <c r="C26" s="11">
        <f t="shared" si="7"/>
        <v>0.28060575607256411</v>
      </c>
      <c r="D26" s="11">
        <f t="shared" si="7"/>
        <v>8.0728766831346555E-2</v>
      </c>
      <c r="E26" s="11">
        <f t="shared" si="7"/>
        <v>0.77922747240118184</v>
      </c>
      <c r="F26" s="11">
        <f t="shared" si="7"/>
        <v>5.6646148835324261E-2</v>
      </c>
      <c r="G26" s="11">
        <f t="shared" si="7"/>
        <v>-0.28124315243799147</v>
      </c>
      <c r="H26" s="11">
        <f t="shared" si="7"/>
        <v>-0.50637082384059839</v>
      </c>
      <c r="I26" s="11">
        <f t="shared" si="7"/>
        <v>-0.33140115586170626</v>
      </c>
      <c r="J26" s="11">
        <f t="shared" si="7"/>
        <v>1.3706145123159872</v>
      </c>
      <c r="K26" s="11">
        <f t="shared" si="7"/>
        <v>-0.86167280549348191</v>
      </c>
      <c r="L26" s="11">
        <f t="shared" si="7"/>
        <v>-0.70356079316994791</v>
      </c>
      <c r="M26" s="11">
        <f t="shared" si="7"/>
        <v>-1.0380784860573122</v>
      </c>
      <c r="N26" s="11">
        <f t="shared" si="7"/>
        <v>-0.26866697359447267</v>
      </c>
      <c r="O26" s="11">
        <f t="shared" si="7"/>
        <v>-0.41141578965666881</v>
      </c>
      <c r="P26" s="11">
        <f t="shared" si="7"/>
        <v>0.50384656656432858</v>
      </c>
      <c r="Q26" s="11">
        <f t="shared" si="7"/>
        <v>0.30237722766278941</v>
      </c>
      <c r="R26" s="11">
        <f t="shared" si="7"/>
        <v>0.11325055291256225</v>
      </c>
      <c r="S26" s="11">
        <f t="shared" si="7"/>
        <v>-0.84884191787248731</v>
      </c>
      <c r="T26" s="11">
        <f t="shared" si="7"/>
        <v>0.89724941077226861</v>
      </c>
      <c r="U26" s="11">
        <f t="shared" si="7"/>
        <v>1.5183655727937535</v>
      </c>
      <c r="V26" s="11">
        <f t="shared" si="7"/>
        <v>-0.13452235278081837</v>
      </c>
      <c r="W26" s="11">
        <f t="shared" si="7"/>
        <v>-0.23653198032404177</v>
      </c>
      <c r="X26" s="11">
        <f t="shared" si="7"/>
        <v>0.23429112813766562</v>
      </c>
      <c r="Y26" s="11">
        <f t="shared" si="7"/>
        <v>0.34816047781166004</v>
      </c>
      <c r="Z26" s="11">
        <f t="shared" si="7"/>
        <v>-0.97015988873293879</v>
      </c>
    </row>
    <row r="27" spans="1:32" x14ac:dyDescent="0.45">
      <c r="A27" s="15" t="s">
        <v>33</v>
      </c>
      <c r="B27" s="28"/>
      <c r="C27" s="11">
        <f t="shared" si="7"/>
        <v>-1.1202544708946225</v>
      </c>
      <c r="D27" s="11">
        <f t="shared" si="7"/>
        <v>-0.26927317672055073</v>
      </c>
      <c r="E27" s="11">
        <f t="shared" si="7"/>
        <v>1.3804916279137789</v>
      </c>
      <c r="F27" s="11">
        <f t="shared" si="7"/>
        <v>-0.36128471603659218</v>
      </c>
      <c r="G27" s="11">
        <f t="shared" si="7"/>
        <v>-1.4359010388114171</v>
      </c>
      <c r="H27" s="11">
        <f t="shared" si="7"/>
        <v>-0.90728623761199767</v>
      </c>
      <c r="I27" s="11">
        <f t="shared" si="7"/>
        <v>0.89395865235136451</v>
      </c>
      <c r="J27" s="11">
        <f t="shared" si="7"/>
        <v>-0.28209543607692167</v>
      </c>
      <c r="K27" s="11">
        <f t="shared" si="7"/>
        <v>0.93639088022862982</v>
      </c>
      <c r="L27" s="11">
        <f t="shared" si="7"/>
        <v>-2.3706003886283078E-2</v>
      </c>
      <c r="M27" s="11">
        <f t="shared" si="7"/>
        <v>0.20285312287804835</v>
      </c>
      <c r="N27" s="11">
        <f t="shared" si="7"/>
        <v>1.2644909901544255</v>
      </c>
      <c r="O27" s="11">
        <f t="shared" si="7"/>
        <v>-1.6207298244268356</v>
      </c>
      <c r="P27" s="11">
        <f t="shared" si="7"/>
        <v>0.61787792461742796</v>
      </c>
      <c r="Q27" s="11">
        <f t="shared" si="7"/>
        <v>0.3592401415251727</v>
      </c>
      <c r="R27" s="11">
        <f t="shared" si="7"/>
        <v>-0.10682152750810214</v>
      </c>
      <c r="S27" s="11">
        <f t="shared" si="7"/>
        <v>-0.23881997867512395</v>
      </c>
      <c r="T27" s="11">
        <f t="shared" si="7"/>
        <v>-1.3215076190987247</v>
      </c>
      <c r="U27" s="11">
        <f t="shared" si="7"/>
        <v>9.0551573283282671E-2</v>
      </c>
      <c r="V27" s="11">
        <f t="shared" si="7"/>
        <v>1.1443248809220128</v>
      </c>
      <c r="W27" s="11">
        <f t="shared" si="7"/>
        <v>-0.32275423502159306</v>
      </c>
      <c r="X27" s="11">
        <f t="shared" si="7"/>
        <v>1.6517997327226839</v>
      </c>
      <c r="Y27" s="11">
        <f t="shared" si="7"/>
        <v>-1.6097127481033575</v>
      </c>
      <c r="Z27" s="11">
        <f t="shared" si="7"/>
        <v>-1.0127744154058056</v>
      </c>
    </row>
    <row r="28" spans="1:32" x14ac:dyDescent="0.45">
      <c r="A28" s="15" t="s">
        <v>34</v>
      </c>
      <c r="B28" s="28"/>
      <c r="C28" s="11">
        <f t="shared" si="7"/>
        <v>-1.3176358167757636</v>
      </c>
      <c r="D28" s="11">
        <f t="shared" si="7"/>
        <v>0.5540387688334647</v>
      </c>
      <c r="E28" s="11">
        <f t="shared" si="7"/>
        <v>0.66599187269462146</v>
      </c>
      <c r="F28" s="11">
        <f t="shared" si="7"/>
        <v>-1.2753769876445062</v>
      </c>
      <c r="G28" s="11">
        <f t="shared" si="7"/>
        <v>-0.96565569193819023</v>
      </c>
      <c r="H28" s="11">
        <f t="shared" si="7"/>
        <v>-0.48803470299845753</v>
      </c>
      <c r="I28" s="11">
        <f t="shared" si="7"/>
        <v>1.2081046175933272</v>
      </c>
      <c r="J28" s="11">
        <f t="shared" si="7"/>
        <v>-0.73197012515270377</v>
      </c>
      <c r="K28" s="11">
        <f t="shared" si="7"/>
        <v>-0.38779783501164999</v>
      </c>
      <c r="L28" s="11">
        <f t="shared" si="7"/>
        <v>0.79603735972644873</v>
      </c>
      <c r="M28" s="11">
        <f t="shared" si="7"/>
        <v>1.2451383899768862</v>
      </c>
      <c r="N28" s="11">
        <f t="shared" si="7"/>
        <v>-1.6403030453031464</v>
      </c>
      <c r="O28" s="11">
        <f t="shared" si="7"/>
        <v>-0.10700794248126755</v>
      </c>
      <c r="P28" s="11">
        <f t="shared" si="7"/>
        <v>-0.8090444972298414</v>
      </c>
      <c r="Q28" s="11">
        <f t="shared" si="7"/>
        <v>1.0208756495480094</v>
      </c>
      <c r="R28" s="11">
        <f t="shared" si="7"/>
        <v>-0.32093012882016758</v>
      </c>
      <c r="S28" s="11">
        <f t="shared" si="7"/>
        <v>-2.6327407988445017E-2</v>
      </c>
      <c r="T28" s="11">
        <f t="shared" si="7"/>
        <v>-1.7895295129334752</v>
      </c>
      <c r="U28" s="11">
        <f t="shared" si="7"/>
        <v>-0.28225621080266805</v>
      </c>
      <c r="V28" s="11">
        <f t="shared" si="7"/>
        <v>1.747814691925428</v>
      </c>
      <c r="W28" s="11">
        <f t="shared" si="7"/>
        <v>1.5862327380063297</v>
      </c>
      <c r="X28" s="11">
        <f t="shared" si="7"/>
        <v>0.32681699591534041</v>
      </c>
      <c r="Y28" s="11">
        <f t="shared" si="7"/>
        <v>-0.60554775377714165</v>
      </c>
      <c r="Z28" s="11">
        <f t="shared" si="7"/>
        <v>-1.8616482903505895</v>
      </c>
    </row>
    <row r="29" spans="1:32" x14ac:dyDescent="0.45">
      <c r="A29" s="15" t="s">
        <v>35</v>
      </c>
      <c r="B29" s="28"/>
      <c r="C29" s="11">
        <f t="shared" si="7"/>
        <v>1.1693080651217826</v>
      </c>
      <c r="D29" s="11">
        <f t="shared" si="7"/>
        <v>-0.40106780739861492</v>
      </c>
      <c r="E29" s="11">
        <f t="shared" si="7"/>
        <v>-0.16522011277876292</v>
      </c>
      <c r="F29" s="11">
        <f t="shared" si="7"/>
        <v>0.29771630996269938</v>
      </c>
      <c r="G29" s="11">
        <f t="shared" si="7"/>
        <v>0.62413097850178989</v>
      </c>
      <c r="H29" s="11">
        <f t="shared" si="7"/>
        <v>-0.88523709658957195</v>
      </c>
      <c r="I29" s="11">
        <f t="shared" si="7"/>
        <v>-1.1068719421194544</v>
      </c>
      <c r="J29" s="11">
        <f t="shared" si="7"/>
        <v>-5.325923996721027E-2</v>
      </c>
      <c r="K29" s="11">
        <f t="shared" si="7"/>
        <v>0.32832084990991373</v>
      </c>
      <c r="L29" s="11">
        <f t="shared" si="7"/>
        <v>0.29895165041955085</v>
      </c>
      <c r="M29" s="11">
        <f t="shared" si="7"/>
        <v>0.13394180828267732</v>
      </c>
      <c r="N29" s="11">
        <f t="shared" si="7"/>
        <v>-0.43134533858425694</v>
      </c>
      <c r="O29" s="11">
        <f t="shared" si="7"/>
        <v>-0.25188030956826424</v>
      </c>
      <c r="P29" s="11">
        <f t="shared" si="7"/>
        <v>-0.71728666578733424</v>
      </c>
      <c r="Q29" s="11">
        <f t="shared" si="7"/>
        <v>-0.69001627837643476</v>
      </c>
      <c r="R29" s="11">
        <f t="shared" si="7"/>
        <v>-9.5417034430010261E-2</v>
      </c>
      <c r="S29" s="11">
        <f t="shared" si="7"/>
        <v>-0.26752646054558848</v>
      </c>
      <c r="T29" s="11">
        <f t="shared" si="7"/>
        <v>1.2350394012760573</v>
      </c>
      <c r="U29" s="11">
        <f t="shared" si="7"/>
        <v>1.8076829557871044E-2</v>
      </c>
      <c r="V29" s="11">
        <f t="shared" si="7"/>
        <v>3.1266178784592755</v>
      </c>
      <c r="W29" s="11">
        <f t="shared" si="7"/>
        <v>-0.99766742022433874</v>
      </c>
      <c r="X29" s="11">
        <f t="shared" si="7"/>
        <v>-0.80424067365052831</v>
      </c>
      <c r="Y29" s="11">
        <f t="shared" si="7"/>
        <v>0.71684811207973453</v>
      </c>
      <c r="Z29" s="11"/>
    </row>
    <row r="30" spans="1:32" x14ac:dyDescent="0.45">
      <c r="A30" s="15" t="s">
        <v>36</v>
      </c>
      <c r="B30" s="28"/>
      <c r="C30" s="11">
        <f t="shared" si="7"/>
        <v>0.31390387443383183</v>
      </c>
      <c r="D30" s="11">
        <f t="shared" si="7"/>
        <v>-0.77117003999292422</v>
      </c>
      <c r="E30" s="11">
        <f t="shared" si="7"/>
        <v>0.6618156690548318</v>
      </c>
      <c r="F30" s="11">
        <f t="shared" si="7"/>
        <v>0.45381191088732553</v>
      </c>
      <c r="G30" s="11">
        <f t="shared" si="7"/>
        <v>8.7595125492191173E-2</v>
      </c>
      <c r="H30" s="11">
        <f t="shared" si="7"/>
        <v>1.4294517909858708</v>
      </c>
      <c r="I30" s="11">
        <f t="shared" si="7"/>
        <v>-1.7011312276104658</v>
      </c>
      <c r="J30" s="11">
        <f t="shared" si="7"/>
        <v>0.59364028700882887</v>
      </c>
      <c r="K30" s="11">
        <f t="shared" si="7"/>
        <v>0.47642238362177292</v>
      </c>
      <c r="L30" s="11">
        <f t="shared" si="7"/>
        <v>1.4166738448657537</v>
      </c>
      <c r="M30" s="11">
        <f t="shared" si="7"/>
        <v>0.38221772203726889</v>
      </c>
      <c r="N30" s="11">
        <f t="shared" si="7"/>
        <v>-2.2168225322161224</v>
      </c>
      <c r="O30" s="11">
        <f t="shared" si="7"/>
        <v>-0.38421794381085661</v>
      </c>
      <c r="P30" s="11">
        <f t="shared" si="7"/>
        <v>0.73205171892048515</v>
      </c>
      <c r="Q30" s="11">
        <f t="shared" si="7"/>
        <v>0.97758926216136199</v>
      </c>
      <c r="R30" s="11">
        <f t="shared" si="7"/>
        <v>-2.1671211311630403</v>
      </c>
      <c r="S30" s="11">
        <f t="shared" si="7"/>
        <v>-0.17512721590292735</v>
      </c>
      <c r="T30" s="11">
        <f t="shared" si="7"/>
        <v>1.5790409175253481</v>
      </c>
      <c r="U30" s="11">
        <f t="shared" si="7"/>
        <v>-0.82108813469589936</v>
      </c>
      <c r="V30" s="11">
        <f t="shared" si="7"/>
        <v>-0.3526512987202608</v>
      </c>
      <c r="W30" s="11">
        <f t="shared" si="7"/>
        <v>-0.20098110844855821</v>
      </c>
      <c r="X30" s="11">
        <f t="shared" si="7"/>
        <v>1.1968703678919868</v>
      </c>
      <c r="Y30" s="11">
        <f t="shared" si="7"/>
        <v>1.6951473359698932</v>
      </c>
      <c r="Z30" s="11"/>
    </row>
    <row r="31" spans="1:32" x14ac:dyDescent="0.45">
      <c r="A31" s="15" t="s">
        <v>37</v>
      </c>
      <c r="B31" s="28"/>
      <c r="C31" s="11">
        <f t="shared" si="7"/>
        <v>-5.4216326219657773E-2</v>
      </c>
      <c r="D31" s="11">
        <f t="shared" si="7"/>
        <v>-0.7416939779419458</v>
      </c>
      <c r="E31" s="11">
        <f t="shared" si="7"/>
        <v>-0.55216534935087136</v>
      </c>
      <c r="F31" s="11">
        <f t="shared" si="7"/>
        <v>-0.86546241223005982</v>
      </c>
      <c r="G31" s="11">
        <f t="shared" si="7"/>
        <v>-0.63948410684227319</v>
      </c>
      <c r="H31" s="11">
        <f t="shared" si="7"/>
        <v>2.8436158670991736</v>
      </c>
      <c r="I31" s="11">
        <f t="shared" si="7"/>
        <v>-0.47820658118168602</v>
      </c>
      <c r="J31" s="11">
        <f t="shared" si="7"/>
        <v>-7.9535244435716912E-2</v>
      </c>
      <c r="K31" s="11">
        <f t="shared" si="7"/>
        <v>-0.26310084732444672</v>
      </c>
      <c r="L31" s="11">
        <f t="shared" si="7"/>
        <v>-1.2127176902609058</v>
      </c>
      <c r="M31" s="11">
        <f t="shared" si="7"/>
        <v>-0.42791094148182029</v>
      </c>
      <c r="N31" s="11">
        <f t="shared" si="7"/>
        <v>-1.0885196126384322</v>
      </c>
      <c r="O31" s="11">
        <f t="shared" si="7"/>
        <v>2.0317383751455447</v>
      </c>
      <c r="P31" s="11">
        <f t="shared" si="7"/>
        <v>1.0265247524354608</v>
      </c>
      <c r="Q31" s="11">
        <f t="shared" si="7"/>
        <v>-0.38315985650980711</v>
      </c>
      <c r="R31" s="11">
        <f t="shared" si="7"/>
        <v>-0.11848951741860425</v>
      </c>
      <c r="S31" s="11">
        <f t="shared" si="7"/>
        <v>-0.56291465027916843</v>
      </c>
      <c r="T31" s="11">
        <f t="shared" si="7"/>
        <v>2.2661470322349624</v>
      </c>
      <c r="U31" s="11">
        <f t="shared" si="7"/>
        <v>0.38768791074574338</v>
      </c>
      <c r="V31" s="11">
        <f t="shared" si="7"/>
        <v>-0.81344581990192921</v>
      </c>
      <c r="W31" s="11">
        <f t="shared" si="7"/>
        <v>-0.32890732986323457</v>
      </c>
      <c r="X31" s="11">
        <f t="shared" si="7"/>
        <v>0.77697746723206595</v>
      </c>
      <c r="Y31" s="11">
        <f t="shared" si="7"/>
        <v>-1.215942956048405</v>
      </c>
      <c r="Z31" s="11"/>
    </row>
    <row r="32" spans="1:32" x14ac:dyDescent="0.45">
      <c r="A32" s="15" t="s">
        <v>38</v>
      </c>
      <c r="B32" s="28"/>
      <c r="C32" s="11">
        <f t="shared" si="7"/>
        <v>0.20060100109343626</v>
      </c>
      <c r="D32" s="11">
        <f t="shared" si="7"/>
        <v>-0.19879991728969681</v>
      </c>
      <c r="E32" s="11">
        <f t="shared" si="7"/>
        <v>1.2722775214027342</v>
      </c>
      <c r="F32" s="11">
        <f t="shared" si="7"/>
        <v>2.8452007547105751E-2</v>
      </c>
      <c r="G32" s="11">
        <f t="shared" si="7"/>
        <v>1.181180697664364</v>
      </c>
      <c r="H32" s="11">
        <f t="shared" si="7"/>
        <v>-0.59690890540807917</v>
      </c>
      <c r="I32" s="11">
        <f t="shared" si="7"/>
        <v>0.80718231938665674</v>
      </c>
      <c r="J32" s="11">
        <f t="shared" si="7"/>
        <v>-1.7750424861018996</v>
      </c>
      <c r="K32" s="11">
        <f t="shared" si="7"/>
        <v>0.16338274429817634</v>
      </c>
      <c r="L32" s="11">
        <f t="shared" si="7"/>
        <v>-0.79299509588834294</v>
      </c>
      <c r="M32" s="11">
        <f t="shared" si="7"/>
        <v>-0.86979048352241595</v>
      </c>
      <c r="N32" s="11">
        <f t="shared" si="7"/>
        <v>-0.36765666193194502</v>
      </c>
      <c r="O32" s="11">
        <f t="shared" si="7"/>
        <v>0.56446560463503559</v>
      </c>
      <c r="P32" s="11">
        <f t="shared" si="7"/>
        <v>0.63494918059043393</v>
      </c>
      <c r="Q32" s="11">
        <f t="shared" si="7"/>
        <v>-0.47404440915387891</v>
      </c>
      <c r="R32" s="11">
        <f t="shared" si="7"/>
        <v>1.1733668165086595</v>
      </c>
      <c r="S32" s="11">
        <f t="shared" si="7"/>
        <v>0.16377342564764064</v>
      </c>
      <c r="T32" s="11">
        <f t="shared" si="7"/>
        <v>-0.12191619572874135</v>
      </c>
      <c r="U32" s="11">
        <f t="shared" si="7"/>
        <v>1.0081437023759303</v>
      </c>
      <c r="V32" s="11">
        <f t="shared" si="7"/>
        <v>-0.50019542754142243</v>
      </c>
      <c r="W32" s="11">
        <f t="shared" si="7"/>
        <v>-1.2998244374903027</v>
      </c>
      <c r="X32" s="11">
        <f t="shared" si="7"/>
        <v>2.1601766944520229</v>
      </c>
      <c r="Y32" s="11">
        <f t="shared" si="7"/>
        <v>-0.31794214843885626</v>
      </c>
      <c r="Z32" s="11"/>
    </row>
    <row r="33" spans="1:26" x14ac:dyDescent="0.45">
      <c r="A33" s="15" t="s">
        <v>39</v>
      </c>
      <c r="B33" s="28"/>
      <c r="C33" s="11">
        <f t="shared" si="7"/>
        <v>-0.95451474622500854</v>
      </c>
      <c r="D33" s="11">
        <f t="shared" si="7"/>
        <v>0.42884050009640351</v>
      </c>
      <c r="E33" s="11">
        <f t="shared" si="7"/>
        <v>1.0608583106789231</v>
      </c>
      <c r="F33" s="11">
        <f t="shared" si="7"/>
        <v>0.44048591271586801</v>
      </c>
      <c r="G33" s="11">
        <f t="shared" si="7"/>
        <v>9.2228981280927158E-2</v>
      </c>
      <c r="H33" s="11">
        <f t="shared" si="7"/>
        <v>0.29523252693052537</v>
      </c>
      <c r="I33" s="11">
        <f t="shared" si="7"/>
        <v>-3.3394366176819901E-3</v>
      </c>
      <c r="J33" s="11">
        <f t="shared" si="7"/>
        <v>-0.85476840625763284</v>
      </c>
      <c r="K33" s="11">
        <f t="shared" si="7"/>
        <v>1.1155033346375021E-2</v>
      </c>
      <c r="L33" s="11">
        <f t="shared" si="7"/>
        <v>-0.53714356993083712</v>
      </c>
      <c r="M33" s="11">
        <f t="shared" si="7"/>
        <v>0.1206801297557929</v>
      </c>
      <c r="N33" s="11">
        <f t="shared" si="7"/>
        <v>0.46711001849674183</v>
      </c>
      <c r="O33" s="11">
        <f t="shared" si="7"/>
        <v>-0.70146018252588593</v>
      </c>
      <c r="P33" s="11">
        <f t="shared" si="7"/>
        <v>-0.40620417564746614</v>
      </c>
      <c r="Q33" s="11">
        <f t="shared" si="7"/>
        <v>0.69694240859770851</v>
      </c>
      <c r="R33" s="11">
        <f t="shared" si="7"/>
        <v>-0.58531949247045567</v>
      </c>
      <c r="S33" s="11">
        <f t="shared" si="7"/>
        <v>-1.2034696298625489</v>
      </c>
      <c r="T33" s="11">
        <f t="shared" si="7"/>
        <v>0.26101950036562904</v>
      </c>
      <c r="U33" s="11">
        <f t="shared" si="7"/>
        <v>0.41974679233751733</v>
      </c>
      <c r="V33" s="11">
        <f t="shared" si="7"/>
        <v>0.40890892502622744</v>
      </c>
      <c r="W33" s="11">
        <f t="shared" si="7"/>
        <v>-0.41150414631613241</v>
      </c>
      <c r="X33" s="11">
        <f t="shared" si="7"/>
        <v>-0.6375254528490526</v>
      </c>
      <c r="Y33" s="11">
        <f t="shared" si="7"/>
        <v>0.17397113834354361</v>
      </c>
      <c r="Z33" s="11"/>
    </row>
    <row r="34" spans="1:26" x14ac:dyDescent="0.45">
      <c r="A34" s="15" t="s">
        <v>40</v>
      </c>
      <c r="B34" s="28"/>
      <c r="C34" s="11">
        <f t="shared" si="7"/>
        <v>0.31692869982252114</v>
      </c>
      <c r="D34" s="11">
        <f t="shared" si="7"/>
        <v>-0.20525831706302311</v>
      </c>
      <c r="E34" s="11">
        <f t="shared" si="7"/>
        <v>1.0827172028305809</v>
      </c>
      <c r="F34" s="11">
        <f t="shared" si="7"/>
        <v>3.2762705497902278E-2</v>
      </c>
      <c r="G34" s="11">
        <f t="shared" si="7"/>
        <v>-0.39383122506807533</v>
      </c>
      <c r="H34" s="11">
        <f t="shared" si="7"/>
        <v>-4.4353195453174621E-2</v>
      </c>
      <c r="I34" s="11">
        <f t="shared" si="7"/>
        <v>0.32617160388032307</v>
      </c>
      <c r="J34" s="11">
        <f t="shared" si="7"/>
        <v>0.71726502323727059</v>
      </c>
      <c r="K34" s="11">
        <f t="shared" si="7"/>
        <v>-0.32069017760083218</v>
      </c>
      <c r="L34" s="11">
        <f t="shared" si="7"/>
        <v>0.31961592162633234</v>
      </c>
      <c r="M34" s="11">
        <f t="shared" si="7"/>
        <v>0.44691001164292476</v>
      </c>
      <c r="N34" s="11">
        <f t="shared" si="7"/>
        <v>-0.23123178986579251</v>
      </c>
      <c r="O34" s="11">
        <f t="shared" si="7"/>
        <v>-0.38467816316344638</v>
      </c>
      <c r="P34" s="11">
        <f t="shared" si="7"/>
        <v>-8.6715847390816947E-2</v>
      </c>
      <c r="Q34" s="11">
        <f t="shared" si="7"/>
        <v>-0.27053521334374775</v>
      </c>
      <c r="R34" s="11">
        <f t="shared" si="7"/>
        <v>0.33960635111526605</v>
      </c>
      <c r="S34" s="11">
        <f t="shared" si="7"/>
        <v>-0.60427152523253458</v>
      </c>
      <c r="T34" s="11">
        <f t="shared" si="7"/>
        <v>1.1581671679801668</v>
      </c>
      <c r="U34" s="11">
        <f t="shared" si="7"/>
        <v>-0.61135361254650444</v>
      </c>
      <c r="V34" s="11">
        <f t="shared" si="7"/>
        <v>-1.051365350484081</v>
      </c>
      <c r="W34" s="11">
        <f t="shared" si="7"/>
        <v>-0.21893157059874024</v>
      </c>
      <c r="X34" s="11">
        <f t="shared" si="7"/>
        <v>0.96484861417312429</v>
      </c>
      <c r="Y34" s="11">
        <f t="shared" si="7"/>
        <v>-0.22356777221984547</v>
      </c>
      <c r="Z34" s="11"/>
    </row>
    <row r="35" spans="1:26" x14ac:dyDescent="0.45">
      <c r="A35" s="15" t="s">
        <v>41</v>
      </c>
      <c r="B35" s="28"/>
      <c r="C35" s="11">
        <f t="shared" si="7"/>
        <v>0.11943324811014566</v>
      </c>
      <c r="D35" s="11">
        <f t="shared" si="7"/>
        <v>-0.28690130392664503</v>
      </c>
      <c r="E35" s="11">
        <f t="shared" si="7"/>
        <v>8.3380285641889706E-2</v>
      </c>
      <c r="F35" s="11">
        <f t="shared" si="7"/>
        <v>-0.62725799443730113</v>
      </c>
      <c r="G35" s="11">
        <f t="shared" si="7"/>
        <v>0.82107483345270627</v>
      </c>
      <c r="H35" s="11">
        <f t="shared" si="7"/>
        <v>0.99154419171085761</v>
      </c>
      <c r="I35" s="11">
        <f t="shared" si="7"/>
        <v>0.13780819906250352</v>
      </c>
      <c r="J35" s="11">
        <f t="shared" si="7"/>
        <v>-0.41819373764287615</v>
      </c>
      <c r="K35" s="11">
        <f t="shared" si="7"/>
        <v>6.5235388662319149E-2</v>
      </c>
      <c r="L35" s="11">
        <f t="shared" si="7"/>
        <v>-3.6342557032950751E-2</v>
      </c>
      <c r="M35" s="11">
        <f t="shared" si="7"/>
        <v>-0.22814406322902903</v>
      </c>
      <c r="N35" s="11">
        <f t="shared" si="7"/>
        <v>5.2380759309089697E-2</v>
      </c>
      <c r="O35" s="11">
        <f t="shared" si="7"/>
        <v>0.24094033119078873</v>
      </c>
      <c r="P35" s="11">
        <f t="shared" si="7"/>
        <v>-0.25896718690372422</v>
      </c>
      <c r="Q35" s="11">
        <f t="shared" si="7"/>
        <v>-0.936588552776493</v>
      </c>
      <c r="R35" s="11">
        <f t="shared" si="7"/>
        <v>0.40305517766253729</v>
      </c>
      <c r="S35" s="11">
        <f t="shared" si="7"/>
        <v>0.37555525686311286</v>
      </c>
      <c r="T35" s="11">
        <f t="shared" si="7"/>
        <v>0.26889489059149474</v>
      </c>
      <c r="U35" s="11">
        <f t="shared" si="7"/>
        <v>-0.58859141952044092</v>
      </c>
      <c r="V35" s="11">
        <f t="shared" si="7"/>
        <v>-0.16666035254668943</v>
      </c>
      <c r="W35" s="11">
        <f t="shared" si="7"/>
        <v>0.10777785386885652</v>
      </c>
      <c r="X35" s="11">
        <f t="shared" ref="W35:AA41" si="8">IF(X17="..","..",X17-$B17)</f>
        <v>-0.25976072664368832</v>
      </c>
      <c r="Y35" s="11">
        <f t="shared" si="8"/>
        <v>0.14516250132409381</v>
      </c>
      <c r="Z35" s="11"/>
    </row>
    <row r="36" spans="1:26" x14ac:dyDescent="0.45">
      <c r="A36" s="15" t="s">
        <v>42</v>
      </c>
      <c r="B36" s="28"/>
      <c r="C36" s="11">
        <f t="shared" ref="C36:W41" si="9">IF(C18="..","..",C18-$B18)</f>
        <v>0.73937704043485808</v>
      </c>
      <c r="D36" s="11">
        <f t="shared" si="9"/>
        <v>-0.497069041042973</v>
      </c>
      <c r="E36" s="11">
        <f t="shared" si="9"/>
        <v>7.847518869896386E-2</v>
      </c>
      <c r="F36" s="11">
        <f t="shared" si="9"/>
        <v>0.11110791924081376</v>
      </c>
      <c r="G36" s="11">
        <f t="shared" si="9"/>
        <v>0.21095813715576006</v>
      </c>
      <c r="H36" s="11">
        <f t="shared" si="9"/>
        <v>-9.4814785314042416E-2</v>
      </c>
      <c r="I36" s="11">
        <f t="shared" si="9"/>
        <v>-3.9566355753142046E-2</v>
      </c>
      <c r="J36" s="11">
        <f t="shared" si="9"/>
        <v>0.47897119856577342</v>
      </c>
      <c r="K36" s="11">
        <f t="shared" si="9"/>
        <v>0.34222711801508043</v>
      </c>
      <c r="L36" s="11">
        <f t="shared" si="9"/>
        <v>-0.22938495055970942</v>
      </c>
      <c r="M36" s="11">
        <f t="shared" si="9"/>
        <v>-2.7342493986969973E-2</v>
      </c>
      <c r="N36" s="11">
        <f t="shared" si="9"/>
        <v>0.11036353933673237</v>
      </c>
      <c r="O36" s="11">
        <f t="shared" si="9"/>
        <v>0.11734114506045334</v>
      </c>
      <c r="P36" s="11">
        <f t="shared" si="9"/>
        <v>0.6077710246898167</v>
      </c>
      <c r="Q36" s="11">
        <f t="shared" si="9"/>
        <v>-0.52576781748066592</v>
      </c>
      <c r="R36" s="11">
        <f t="shared" si="9"/>
        <v>-9.313479057205809E-3</v>
      </c>
      <c r="S36" s="11">
        <f t="shared" si="9"/>
        <v>0.18590629110989032</v>
      </c>
      <c r="T36" s="11">
        <f t="shared" si="9"/>
        <v>-0.30039071635718062</v>
      </c>
      <c r="U36" s="11">
        <f t="shared" si="9"/>
        <v>0.23996456371836206</v>
      </c>
      <c r="V36" s="11">
        <f t="shared" si="9"/>
        <v>-9.9438694370126646E-2</v>
      </c>
      <c r="W36" s="11">
        <f t="shared" si="9"/>
        <v>-0.65999779166963202</v>
      </c>
      <c r="X36" s="11">
        <f t="shared" si="8"/>
        <v>0.23898780877762404</v>
      </c>
      <c r="Y36" s="11">
        <f t="shared" si="8"/>
        <v>-0.72857540229434359</v>
      </c>
      <c r="Z36" s="17"/>
    </row>
    <row r="37" spans="1:26" x14ac:dyDescent="0.45">
      <c r="A37" s="9" t="s">
        <v>43</v>
      </c>
      <c r="B37" s="29"/>
      <c r="C37" s="18">
        <f t="shared" si="9"/>
        <v>-8.7434136558826037E-2</v>
      </c>
      <c r="D37" s="18">
        <f t="shared" si="9"/>
        <v>-0.18461559797951965</v>
      </c>
      <c r="E37" s="18">
        <f t="shared" si="9"/>
        <v>0.88597062991823305</v>
      </c>
      <c r="F37" s="18">
        <f t="shared" si="9"/>
        <v>-0.15703395510264651</v>
      </c>
      <c r="G37" s="18">
        <f t="shared" si="9"/>
        <v>-0.5337116062499323</v>
      </c>
      <c r="H37" s="18">
        <f t="shared" si="9"/>
        <v>-0.52002283638890923</v>
      </c>
      <c r="I37" s="18">
        <f t="shared" si="9"/>
        <v>0.28636405778718421</v>
      </c>
      <c r="J37" s="18">
        <f t="shared" si="9"/>
        <v>0.25083906851708893</v>
      </c>
      <c r="K37" s="18">
        <f t="shared" si="9"/>
        <v>9.7384971128212428E-2</v>
      </c>
      <c r="L37" s="18">
        <f t="shared" si="9"/>
        <v>-0.2127116992622069</v>
      </c>
      <c r="M37" s="18">
        <f t="shared" si="9"/>
        <v>-0.30484545480343872</v>
      </c>
      <c r="N37" s="18">
        <f t="shared" si="9"/>
        <v>0.44856898125741962</v>
      </c>
      <c r="O37" s="18">
        <f t="shared" si="9"/>
        <v>-0.77923907103905865</v>
      </c>
      <c r="P37" s="18">
        <f t="shared" si="9"/>
        <v>0.3519119349663784</v>
      </c>
      <c r="Q37" s="18">
        <f t="shared" si="9"/>
        <v>0.35567174228885934</v>
      </c>
      <c r="R37" s="18">
        <f t="shared" si="9"/>
        <v>-4.7784378838029884E-2</v>
      </c>
      <c r="S37" s="18">
        <f t="shared" si="9"/>
        <v>-0.26558840825312879</v>
      </c>
      <c r="T37" s="18">
        <f t="shared" si="9"/>
        <v>-0.14799395598603793</v>
      </c>
      <c r="U37" s="18">
        <f t="shared" si="9"/>
        <v>0.47110819075618426</v>
      </c>
      <c r="V37" s="18">
        <f t="shared" si="9"/>
        <v>0.33353101618725312</v>
      </c>
      <c r="W37" s="18">
        <f t="shared" si="9"/>
        <v>-0.32780362890391412</v>
      </c>
      <c r="X37" s="18">
        <f t="shared" si="8"/>
        <v>0.88919136471272342</v>
      </c>
      <c r="Y37" s="18">
        <f t="shared" si="8"/>
        <v>-0.25414386897113772</v>
      </c>
      <c r="Z37" s="18">
        <f t="shared" si="8"/>
        <v>-0.48400311471072577</v>
      </c>
    </row>
    <row r="38" spans="1:26" x14ac:dyDescent="0.45">
      <c r="A38" s="15" t="s">
        <v>44</v>
      </c>
      <c r="B38" s="28"/>
      <c r="C38" s="11">
        <f t="shared" si="9"/>
        <v>6.7435074159529762E-2</v>
      </c>
      <c r="D38" s="11">
        <f t="shared" si="9"/>
        <v>-0.20820923257297697</v>
      </c>
      <c r="E38" s="11">
        <f t="shared" si="9"/>
        <v>0.38145497534441564</v>
      </c>
      <c r="F38" s="11">
        <f t="shared" si="9"/>
        <v>-0.16942578784474538</v>
      </c>
      <c r="G38" s="11">
        <f t="shared" si="9"/>
        <v>-7.6854468789279373E-2</v>
      </c>
      <c r="H38" s="11">
        <f t="shared" si="9"/>
        <v>8.7929961026995684E-3</v>
      </c>
      <c r="I38" s="11">
        <f t="shared" si="9"/>
        <v>-0.5396025110573337</v>
      </c>
      <c r="J38" s="11">
        <f t="shared" si="9"/>
        <v>-6.3746500915383031E-2</v>
      </c>
      <c r="K38" s="11">
        <f t="shared" si="9"/>
        <v>0.1410624484122085</v>
      </c>
      <c r="L38" s="11">
        <f t="shared" si="9"/>
        <v>0.83130590440408891</v>
      </c>
      <c r="M38" s="11">
        <f t="shared" si="9"/>
        <v>0.58211955403502813</v>
      </c>
      <c r="N38" s="11">
        <f t="shared" si="9"/>
        <v>-1.4185216793592312</v>
      </c>
      <c r="O38" s="11">
        <f t="shared" si="9"/>
        <v>-0.24774798005912135</v>
      </c>
      <c r="P38" s="11">
        <f t="shared" si="9"/>
        <v>-0.26973263723833085</v>
      </c>
      <c r="Q38" s="11">
        <f t="shared" si="9"/>
        <v>0.42377409584188541</v>
      </c>
      <c r="R38" s="11">
        <f t="shared" si="9"/>
        <v>-0.85274138315194126</v>
      </c>
      <c r="S38" s="11">
        <f t="shared" si="9"/>
        <v>-0.1575489999302695</v>
      </c>
      <c r="T38" s="11">
        <f t="shared" si="9"/>
        <v>0.3513358634869661</v>
      </c>
      <c r="U38" s="11">
        <f t="shared" si="9"/>
        <v>-0.35758185328201186</v>
      </c>
      <c r="V38" s="11">
        <f t="shared" si="9"/>
        <v>1.5250555607515661</v>
      </c>
      <c r="W38" s="11">
        <f t="shared" si="8"/>
        <v>0.11681163582174303</v>
      </c>
      <c r="X38" s="11">
        <f t="shared" si="8"/>
        <v>0.22834241792366239</v>
      </c>
      <c r="Y38" s="11">
        <f t="shared" si="8"/>
        <v>0.60340965868411267</v>
      </c>
      <c r="Z38" s="11"/>
    </row>
    <row r="39" spans="1:26" x14ac:dyDescent="0.45">
      <c r="A39" s="15" t="s">
        <v>45</v>
      </c>
      <c r="B39" s="28"/>
      <c r="C39" s="11">
        <f t="shared" si="9"/>
        <v>-0.26192953767025173</v>
      </c>
      <c r="D39" s="11">
        <f t="shared" si="9"/>
        <v>-0.17706625814444354</v>
      </c>
      <c r="E39" s="11">
        <f t="shared" si="9"/>
        <v>0.58857855058668918</v>
      </c>
      <c r="F39" s="11">
        <f t="shared" si="9"/>
        <v>-0.13839940395321282</v>
      </c>
      <c r="G39" s="11">
        <f t="shared" si="9"/>
        <v>0.21260286689035368</v>
      </c>
      <c r="H39" s="11">
        <f t="shared" si="9"/>
        <v>0.85331403935151862</v>
      </c>
      <c r="I39" s="11">
        <f t="shared" si="9"/>
        <v>0.10976157375895301</v>
      </c>
      <c r="J39" s="11">
        <f t="shared" si="9"/>
        <v>-0.90364088950429444</v>
      </c>
      <c r="K39" s="11">
        <f t="shared" si="9"/>
        <v>-2.9963154276337889E-2</v>
      </c>
      <c r="L39" s="11">
        <f t="shared" si="9"/>
        <v>-0.8509935159625206</v>
      </c>
      <c r="M39" s="11">
        <f t="shared" si="9"/>
        <v>-0.39791674220062578</v>
      </c>
      <c r="N39" s="11">
        <f t="shared" si="9"/>
        <v>-0.33834960822586346</v>
      </c>
      <c r="O39" s="11">
        <f t="shared" si="9"/>
        <v>0.64607084671110204</v>
      </c>
      <c r="P39" s="11">
        <f t="shared" si="9"/>
        <v>0.42738659406933355</v>
      </c>
      <c r="Q39" s="11">
        <f t="shared" si="9"/>
        <v>-6.1576738887423765E-2</v>
      </c>
      <c r="R39" s="11">
        <f t="shared" si="9"/>
        <v>0.16458273367041443</v>
      </c>
      <c r="S39" s="11">
        <f t="shared" si="9"/>
        <v>-0.52692898760275853</v>
      </c>
      <c r="T39" s="11">
        <f t="shared" si="9"/>
        <v>0.80762761894197599</v>
      </c>
      <c r="U39" s="11">
        <f t="shared" si="9"/>
        <v>0.60720851931410103</v>
      </c>
      <c r="V39" s="11">
        <f t="shared" si="9"/>
        <v>-0.30930011869518559</v>
      </c>
      <c r="W39" s="11">
        <f t="shared" si="8"/>
        <v>-0.68299792584177865</v>
      </c>
      <c r="X39" s="11">
        <f t="shared" si="8"/>
        <v>0.78180451550799024</v>
      </c>
      <c r="Y39" s="11">
        <f t="shared" si="8"/>
        <v>-0.46012287053042122</v>
      </c>
      <c r="Z39" s="11"/>
    </row>
    <row r="40" spans="1:26" x14ac:dyDescent="0.45">
      <c r="A40" s="19" t="s">
        <v>46</v>
      </c>
      <c r="B40" s="30"/>
      <c r="C40" s="17">
        <f t="shared" si="9"/>
        <v>0.39487473251394745</v>
      </c>
      <c r="D40" s="17">
        <f t="shared" si="9"/>
        <v>-0.33020855672918703</v>
      </c>
      <c r="E40" s="17">
        <f t="shared" si="9"/>
        <v>0.41846057289861527</v>
      </c>
      <c r="F40" s="17">
        <f t="shared" si="9"/>
        <v>-0.15606250506759567</v>
      </c>
      <c r="G40" s="17">
        <f t="shared" si="9"/>
        <v>0.20612151389455891</v>
      </c>
      <c r="H40" s="17">
        <f t="shared" si="9"/>
        <v>0.27643606899502204</v>
      </c>
      <c r="I40" s="17">
        <f t="shared" si="9"/>
        <v>0.14151096373714944</v>
      </c>
      <c r="J40" s="17">
        <f t="shared" si="9"/>
        <v>0.26671207333269686</v>
      </c>
      <c r="K40" s="17">
        <f t="shared" si="9"/>
        <v>2.8529421877296457E-2</v>
      </c>
      <c r="L40" s="17">
        <f t="shared" si="9"/>
        <v>1.8553080348661322E-2</v>
      </c>
      <c r="M40" s="17">
        <f t="shared" si="9"/>
        <v>6.6981208157214756E-2</v>
      </c>
      <c r="N40" s="17">
        <f t="shared" si="9"/>
        <v>-2.364666290356654E-2</v>
      </c>
      <c r="O40" s="17">
        <f t="shared" si="9"/>
        <v>-1.1513452450750972E-2</v>
      </c>
      <c r="P40" s="17">
        <f t="shared" si="9"/>
        <v>9.1127118360405213E-2</v>
      </c>
      <c r="Q40" s="17">
        <f t="shared" si="9"/>
        <v>-0.57372881020490873</v>
      </c>
      <c r="R40" s="17">
        <f t="shared" si="9"/>
        <v>0.24272537351821732</v>
      </c>
      <c r="S40" s="17">
        <f t="shared" si="9"/>
        <v>-1.8507223390310301E-2</v>
      </c>
      <c r="T40" s="17">
        <f t="shared" si="9"/>
        <v>0.37671648606584185</v>
      </c>
      <c r="U40" s="17">
        <f t="shared" si="9"/>
        <v>-0.31707394673136546</v>
      </c>
      <c r="V40" s="17">
        <f t="shared" si="9"/>
        <v>-0.44211669529218578</v>
      </c>
      <c r="W40" s="17">
        <f t="shared" si="8"/>
        <v>-0.26101602841580229</v>
      </c>
      <c r="X40" s="17">
        <f t="shared" si="8"/>
        <v>0.32093594904524547</v>
      </c>
      <c r="Y40" s="11">
        <f t="shared" si="8"/>
        <v>-0.2734952540240978</v>
      </c>
      <c r="Z40" s="17"/>
    </row>
    <row r="41" spans="1:26" x14ac:dyDescent="0.45">
      <c r="A41" s="31" t="s">
        <v>47</v>
      </c>
      <c r="B41" s="29"/>
      <c r="C41" s="18">
        <f t="shared" si="9"/>
        <v>2.9570627322118348E-2</v>
      </c>
      <c r="D41" s="18">
        <f t="shared" si="9"/>
        <v>-0.22448472701901689</v>
      </c>
      <c r="E41" s="18">
        <f t="shared" si="9"/>
        <v>0.56819769972153811</v>
      </c>
      <c r="F41" s="18">
        <f t="shared" si="9"/>
        <v>-0.15830963908023588</v>
      </c>
      <c r="G41" s="18">
        <f t="shared" si="9"/>
        <v>-4.4411935894180132E-2</v>
      </c>
      <c r="H41" s="18">
        <f t="shared" si="9"/>
        <v>0.15953402445741371</v>
      </c>
      <c r="I41" s="18">
        <f t="shared" si="9"/>
        <v>2.2140200822295952E-4</v>
      </c>
      <c r="J41" s="18">
        <f t="shared" si="9"/>
        <v>-0.11670771339144981</v>
      </c>
      <c r="K41" s="18">
        <f t="shared" si="9"/>
        <v>5.9628023054983714E-2</v>
      </c>
      <c r="L41" s="18">
        <f t="shared" si="9"/>
        <v>-5.420529896046844E-2</v>
      </c>
      <c r="M41" s="18">
        <f t="shared" si="9"/>
        <v>-1.2642408379137215E-2</v>
      </c>
      <c r="N41" s="18">
        <f t="shared" si="9"/>
        <v>-0.33527963971697083</v>
      </c>
      <c r="O41" s="18">
        <f t="shared" si="9"/>
        <v>-9.3157536214279801E-2</v>
      </c>
      <c r="P41" s="18">
        <f t="shared" si="9"/>
        <v>0.15102593778233597</v>
      </c>
      <c r="Q41" s="18">
        <f t="shared" si="9"/>
        <v>3.4029015342040836E-2</v>
      </c>
      <c r="R41" s="18">
        <f t="shared" si="9"/>
        <v>-0.12464069438517011</v>
      </c>
      <c r="S41" s="18">
        <f t="shared" si="9"/>
        <v>-0.2414390289289523</v>
      </c>
      <c r="T41" s="18">
        <f t="shared" si="9"/>
        <v>0.35042895010416508</v>
      </c>
      <c r="U41" s="18">
        <f t="shared" si="9"/>
        <v>0.10095060489242691</v>
      </c>
      <c r="V41" s="18">
        <f t="shared" si="9"/>
        <v>0.27010392335889399</v>
      </c>
      <c r="W41" s="18">
        <f t="shared" si="8"/>
        <v>-0.2888409587521652</v>
      </c>
      <c r="X41" s="18">
        <f t="shared" si="8"/>
        <v>0.55494056762418342</v>
      </c>
      <c r="Y41" s="18">
        <f t="shared" si="8"/>
        <v>-9.6330781198447291E-2</v>
      </c>
      <c r="Z41" s="1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9AC2B-7948-430C-9462-ECFD23C1122E}">
  <dimension ref="A1:AE41"/>
  <sheetViews>
    <sheetView workbookViewId="0">
      <selection activeCell="A16" sqref="A16"/>
    </sheetView>
  </sheetViews>
  <sheetFormatPr defaultRowHeight="15.75" x14ac:dyDescent="0.45"/>
  <cols>
    <col min="1" max="1" width="20.19921875" style="8" customWidth="1"/>
    <col min="2" max="25" width="13.59765625" style="32" customWidth="1"/>
    <col min="26" max="26" width="14.53125" style="8" customWidth="1"/>
    <col min="27" max="28" width="13.46484375" style="8" bestFit="1" customWidth="1"/>
    <col min="29" max="236" width="9.06640625" style="8"/>
    <col min="237" max="237" width="20.19921875" style="8" customWidth="1"/>
    <col min="238" max="238" width="13.19921875" style="8" bestFit="1" customWidth="1"/>
    <col min="239" max="239" width="3" style="8" customWidth="1"/>
    <col min="240" max="249" width="9.06640625" style="8"/>
    <col min="250" max="250" width="8.19921875" style="8" customWidth="1"/>
    <col min="251" max="251" width="9.06640625" style="8"/>
    <col min="252" max="252" width="9" style="8" customWidth="1"/>
    <col min="253" max="253" width="8.19921875" style="8" customWidth="1"/>
    <col min="254" max="254" width="9.06640625" style="8"/>
    <col min="255" max="260" width="9.19921875" style="8" customWidth="1"/>
    <col min="261" max="261" width="11.33203125" style="8" bestFit="1" customWidth="1"/>
    <col min="262" max="262" width="9.796875" style="8" bestFit="1" customWidth="1"/>
    <col min="263" max="264" width="9.06640625" style="8"/>
    <col min="265" max="266" width="9.53125" style="8" bestFit="1" customWidth="1"/>
    <col min="267" max="492" width="9.06640625" style="8"/>
    <col min="493" max="493" width="20.19921875" style="8" customWidth="1"/>
    <col min="494" max="494" width="13.19921875" style="8" bestFit="1" customWidth="1"/>
    <col min="495" max="495" width="3" style="8" customWidth="1"/>
    <col min="496" max="505" width="9.06640625" style="8"/>
    <col min="506" max="506" width="8.19921875" style="8" customWidth="1"/>
    <col min="507" max="507" width="9.06640625" style="8"/>
    <col min="508" max="508" width="9" style="8" customWidth="1"/>
    <col min="509" max="509" width="8.19921875" style="8" customWidth="1"/>
    <col min="510" max="510" width="9.06640625" style="8"/>
    <col min="511" max="516" width="9.19921875" style="8" customWidth="1"/>
    <col min="517" max="517" width="11.33203125" style="8" bestFit="1" customWidth="1"/>
    <col min="518" max="518" width="9.796875" style="8" bestFit="1" customWidth="1"/>
    <col min="519" max="520" width="9.06640625" style="8"/>
    <col min="521" max="522" width="9.53125" style="8" bestFit="1" customWidth="1"/>
    <col min="523" max="748" width="9.06640625" style="8"/>
    <col min="749" max="749" width="20.19921875" style="8" customWidth="1"/>
    <col min="750" max="750" width="13.19921875" style="8" bestFit="1" customWidth="1"/>
    <col min="751" max="751" width="3" style="8" customWidth="1"/>
    <col min="752" max="761" width="9.06640625" style="8"/>
    <col min="762" max="762" width="8.19921875" style="8" customWidth="1"/>
    <col min="763" max="763" width="9.06640625" style="8"/>
    <col min="764" max="764" width="9" style="8" customWidth="1"/>
    <col min="765" max="765" width="8.19921875" style="8" customWidth="1"/>
    <col min="766" max="766" width="9.06640625" style="8"/>
    <col min="767" max="772" width="9.19921875" style="8" customWidth="1"/>
    <col min="773" max="773" width="11.33203125" style="8" bestFit="1" customWidth="1"/>
    <col min="774" max="774" width="9.796875" style="8" bestFit="1" customWidth="1"/>
    <col min="775" max="776" width="9.06640625" style="8"/>
    <col min="777" max="778" width="9.53125" style="8" bestFit="1" customWidth="1"/>
    <col min="779" max="1004" width="9.06640625" style="8"/>
    <col min="1005" max="1005" width="20.19921875" style="8" customWidth="1"/>
    <col min="1006" max="1006" width="13.19921875" style="8" bestFit="1" customWidth="1"/>
    <col min="1007" max="1007" width="3" style="8" customWidth="1"/>
    <col min="1008" max="1017" width="9.06640625" style="8"/>
    <col min="1018" max="1018" width="8.19921875" style="8" customWidth="1"/>
    <col min="1019" max="1019" width="9.06640625" style="8"/>
    <col min="1020" max="1020" width="9" style="8" customWidth="1"/>
    <col min="1021" max="1021" width="8.19921875" style="8" customWidth="1"/>
    <col min="1022" max="1022" width="9.06640625" style="8"/>
    <col min="1023" max="1028" width="9.19921875" style="8" customWidth="1"/>
    <col min="1029" max="1029" width="11.33203125" style="8" bestFit="1" customWidth="1"/>
    <col min="1030" max="1030" width="9.796875" style="8" bestFit="1" customWidth="1"/>
    <col min="1031" max="1032" width="9.06640625" style="8"/>
    <col min="1033" max="1034" width="9.53125" style="8" bestFit="1" customWidth="1"/>
    <col min="1035" max="1260" width="9.06640625" style="8"/>
    <col min="1261" max="1261" width="20.19921875" style="8" customWidth="1"/>
    <col min="1262" max="1262" width="13.19921875" style="8" bestFit="1" customWidth="1"/>
    <col min="1263" max="1263" width="3" style="8" customWidth="1"/>
    <col min="1264" max="1273" width="9.06640625" style="8"/>
    <col min="1274" max="1274" width="8.19921875" style="8" customWidth="1"/>
    <col min="1275" max="1275" width="9.06640625" style="8"/>
    <col min="1276" max="1276" width="9" style="8" customWidth="1"/>
    <col min="1277" max="1277" width="8.19921875" style="8" customWidth="1"/>
    <col min="1278" max="1278" width="9.06640625" style="8"/>
    <col min="1279" max="1284" width="9.19921875" style="8" customWidth="1"/>
    <col min="1285" max="1285" width="11.33203125" style="8" bestFit="1" customWidth="1"/>
    <col min="1286" max="1286" width="9.796875" style="8" bestFit="1" customWidth="1"/>
    <col min="1287" max="1288" width="9.06640625" style="8"/>
    <col min="1289" max="1290" width="9.53125" style="8" bestFit="1" customWidth="1"/>
    <col min="1291" max="1516" width="9.06640625" style="8"/>
    <col min="1517" max="1517" width="20.19921875" style="8" customWidth="1"/>
    <col min="1518" max="1518" width="13.19921875" style="8" bestFit="1" customWidth="1"/>
    <col min="1519" max="1519" width="3" style="8" customWidth="1"/>
    <col min="1520" max="1529" width="9.06640625" style="8"/>
    <col min="1530" max="1530" width="8.19921875" style="8" customWidth="1"/>
    <col min="1531" max="1531" width="9.06640625" style="8"/>
    <col min="1532" max="1532" width="9" style="8" customWidth="1"/>
    <col min="1533" max="1533" width="8.19921875" style="8" customWidth="1"/>
    <col min="1534" max="1534" width="9.06640625" style="8"/>
    <col min="1535" max="1540" width="9.19921875" style="8" customWidth="1"/>
    <col min="1541" max="1541" width="11.33203125" style="8" bestFit="1" customWidth="1"/>
    <col min="1542" max="1542" width="9.796875" style="8" bestFit="1" customWidth="1"/>
    <col min="1543" max="1544" width="9.06640625" style="8"/>
    <col min="1545" max="1546" width="9.53125" style="8" bestFit="1" customWidth="1"/>
    <col min="1547" max="1772" width="9.06640625" style="8"/>
    <col min="1773" max="1773" width="20.19921875" style="8" customWidth="1"/>
    <col min="1774" max="1774" width="13.19921875" style="8" bestFit="1" customWidth="1"/>
    <col min="1775" max="1775" width="3" style="8" customWidth="1"/>
    <col min="1776" max="1785" width="9.06640625" style="8"/>
    <col min="1786" max="1786" width="8.19921875" style="8" customWidth="1"/>
    <col min="1787" max="1787" width="9.06640625" style="8"/>
    <col min="1788" max="1788" width="9" style="8" customWidth="1"/>
    <col min="1789" max="1789" width="8.19921875" style="8" customWidth="1"/>
    <col min="1790" max="1790" width="9.06640625" style="8"/>
    <col min="1791" max="1796" width="9.19921875" style="8" customWidth="1"/>
    <col min="1797" max="1797" width="11.33203125" style="8" bestFit="1" customWidth="1"/>
    <col min="1798" max="1798" width="9.796875" style="8" bestFit="1" customWidth="1"/>
    <col min="1799" max="1800" width="9.06640625" style="8"/>
    <col min="1801" max="1802" width="9.53125" style="8" bestFit="1" customWidth="1"/>
    <col min="1803" max="2028" width="9.06640625" style="8"/>
    <col min="2029" max="2029" width="20.19921875" style="8" customWidth="1"/>
    <col min="2030" max="2030" width="13.19921875" style="8" bestFit="1" customWidth="1"/>
    <col min="2031" max="2031" width="3" style="8" customWidth="1"/>
    <col min="2032" max="2041" width="9.06640625" style="8"/>
    <col min="2042" max="2042" width="8.19921875" style="8" customWidth="1"/>
    <col min="2043" max="2043" width="9.06640625" style="8"/>
    <col min="2044" max="2044" width="9" style="8" customWidth="1"/>
    <col min="2045" max="2045" width="8.19921875" style="8" customWidth="1"/>
    <col min="2046" max="2046" width="9.06640625" style="8"/>
    <col min="2047" max="2052" width="9.19921875" style="8" customWidth="1"/>
    <col min="2053" max="2053" width="11.33203125" style="8" bestFit="1" customWidth="1"/>
    <col min="2054" max="2054" width="9.796875" style="8" bestFit="1" customWidth="1"/>
    <col min="2055" max="2056" width="9.06640625" style="8"/>
    <col min="2057" max="2058" width="9.53125" style="8" bestFit="1" customWidth="1"/>
    <col min="2059" max="2284" width="9.06640625" style="8"/>
    <col min="2285" max="2285" width="20.19921875" style="8" customWidth="1"/>
    <col min="2286" max="2286" width="13.19921875" style="8" bestFit="1" customWidth="1"/>
    <col min="2287" max="2287" width="3" style="8" customWidth="1"/>
    <col min="2288" max="2297" width="9.06640625" style="8"/>
    <col min="2298" max="2298" width="8.19921875" style="8" customWidth="1"/>
    <col min="2299" max="2299" width="9.06640625" style="8"/>
    <col min="2300" max="2300" width="9" style="8" customWidth="1"/>
    <col min="2301" max="2301" width="8.19921875" style="8" customWidth="1"/>
    <col min="2302" max="2302" width="9.06640625" style="8"/>
    <col min="2303" max="2308" width="9.19921875" style="8" customWidth="1"/>
    <col min="2309" max="2309" width="11.33203125" style="8" bestFit="1" customWidth="1"/>
    <col min="2310" max="2310" width="9.796875" style="8" bestFit="1" customWidth="1"/>
    <col min="2311" max="2312" width="9.06640625" style="8"/>
    <col min="2313" max="2314" width="9.53125" style="8" bestFit="1" customWidth="1"/>
    <col min="2315" max="2540" width="9.06640625" style="8"/>
    <col min="2541" max="2541" width="20.19921875" style="8" customWidth="1"/>
    <col min="2542" max="2542" width="13.19921875" style="8" bestFit="1" customWidth="1"/>
    <col min="2543" max="2543" width="3" style="8" customWidth="1"/>
    <col min="2544" max="2553" width="9.06640625" style="8"/>
    <col min="2554" max="2554" width="8.19921875" style="8" customWidth="1"/>
    <col min="2555" max="2555" width="9.06640625" style="8"/>
    <col min="2556" max="2556" width="9" style="8" customWidth="1"/>
    <col min="2557" max="2557" width="8.19921875" style="8" customWidth="1"/>
    <col min="2558" max="2558" width="9.06640625" style="8"/>
    <col min="2559" max="2564" width="9.19921875" style="8" customWidth="1"/>
    <col min="2565" max="2565" width="11.33203125" style="8" bestFit="1" customWidth="1"/>
    <col min="2566" max="2566" width="9.796875" style="8" bestFit="1" customWidth="1"/>
    <col min="2567" max="2568" width="9.06640625" style="8"/>
    <col min="2569" max="2570" width="9.53125" style="8" bestFit="1" customWidth="1"/>
    <col min="2571" max="2796" width="9.06640625" style="8"/>
    <col min="2797" max="2797" width="20.19921875" style="8" customWidth="1"/>
    <col min="2798" max="2798" width="13.19921875" style="8" bestFit="1" customWidth="1"/>
    <col min="2799" max="2799" width="3" style="8" customWidth="1"/>
    <col min="2800" max="2809" width="9.06640625" style="8"/>
    <col min="2810" max="2810" width="8.19921875" style="8" customWidth="1"/>
    <col min="2811" max="2811" width="9.06640625" style="8"/>
    <col min="2812" max="2812" width="9" style="8" customWidth="1"/>
    <col min="2813" max="2813" width="8.19921875" style="8" customWidth="1"/>
    <col min="2814" max="2814" width="9.06640625" style="8"/>
    <col min="2815" max="2820" width="9.19921875" style="8" customWidth="1"/>
    <col min="2821" max="2821" width="11.33203125" style="8" bestFit="1" customWidth="1"/>
    <col min="2822" max="2822" width="9.796875" style="8" bestFit="1" customWidth="1"/>
    <col min="2823" max="2824" width="9.06640625" style="8"/>
    <col min="2825" max="2826" width="9.53125" style="8" bestFit="1" customWidth="1"/>
    <col min="2827" max="3052" width="9.06640625" style="8"/>
    <col min="3053" max="3053" width="20.19921875" style="8" customWidth="1"/>
    <col min="3054" max="3054" width="13.19921875" style="8" bestFit="1" customWidth="1"/>
    <col min="3055" max="3055" width="3" style="8" customWidth="1"/>
    <col min="3056" max="3065" width="9.06640625" style="8"/>
    <col min="3066" max="3066" width="8.19921875" style="8" customWidth="1"/>
    <col min="3067" max="3067" width="9.06640625" style="8"/>
    <col min="3068" max="3068" width="9" style="8" customWidth="1"/>
    <col min="3069" max="3069" width="8.19921875" style="8" customWidth="1"/>
    <col min="3070" max="3070" width="9.06640625" style="8"/>
    <col min="3071" max="3076" width="9.19921875" style="8" customWidth="1"/>
    <col min="3077" max="3077" width="11.33203125" style="8" bestFit="1" customWidth="1"/>
    <col min="3078" max="3078" width="9.796875" style="8" bestFit="1" customWidth="1"/>
    <col min="3079" max="3080" width="9.06640625" style="8"/>
    <col min="3081" max="3082" width="9.53125" style="8" bestFit="1" customWidth="1"/>
    <col min="3083" max="3308" width="9.06640625" style="8"/>
    <col min="3309" max="3309" width="20.19921875" style="8" customWidth="1"/>
    <col min="3310" max="3310" width="13.19921875" style="8" bestFit="1" customWidth="1"/>
    <col min="3311" max="3311" width="3" style="8" customWidth="1"/>
    <col min="3312" max="3321" width="9.06640625" style="8"/>
    <col min="3322" max="3322" width="8.19921875" style="8" customWidth="1"/>
    <col min="3323" max="3323" width="9.06640625" style="8"/>
    <col min="3324" max="3324" width="9" style="8" customWidth="1"/>
    <col min="3325" max="3325" width="8.19921875" style="8" customWidth="1"/>
    <col min="3326" max="3326" width="9.06640625" style="8"/>
    <col min="3327" max="3332" width="9.19921875" style="8" customWidth="1"/>
    <col min="3333" max="3333" width="11.33203125" style="8" bestFit="1" customWidth="1"/>
    <col min="3334" max="3334" width="9.796875" style="8" bestFit="1" customWidth="1"/>
    <col min="3335" max="3336" width="9.06640625" style="8"/>
    <col min="3337" max="3338" width="9.53125" style="8" bestFit="1" customWidth="1"/>
    <col min="3339" max="3564" width="9.06640625" style="8"/>
    <col min="3565" max="3565" width="20.19921875" style="8" customWidth="1"/>
    <col min="3566" max="3566" width="13.19921875" style="8" bestFit="1" customWidth="1"/>
    <col min="3567" max="3567" width="3" style="8" customWidth="1"/>
    <col min="3568" max="3577" width="9.06640625" style="8"/>
    <col min="3578" max="3578" width="8.19921875" style="8" customWidth="1"/>
    <col min="3579" max="3579" width="9.06640625" style="8"/>
    <col min="3580" max="3580" width="9" style="8" customWidth="1"/>
    <col min="3581" max="3581" width="8.19921875" style="8" customWidth="1"/>
    <col min="3582" max="3582" width="9.06640625" style="8"/>
    <col min="3583" max="3588" width="9.19921875" style="8" customWidth="1"/>
    <col min="3589" max="3589" width="11.33203125" style="8" bestFit="1" customWidth="1"/>
    <col min="3590" max="3590" width="9.796875" style="8" bestFit="1" customWidth="1"/>
    <col min="3591" max="3592" width="9.06640625" style="8"/>
    <col min="3593" max="3594" width="9.53125" style="8" bestFit="1" customWidth="1"/>
    <col min="3595" max="3820" width="9.06640625" style="8"/>
    <col min="3821" max="3821" width="20.19921875" style="8" customWidth="1"/>
    <col min="3822" max="3822" width="13.19921875" style="8" bestFit="1" customWidth="1"/>
    <col min="3823" max="3823" width="3" style="8" customWidth="1"/>
    <col min="3824" max="3833" width="9.06640625" style="8"/>
    <col min="3834" max="3834" width="8.19921875" style="8" customWidth="1"/>
    <col min="3835" max="3835" width="9.06640625" style="8"/>
    <col min="3836" max="3836" width="9" style="8" customWidth="1"/>
    <col min="3837" max="3837" width="8.19921875" style="8" customWidth="1"/>
    <col min="3838" max="3838" width="9.06640625" style="8"/>
    <col min="3839" max="3844" width="9.19921875" style="8" customWidth="1"/>
    <col min="3845" max="3845" width="11.33203125" style="8" bestFit="1" customWidth="1"/>
    <col min="3846" max="3846" width="9.796875" style="8" bestFit="1" customWidth="1"/>
    <col min="3847" max="3848" width="9.06640625" style="8"/>
    <col min="3849" max="3850" width="9.53125" style="8" bestFit="1" customWidth="1"/>
    <col min="3851" max="4076" width="9.06640625" style="8"/>
    <col min="4077" max="4077" width="20.19921875" style="8" customWidth="1"/>
    <col min="4078" max="4078" width="13.19921875" style="8" bestFit="1" customWidth="1"/>
    <col min="4079" max="4079" width="3" style="8" customWidth="1"/>
    <col min="4080" max="4089" width="9.06640625" style="8"/>
    <col min="4090" max="4090" width="8.19921875" style="8" customWidth="1"/>
    <col min="4091" max="4091" width="9.06640625" style="8"/>
    <col min="4092" max="4092" width="9" style="8" customWidth="1"/>
    <col min="4093" max="4093" width="8.19921875" style="8" customWidth="1"/>
    <col min="4094" max="4094" width="9.06640625" style="8"/>
    <col min="4095" max="4100" width="9.19921875" style="8" customWidth="1"/>
    <col min="4101" max="4101" width="11.33203125" style="8" bestFit="1" customWidth="1"/>
    <col min="4102" max="4102" width="9.796875" style="8" bestFit="1" customWidth="1"/>
    <col min="4103" max="4104" width="9.06640625" style="8"/>
    <col min="4105" max="4106" width="9.53125" style="8" bestFit="1" customWidth="1"/>
    <col min="4107" max="4332" width="9.06640625" style="8"/>
    <col min="4333" max="4333" width="20.19921875" style="8" customWidth="1"/>
    <col min="4334" max="4334" width="13.19921875" style="8" bestFit="1" customWidth="1"/>
    <col min="4335" max="4335" width="3" style="8" customWidth="1"/>
    <col min="4336" max="4345" width="9.06640625" style="8"/>
    <col min="4346" max="4346" width="8.19921875" style="8" customWidth="1"/>
    <col min="4347" max="4347" width="9.06640625" style="8"/>
    <col min="4348" max="4348" width="9" style="8" customWidth="1"/>
    <col min="4349" max="4349" width="8.19921875" style="8" customWidth="1"/>
    <col min="4350" max="4350" width="9.06640625" style="8"/>
    <col min="4351" max="4356" width="9.19921875" style="8" customWidth="1"/>
    <col min="4357" max="4357" width="11.33203125" style="8" bestFit="1" customWidth="1"/>
    <col min="4358" max="4358" width="9.796875" style="8" bestFit="1" customWidth="1"/>
    <col min="4359" max="4360" width="9.06640625" style="8"/>
    <col min="4361" max="4362" width="9.53125" style="8" bestFit="1" customWidth="1"/>
    <col min="4363" max="4588" width="9.06640625" style="8"/>
    <col min="4589" max="4589" width="20.19921875" style="8" customWidth="1"/>
    <col min="4590" max="4590" width="13.19921875" style="8" bestFit="1" customWidth="1"/>
    <col min="4591" max="4591" width="3" style="8" customWidth="1"/>
    <col min="4592" max="4601" width="9.06640625" style="8"/>
    <col min="4602" max="4602" width="8.19921875" style="8" customWidth="1"/>
    <col min="4603" max="4603" width="9.06640625" style="8"/>
    <col min="4604" max="4604" width="9" style="8" customWidth="1"/>
    <col min="4605" max="4605" width="8.19921875" style="8" customWidth="1"/>
    <col min="4606" max="4606" width="9.06640625" style="8"/>
    <col min="4607" max="4612" width="9.19921875" style="8" customWidth="1"/>
    <col min="4613" max="4613" width="11.33203125" style="8" bestFit="1" customWidth="1"/>
    <col min="4614" max="4614" width="9.796875" style="8" bestFit="1" customWidth="1"/>
    <col min="4615" max="4616" width="9.06640625" style="8"/>
    <col min="4617" max="4618" width="9.53125" style="8" bestFit="1" customWidth="1"/>
    <col min="4619" max="4844" width="9.06640625" style="8"/>
    <col min="4845" max="4845" width="20.19921875" style="8" customWidth="1"/>
    <col min="4846" max="4846" width="13.19921875" style="8" bestFit="1" customWidth="1"/>
    <col min="4847" max="4847" width="3" style="8" customWidth="1"/>
    <col min="4848" max="4857" width="9.06640625" style="8"/>
    <col min="4858" max="4858" width="8.19921875" style="8" customWidth="1"/>
    <col min="4859" max="4859" width="9.06640625" style="8"/>
    <col min="4860" max="4860" width="9" style="8" customWidth="1"/>
    <col min="4861" max="4861" width="8.19921875" style="8" customWidth="1"/>
    <col min="4862" max="4862" width="9.06640625" style="8"/>
    <col min="4863" max="4868" width="9.19921875" style="8" customWidth="1"/>
    <col min="4869" max="4869" width="11.33203125" style="8" bestFit="1" customWidth="1"/>
    <col min="4870" max="4870" width="9.796875" style="8" bestFit="1" customWidth="1"/>
    <col min="4871" max="4872" width="9.06640625" style="8"/>
    <col min="4873" max="4874" width="9.53125" style="8" bestFit="1" customWidth="1"/>
    <col min="4875" max="5100" width="9.06640625" style="8"/>
    <col min="5101" max="5101" width="20.19921875" style="8" customWidth="1"/>
    <col min="5102" max="5102" width="13.19921875" style="8" bestFit="1" customWidth="1"/>
    <col min="5103" max="5103" width="3" style="8" customWidth="1"/>
    <col min="5104" max="5113" width="9.06640625" style="8"/>
    <col min="5114" max="5114" width="8.19921875" style="8" customWidth="1"/>
    <col min="5115" max="5115" width="9.06640625" style="8"/>
    <col min="5116" max="5116" width="9" style="8" customWidth="1"/>
    <col min="5117" max="5117" width="8.19921875" style="8" customWidth="1"/>
    <col min="5118" max="5118" width="9.06640625" style="8"/>
    <col min="5119" max="5124" width="9.19921875" style="8" customWidth="1"/>
    <col min="5125" max="5125" width="11.33203125" style="8" bestFit="1" customWidth="1"/>
    <col min="5126" max="5126" width="9.796875" style="8" bestFit="1" customWidth="1"/>
    <col min="5127" max="5128" width="9.06640625" style="8"/>
    <col min="5129" max="5130" width="9.53125" style="8" bestFit="1" customWidth="1"/>
    <col min="5131" max="5356" width="9.06640625" style="8"/>
    <col min="5357" max="5357" width="20.19921875" style="8" customWidth="1"/>
    <col min="5358" max="5358" width="13.19921875" style="8" bestFit="1" customWidth="1"/>
    <col min="5359" max="5359" width="3" style="8" customWidth="1"/>
    <col min="5360" max="5369" width="9.06640625" style="8"/>
    <col min="5370" max="5370" width="8.19921875" style="8" customWidth="1"/>
    <col min="5371" max="5371" width="9.06640625" style="8"/>
    <col min="5372" max="5372" width="9" style="8" customWidth="1"/>
    <col min="5373" max="5373" width="8.19921875" style="8" customWidth="1"/>
    <col min="5374" max="5374" width="9.06640625" style="8"/>
    <col min="5375" max="5380" width="9.19921875" style="8" customWidth="1"/>
    <col min="5381" max="5381" width="11.33203125" style="8" bestFit="1" customWidth="1"/>
    <col min="5382" max="5382" width="9.796875" style="8" bestFit="1" customWidth="1"/>
    <col min="5383" max="5384" width="9.06640625" style="8"/>
    <col min="5385" max="5386" width="9.53125" style="8" bestFit="1" customWidth="1"/>
    <col min="5387" max="5612" width="9.06640625" style="8"/>
    <col min="5613" max="5613" width="20.19921875" style="8" customWidth="1"/>
    <col min="5614" max="5614" width="13.19921875" style="8" bestFit="1" customWidth="1"/>
    <col min="5615" max="5615" width="3" style="8" customWidth="1"/>
    <col min="5616" max="5625" width="9.06640625" style="8"/>
    <col min="5626" max="5626" width="8.19921875" style="8" customWidth="1"/>
    <col min="5627" max="5627" width="9.06640625" style="8"/>
    <col min="5628" max="5628" width="9" style="8" customWidth="1"/>
    <col min="5629" max="5629" width="8.19921875" style="8" customWidth="1"/>
    <col min="5630" max="5630" width="9.06640625" style="8"/>
    <col min="5631" max="5636" width="9.19921875" style="8" customWidth="1"/>
    <col min="5637" max="5637" width="11.33203125" style="8" bestFit="1" customWidth="1"/>
    <col min="5638" max="5638" width="9.796875" style="8" bestFit="1" customWidth="1"/>
    <col min="5639" max="5640" width="9.06640625" style="8"/>
    <col min="5641" max="5642" width="9.53125" style="8" bestFit="1" customWidth="1"/>
    <col min="5643" max="5868" width="9.06640625" style="8"/>
    <col min="5869" max="5869" width="20.19921875" style="8" customWidth="1"/>
    <col min="5870" max="5870" width="13.19921875" style="8" bestFit="1" customWidth="1"/>
    <col min="5871" max="5871" width="3" style="8" customWidth="1"/>
    <col min="5872" max="5881" width="9.06640625" style="8"/>
    <col min="5882" max="5882" width="8.19921875" style="8" customWidth="1"/>
    <col min="5883" max="5883" width="9.06640625" style="8"/>
    <col min="5884" max="5884" width="9" style="8" customWidth="1"/>
    <col min="5885" max="5885" width="8.19921875" style="8" customWidth="1"/>
    <col min="5886" max="5886" width="9.06640625" style="8"/>
    <col min="5887" max="5892" width="9.19921875" style="8" customWidth="1"/>
    <col min="5893" max="5893" width="11.33203125" style="8" bestFit="1" customWidth="1"/>
    <col min="5894" max="5894" width="9.796875" style="8" bestFit="1" customWidth="1"/>
    <col min="5895" max="5896" width="9.06640625" style="8"/>
    <col min="5897" max="5898" width="9.53125" style="8" bestFit="1" customWidth="1"/>
    <col min="5899" max="6124" width="9.06640625" style="8"/>
    <col min="6125" max="6125" width="20.19921875" style="8" customWidth="1"/>
    <col min="6126" max="6126" width="13.19921875" style="8" bestFit="1" customWidth="1"/>
    <col min="6127" max="6127" width="3" style="8" customWidth="1"/>
    <col min="6128" max="6137" width="9.06640625" style="8"/>
    <col min="6138" max="6138" width="8.19921875" style="8" customWidth="1"/>
    <col min="6139" max="6139" width="9.06640625" style="8"/>
    <col min="6140" max="6140" width="9" style="8" customWidth="1"/>
    <col min="6141" max="6141" width="8.19921875" style="8" customWidth="1"/>
    <col min="6142" max="6142" width="9.06640625" style="8"/>
    <col min="6143" max="6148" width="9.19921875" style="8" customWidth="1"/>
    <col min="6149" max="6149" width="11.33203125" style="8" bestFit="1" customWidth="1"/>
    <col min="6150" max="6150" width="9.796875" style="8" bestFit="1" customWidth="1"/>
    <col min="6151" max="6152" width="9.06640625" style="8"/>
    <col min="6153" max="6154" width="9.53125" style="8" bestFit="1" customWidth="1"/>
    <col min="6155" max="6380" width="9.06640625" style="8"/>
    <col min="6381" max="6381" width="20.19921875" style="8" customWidth="1"/>
    <col min="6382" max="6382" width="13.19921875" style="8" bestFit="1" customWidth="1"/>
    <col min="6383" max="6383" width="3" style="8" customWidth="1"/>
    <col min="6384" max="6393" width="9.06640625" style="8"/>
    <col min="6394" max="6394" width="8.19921875" style="8" customWidth="1"/>
    <col min="6395" max="6395" width="9.06640625" style="8"/>
    <col min="6396" max="6396" width="9" style="8" customWidth="1"/>
    <col min="6397" max="6397" width="8.19921875" style="8" customWidth="1"/>
    <col min="6398" max="6398" width="9.06640625" style="8"/>
    <col min="6399" max="6404" width="9.19921875" style="8" customWidth="1"/>
    <col min="6405" max="6405" width="11.33203125" style="8" bestFit="1" customWidth="1"/>
    <col min="6406" max="6406" width="9.796875" style="8" bestFit="1" customWidth="1"/>
    <col min="6407" max="6408" width="9.06640625" style="8"/>
    <col min="6409" max="6410" width="9.53125" style="8" bestFit="1" customWidth="1"/>
    <col min="6411" max="6636" width="9.06640625" style="8"/>
    <col min="6637" max="6637" width="20.19921875" style="8" customWidth="1"/>
    <col min="6638" max="6638" width="13.19921875" style="8" bestFit="1" customWidth="1"/>
    <col min="6639" max="6639" width="3" style="8" customWidth="1"/>
    <col min="6640" max="6649" width="9.06640625" style="8"/>
    <col min="6650" max="6650" width="8.19921875" style="8" customWidth="1"/>
    <col min="6651" max="6651" width="9.06640625" style="8"/>
    <col min="6652" max="6652" width="9" style="8" customWidth="1"/>
    <col min="6653" max="6653" width="8.19921875" style="8" customWidth="1"/>
    <col min="6654" max="6654" width="9.06640625" style="8"/>
    <col min="6655" max="6660" width="9.19921875" style="8" customWidth="1"/>
    <col min="6661" max="6661" width="11.33203125" style="8" bestFit="1" customWidth="1"/>
    <col min="6662" max="6662" width="9.796875" style="8" bestFit="1" customWidth="1"/>
    <col min="6663" max="6664" width="9.06640625" style="8"/>
    <col min="6665" max="6666" width="9.53125" style="8" bestFit="1" customWidth="1"/>
    <col min="6667" max="6892" width="9.06640625" style="8"/>
    <col min="6893" max="6893" width="20.19921875" style="8" customWidth="1"/>
    <col min="6894" max="6894" width="13.19921875" style="8" bestFit="1" customWidth="1"/>
    <col min="6895" max="6895" width="3" style="8" customWidth="1"/>
    <col min="6896" max="6905" width="9.06640625" style="8"/>
    <col min="6906" max="6906" width="8.19921875" style="8" customWidth="1"/>
    <col min="6907" max="6907" width="9.06640625" style="8"/>
    <col min="6908" max="6908" width="9" style="8" customWidth="1"/>
    <col min="6909" max="6909" width="8.19921875" style="8" customWidth="1"/>
    <col min="6910" max="6910" width="9.06640625" style="8"/>
    <col min="6911" max="6916" width="9.19921875" style="8" customWidth="1"/>
    <col min="6917" max="6917" width="11.33203125" style="8" bestFit="1" customWidth="1"/>
    <col min="6918" max="6918" width="9.796875" style="8" bestFit="1" customWidth="1"/>
    <col min="6919" max="6920" width="9.06640625" style="8"/>
    <col min="6921" max="6922" width="9.53125" style="8" bestFit="1" customWidth="1"/>
    <col min="6923" max="7148" width="9.06640625" style="8"/>
    <col min="7149" max="7149" width="20.19921875" style="8" customWidth="1"/>
    <col min="7150" max="7150" width="13.19921875" style="8" bestFit="1" customWidth="1"/>
    <col min="7151" max="7151" width="3" style="8" customWidth="1"/>
    <col min="7152" max="7161" width="9.06640625" style="8"/>
    <col min="7162" max="7162" width="8.19921875" style="8" customWidth="1"/>
    <col min="7163" max="7163" width="9.06640625" style="8"/>
    <col min="7164" max="7164" width="9" style="8" customWidth="1"/>
    <col min="7165" max="7165" width="8.19921875" style="8" customWidth="1"/>
    <col min="7166" max="7166" width="9.06640625" style="8"/>
    <col min="7167" max="7172" width="9.19921875" style="8" customWidth="1"/>
    <col min="7173" max="7173" width="11.33203125" style="8" bestFit="1" customWidth="1"/>
    <col min="7174" max="7174" width="9.796875" style="8" bestFit="1" customWidth="1"/>
    <col min="7175" max="7176" width="9.06640625" style="8"/>
    <col min="7177" max="7178" width="9.53125" style="8" bestFit="1" customWidth="1"/>
    <col min="7179" max="7404" width="9.06640625" style="8"/>
    <col min="7405" max="7405" width="20.19921875" style="8" customWidth="1"/>
    <col min="7406" max="7406" width="13.19921875" style="8" bestFit="1" customWidth="1"/>
    <col min="7407" max="7407" width="3" style="8" customWidth="1"/>
    <col min="7408" max="7417" width="9.06640625" style="8"/>
    <col min="7418" max="7418" width="8.19921875" style="8" customWidth="1"/>
    <col min="7419" max="7419" width="9.06640625" style="8"/>
    <col min="7420" max="7420" width="9" style="8" customWidth="1"/>
    <col min="7421" max="7421" width="8.19921875" style="8" customWidth="1"/>
    <col min="7422" max="7422" width="9.06640625" style="8"/>
    <col min="7423" max="7428" width="9.19921875" style="8" customWidth="1"/>
    <col min="7429" max="7429" width="11.33203125" style="8" bestFit="1" customWidth="1"/>
    <col min="7430" max="7430" width="9.796875" style="8" bestFit="1" customWidth="1"/>
    <col min="7431" max="7432" width="9.06640625" style="8"/>
    <col min="7433" max="7434" width="9.53125" style="8" bestFit="1" customWidth="1"/>
    <col min="7435" max="7660" width="9.06640625" style="8"/>
    <col min="7661" max="7661" width="20.19921875" style="8" customWidth="1"/>
    <col min="7662" max="7662" width="13.19921875" style="8" bestFit="1" customWidth="1"/>
    <col min="7663" max="7663" width="3" style="8" customWidth="1"/>
    <col min="7664" max="7673" width="9.06640625" style="8"/>
    <col min="7674" max="7674" width="8.19921875" style="8" customWidth="1"/>
    <col min="7675" max="7675" width="9.06640625" style="8"/>
    <col min="7676" max="7676" width="9" style="8" customWidth="1"/>
    <col min="7677" max="7677" width="8.19921875" style="8" customWidth="1"/>
    <col min="7678" max="7678" width="9.06640625" style="8"/>
    <col min="7679" max="7684" width="9.19921875" style="8" customWidth="1"/>
    <col min="7685" max="7685" width="11.33203125" style="8" bestFit="1" customWidth="1"/>
    <col min="7686" max="7686" width="9.796875" style="8" bestFit="1" customWidth="1"/>
    <col min="7687" max="7688" width="9.06640625" style="8"/>
    <col min="7689" max="7690" width="9.53125" style="8" bestFit="1" customWidth="1"/>
    <col min="7691" max="7916" width="9.06640625" style="8"/>
    <col min="7917" max="7917" width="20.19921875" style="8" customWidth="1"/>
    <col min="7918" max="7918" width="13.19921875" style="8" bestFit="1" customWidth="1"/>
    <col min="7919" max="7919" width="3" style="8" customWidth="1"/>
    <col min="7920" max="7929" width="9.06640625" style="8"/>
    <col min="7930" max="7930" width="8.19921875" style="8" customWidth="1"/>
    <col min="7931" max="7931" width="9.06640625" style="8"/>
    <col min="7932" max="7932" width="9" style="8" customWidth="1"/>
    <col min="7933" max="7933" width="8.19921875" style="8" customWidth="1"/>
    <col min="7934" max="7934" width="9.06640625" style="8"/>
    <col min="7935" max="7940" width="9.19921875" style="8" customWidth="1"/>
    <col min="7941" max="7941" width="11.33203125" style="8" bestFit="1" customWidth="1"/>
    <col min="7942" max="7942" width="9.796875" style="8" bestFit="1" customWidth="1"/>
    <col min="7943" max="7944" width="9.06640625" style="8"/>
    <col min="7945" max="7946" width="9.53125" style="8" bestFit="1" customWidth="1"/>
    <col min="7947" max="8172" width="9.06640625" style="8"/>
    <col min="8173" max="8173" width="20.19921875" style="8" customWidth="1"/>
    <col min="8174" max="8174" width="13.19921875" style="8" bestFit="1" customWidth="1"/>
    <col min="8175" max="8175" width="3" style="8" customWidth="1"/>
    <col min="8176" max="8185" width="9.06640625" style="8"/>
    <col min="8186" max="8186" width="8.19921875" style="8" customWidth="1"/>
    <col min="8187" max="8187" width="9.06640625" style="8"/>
    <col min="8188" max="8188" width="9" style="8" customWidth="1"/>
    <col min="8189" max="8189" width="8.19921875" style="8" customWidth="1"/>
    <col min="8190" max="8190" width="9.06640625" style="8"/>
    <col min="8191" max="8196" width="9.19921875" style="8" customWidth="1"/>
    <col min="8197" max="8197" width="11.33203125" style="8" bestFit="1" customWidth="1"/>
    <col min="8198" max="8198" width="9.796875" style="8" bestFit="1" customWidth="1"/>
    <col min="8199" max="8200" width="9.06640625" style="8"/>
    <col min="8201" max="8202" width="9.53125" style="8" bestFit="1" customWidth="1"/>
    <col min="8203" max="8428" width="9.06640625" style="8"/>
    <col min="8429" max="8429" width="20.19921875" style="8" customWidth="1"/>
    <col min="8430" max="8430" width="13.19921875" style="8" bestFit="1" customWidth="1"/>
    <col min="8431" max="8431" width="3" style="8" customWidth="1"/>
    <col min="8432" max="8441" width="9.06640625" style="8"/>
    <col min="8442" max="8442" width="8.19921875" style="8" customWidth="1"/>
    <col min="8443" max="8443" width="9.06640625" style="8"/>
    <col min="8444" max="8444" width="9" style="8" customWidth="1"/>
    <col min="8445" max="8445" width="8.19921875" style="8" customWidth="1"/>
    <col min="8446" max="8446" width="9.06640625" style="8"/>
    <col min="8447" max="8452" width="9.19921875" style="8" customWidth="1"/>
    <col min="8453" max="8453" width="11.33203125" style="8" bestFit="1" customWidth="1"/>
    <col min="8454" max="8454" width="9.796875" style="8" bestFit="1" customWidth="1"/>
    <col min="8455" max="8456" width="9.06640625" style="8"/>
    <col min="8457" max="8458" width="9.53125" style="8" bestFit="1" customWidth="1"/>
    <col min="8459" max="8684" width="9.06640625" style="8"/>
    <col min="8685" max="8685" width="20.19921875" style="8" customWidth="1"/>
    <col min="8686" max="8686" width="13.19921875" style="8" bestFit="1" customWidth="1"/>
    <col min="8687" max="8687" width="3" style="8" customWidth="1"/>
    <col min="8688" max="8697" width="9.06640625" style="8"/>
    <col min="8698" max="8698" width="8.19921875" style="8" customWidth="1"/>
    <col min="8699" max="8699" width="9.06640625" style="8"/>
    <col min="8700" max="8700" width="9" style="8" customWidth="1"/>
    <col min="8701" max="8701" width="8.19921875" style="8" customWidth="1"/>
    <col min="8702" max="8702" width="9.06640625" style="8"/>
    <col min="8703" max="8708" width="9.19921875" style="8" customWidth="1"/>
    <col min="8709" max="8709" width="11.33203125" style="8" bestFit="1" customWidth="1"/>
    <col min="8710" max="8710" width="9.796875" style="8" bestFit="1" customWidth="1"/>
    <col min="8711" max="8712" width="9.06640625" style="8"/>
    <col min="8713" max="8714" width="9.53125" style="8" bestFit="1" customWidth="1"/>
    <col min="8715" max="8940" width="9.06640625" style="8"/>
    <col min="8941" max="8941" width="20.19921875" style="8" customWidth="1"/>
    <col min="8942" max="8942" width="13.19921875" style="8" bestFit="1" customWidth="1"/>
    <col min="8943" max="8943" width="3" style="8" customWidth="1"/>
    <col min="8944" max="8953" width="9.06640625" style="8"/>
    <col min="8954" max="8954" width="8.19921875" style="8" customWidth="1"/>
    <col min="8955" max="8955" width="9.06640625" style="8"/>
    <col min="8956" max="8956" width="9" style="8" customWidth="1"/>
    <col min="8957" max="8957" width="8.19921875" style="8" customWidth="1"/>
    <col min="8958" max="8958" width="9.06640625" style="8"/>
    <col min="8959" max="8964" width="9.19921875" style="8" customWidth="1"/>
    <col min="8965" max="8965" width="11.33203125" style="8" bestFit="1" customWidth="1"/>
    <col min="8966" max="8966" width="9.796875" style="8" bestFit="1" customWidth="1"/>
    <col min="8967" max="8968" width="9.06640625" style="8"/>
    <col min="8969" max="8970" width="9.53125" style="8" bestFit="1" customWidth="1"/>
    <col min="8971" max="9196" width="9.06640625" style="8"/>
    <col min="9197" max="9197" width="20.19921875" style="8" customWidth="1"/>
    <col min="9198" max="9198" width="13.19921875" style="8" bestFit="1" customWidth="1"/>
    <col min="9199" max="9199" width="3" style="8" customWidth="1"/>
    <col min="9200" max="9209" width="9.06640625" style="8"/>
    <col min="9210" max="9210" width="8.19921875" style="8" customWidth="1"/>
    <col min="9211" max="9211" width="9.06640625" style="8"/>
    <col min="9212" max="9212" width="9" style="8" customWidth="1"/>
    <col min="9213" max="9213" width="8.19921875" style="8" customWidth="1"/>
    <col min="9214" max="9214" width="9.06640625" style="8"/>
    <col min="9215" max="9220" width="9.19921875" style="8" customWidth="1"/>
    <col min="9221" max="9221" width="11.33203125" style="8" bestFit="1" customWidth="1"/>
    <col min="9222" max="9222" width="9.796875" style="8" bestFit="1" customWidth="1"/>
    <col min="9223" max="9224" width="9.06640625" style="8"/>
    <col min="9225" max="9226" width="9.53125" style="8" bestFit="1" customWidth="1"/>
    <col min="9227" max="9452" width="9.06640625" style="8"/>
    <col min="9453" max="9453" width="20.19921875" style="8" customWidth="1"/>
    <col min="9454" max="9454" width="13.19921875" style="8" bestFit="1" customWidth="1"/>
    <col min="9455" max="9455" width="3" style="8" customWidth="1"/>
    <col min="9456" max="9465" width="9.06640625" style="8"/>
    <col min="9466" max="9466" width="8.19921875" style="8" customWidth="1"/>
    <col min="9467" max="9467" width="9.06640625" style="8"/>
    <col min="9468" max="9468" width="9" style="8" customWidth="1"/>
    <col min="9469" max="9469" width="8.19921875" style="8" customWidth="1"/>
    <col min="9470" max="9470" width="9.06640625" style="8"/>
    <col min="9471" max="9476" width="9.19921875" style="8" customWidth="1"/>
    <col min="9477" max="9477" width="11.33203125" style="8" bestFit="1" customWidth="1"/>
    <col min="9478" max="9478" width="9.796875" style="8" bestFit="1" customWidth="1"/>
    <col min="9479" max="9480" width="9.06640625" style="8"/>
    <col min="9481" max="9482" width="9.53125" style="8" bestFit="1" customWidth="1"/>
    <col min="9483" max="9708" width="9.06640625" style="8"/>
    <col min="9709" max="9709" width="20.19921875" style="8" customWidth="1"/>
    <col min="9710" max="9710" width="13.19921875" style="8" bestFit="1" customWidth="1"/>
    <col min="9711" max="9711" width="3" style="8" customWidth="1"/>
    <col min="9712" max="9721" width="9.06640625" style="8"/>
    <col min="9722" max="9722" width="8.19921875" style="8" customWidth="1"/>
    <col min="9723" max="9723" width="9.06640625" style="8"/>
    <col min="9724" max="9724" width="9" style="8" customWidth="1"/>
    <col min="9725" max="9725" width="8.19921875" style="8" customWidth="1"/>
    <col min="9726" max="9726" width="9.06640625" style="8"/>
    <col min="9727" max="9732" width="9.19921875" style="8" customWidth="1"/>
    <col min="9733" max="9733" width="11.33203125" style="8" bestFit="1" customWidth="1"/>
    <col min="9734" max="9734" width="9.796875" style="8" bestFit="1" customWidth="1"/>
    <col min="9735" max="9736" width="9.06640625" style="8"/>
    <col min="9737" max="9738" width="9.53125" style="8" bestFit="1" customWidth="1"/>
    <col min="9739" max="9964" width="9.06640625" style="8"/>
    <col min="9965" max="9965" width="20.19921875" style="8" customWidth="1"/>
    <col min="9966" max="9966" width="13.19921875" style="8" bestFit="1" customWidth="1"/>
    <col min="9967" max="9967" width="3" style="8" customWidth="1"/>
    <col min="9968" max="9977" width="9.06640625" style="8"/>
    <col min="9978" max="9978" width="8.19921875" style="8" customWidth="1"/>
    <col min="9979" max="9979" width="9.06640625" style="8"/>
    <col min="9980" max="9980" width="9" style="8" customWidth="1"/>
    <col min="9981" max="9981" width="8.19921875" style="8" customWidth="1"/>
    <col min="9982" max="9982" width="9.06640625" style="8"/>
    <col min="9983" max="9988" width="9.19921875" style="8" customWidth="1"/>
    <col min="9989" max="9989" width="11.33203125" style="8" bestFit="1" customWidth="1"/>
    <col min="9990" max="9990" width="9.796875" style="8" bestFit="1" customWidth="1"/>
    <col min="9991" max="9992" width="9.06640625" style="8"/>
    <col min="9993" max="9994" width="9.53125" style="8" bestFit="1" customWidth="1"/>
    <col min="9995" max="10220" width="9.06640625" style="8"/>
    <col min="10221" max="10221" width="20.19921875" style="8" customWidth="1"/>
    <col min="10222" max="10222" width="13.19921875" style="8" bestFit="1" customWidth="1"/>
    <col min="10223" max="10223" width="3" style="8" customWidth="1"/>
    <col min="10224" max="10233" width="9.06640625" style="8"/>
    <col min="10234" max="10234" width="8.19921875" style="8" customWidth="1"/>
    <col min="10235" max="10235" width="9.06640625" style="8"/>
    <col min="10236" max="10236" width="9" style="8" customWidth="1"/>
    <col min="10237" max="10237" width="8.19921875" style="8" customWidth="1"/>
    <col min="10238" max="10238" width="9.06640625" style="8"/>
    <col min="10239" max="10244" width="9.19921875" style="8" customWidth="1"/>
    <col min="10245" max="10245" width="11.33203125" style="8" bestFit="1" customWidth="1"/>
    <col min="10246" max="10246" width="9.796875" style="8" bestFit="1" customWidth="1"/>
    <col min="10247" max="10248" width="9.06640625" style="8"/>
    <col min="10249" max="10250" width="9.53125" style="8" bestFit="1" customWidth="1"/>
    <col min="10251" max="10476" width="9.06640625" style="8"/>
    <col min="10477" max="10477" width="20.19921875" style="8" customWidth="1"/>
    <col min="10478" max="10478" width="13.19921875" style="8" bestFit="1" customWidth="1"/>
    <col min="10479" max="10479" width="3" style="8" customWidth="1"/>
    <col min="10480" max="10489" width="9.06640625" style="8"/>
    <col min="10490" max="10490" width="8.19921875" style="8" customWidth="1"/>
    <col min="10491" max="10491" width="9.06640625" style="8"/>
    <col min="10492" max="10492" width="9" style="8" customWidth="1"/>
    <col min="10493" max="10493" width="8.19921875" style="8" customWidth="1"/>
    <col min="10494" max="10494" width="9.06640625" style="8"/>
    <col min="10495" max="10500" width="9.19921875" style="8" customWidth="1"/>
    <col min="10501" max="10501" width="11.33203125" style="8" bestFit="1" customWidth="1"/>
    <col min="10502" max="10502" width="9.796875" style="8" bestFit="1" customWidth="1"/>
    <col min="10503" max="10504" width="9.06640625" style="8"/>
    <col min="10505" max="10506" width="9.53125" style="8" bestFit="1" customWidth="1"/>
    <col min="10507" max="10732" width="9.06640625" style="8"/>
    <col min="10733" max="10733" width="20.19921875" style="8" customWidth="1"/>
    <col min="10734" max="10734" width="13.19921875" style="8" bestFit="1" customWidth="1"/>
    <col min="10735" max="10735" width="3" style="8" customWidth="1"/>
    <col min="10736" max="10745" width="9.06640625" style="8"/>
    <col min="10746" max="10746" width="8.19921875" style="8" customWidth="1"/>
    <col min="10747" max="10747" width="9.06640625" style="8"/>
    <col min="10748" max="10748" width="9" style="8" customWidth="1"/>
    <col min="10749" max="10749" width="8.19921875" style="8" customWidth="1"/>
    <col min="10750" max="10750" width="9.06640625" style="8"/>
    <col min="10751" max="10756" width="9.19921875" style="8" customWidth="1"/>
    <col min="10757" max="10757" width="11.33203125" style="8" bestFit="1" customWidth="1"/>
    <col min="10758" max="10758" width="9.796875" style="8" bestFit="1" customWidth="1"/>
    <col min="10759" max="10760" width="9.06640625" style="8"/>
    <col min="10761" max="10762" width="9.53125" style="8" bestFit="1" customWidth="1"/>
    <col min="10763" max="10988" width="9.06640625" style="8"/>
    <col min="10989" max="10989" width="20.19921875" style="8" customWidth="1"/>
    <col min="10990" max="10990" width="13.19921875" style="8" bestFit="1" customWidth="1"/>
    <col min="10991" max="10991" width="3" style="8" customWidth="1"/>
    <col min="10992" max="11001" width="9.06640625" style="8"/>
    <col min="11002" max="11002" width="8.19921875" style="8" customWidth="1"/>
    <col min="11003" max="11003" width="9.06640625" style="8"/>
    <col min="11004" max="11004" width="9" style="8" customWidth="1"/>
    <col min="11005" max="11005" width="8.19921875" style="8" customWidth="1"/>
    <col min="11006" max="11006" width="9.06640625" style="8"/>
    <col min="11007" max="11012" width="9.19921875" style="8" customWidth="1"/>
    <col min="11013" max="11013" width="11.33203125" style="8" bestFit="1" customWidth="1"/>
    <col min="11014" max="11014" width="9.796875" style="8" bestFit="1" customWidth="1"/>
    <col min="11015" max="11016" width="9.06640625" style="8"/>
    <col min="11017" max="11018" width="9.53125" style="8" bestFit="1" customWidth="1"/>
    <col min="11019" max="11244" width="9.06640625" style="8"/>
    <col min="11245" max="11245" width="20.19921875" style="8" customWidth="1"/>
    <col min="11246" max="11246" width="13.19921875" style="8" bestFit="1" customWidth="1"/>
    <col min="11247" max="11247" width="3" style="8" customWidth="1"/>
    <col min="11248" max="11257" width="9.06640625" style="8"/>
    <col min="11258" max="11258" width="8.19921875" style="8" customWidth="1"/>
    <col min="11259" max="11259" width="9.06640625" style="8"/>
    <col min="11260" max="11260" width="9" style="8" customWidth="1"/>
    <col min="11261" max="11261" width="8.19921875" style="8" customWidth="1"/>
    <col min="11262" max="11262" width="9.06640625" style="8"/>
    <col min="11263" max="11268" width="9.19921875" style="8" customWidth="1"/>
    <col min="11269" max="11269" width="11.33203125" style="8" bestFit="1" customWidth="1"/>
    <col min="11270" max="11270" width="9.796875" style="8" bestFit="1" customWidth="1"/>
    <col min="11271" max="11272" width="9.06640625" style="8"/>
    <col min="11273" max="11274" width="9.53125" style="8" bestFit="1" customWidth="1"/>
    <col min="11275" max="11500" width="9.06640625" style="8"/>
    <col min="11501" max="11501" width="20.19921875" style="8" customWidth="1"/>
    <col min="11502" max="11502" width="13.19921875" style="8" bestFit="1" customWidth="1"/>
    <col min="11503" max="11503" width="3" style="8" customWidth="1"/>
    <col min="11504" max="11513" width="9.06640625" style="8"/>
    <col min="11514" max="11514" width="8.19921875" style="8" customWidth="1"/>
    <col min="11515" max="11515" width="9.06640625" style="8"/>
    <col min="11516" max="11516" width="9" style="8" customWidth="1"/>
    <col min="11517" max="11517" width="8.19921875" style="8" customWidth="1"/>
    <col min="11518" max="11518" width="9.06640625" style="8"/>
    <col min="11519" max="11524" width="9.19921875" style="8" customWidth="1"/>
    <col min="11525" max="11525" width="11.33203125" style="8" bestFit="1" customWidth="1"/>
    <col min="11526" max="11526" width="9.796875" style="8" bestFit="1" customWidth="1"/>
    <col min="11527" max="11528" width="9.06640625" style="8"/>
    <col min="11529" max="11530" width="9.53125" style="8" bestFit="1" customWidth="1"/>
    <col min="11531" max="11756" width="9.06640625" style="8"/>
    <col min="11757" max="11757" width="20.19921875" style="8" customWidth="1"/>
    <col min="11758" max="11758" width="13.19921875" style="8" bestFit="1" customWidth="1"/>
    <col min="11759" max="11759" width="3" style="8" customWidth="1"/>
    <col min="11760" max="11769" width="9.06640625" style="8"/>
    <col min="11770" max="11770" width="8.19921875" style="8" customWidth="1"/>
    <col min="11771" max="11771" width="9.06640625" style="8"/>
    <col min="11772" max="11772" width="9" style="8" customWidth="1"/>
    <col min="11773" max="11773" width="8.19921875" style="8" customWidth="1"/>
    <col min="11774" max="11774" width="9.06640625" style="8"/>
    <col min="11775" max="11780" width="9.19921875" style="8" customWidth="1"/>
    <col min="11781" max="11781" width="11.33203125" style="8" bestFit="1" customWidth="1"/>
    <col min="11782" max="11782" width="9.796875" style="8" bestFit="1" customWidth="1"/>
    <col min="11783" max="11784" width="9.06640625" style="8"/>
    <col min="11785" max="11786" width="9.53125" style="8" bestFit="1" customWidth="1"/>
    <col min="11787" max="12012" width="9.06640625" style="8"/>
    <col min="12013" max="12013" width="20.19921875" style="8" customWidth="1"/>
    <col min="12014" max="12014" width="13.19921875" style="8" bestFit="1" customWidth="1"/>
    <col min="12015" max="12015" width="3" style="8" customWidth="1"/>
    <col min="12016" max="12025" width="9.06640625" style="8"/>
    <col min="12026" max="12026" width="8.19921875" style="8" customWidth="1"/>
    <col min="12027" max="12027" width="9.06640625" style="8"/>
    <col min="12028" max="12028" width="9" style="8" customWidth="1"/>
    <col min="12029" max="12029" width="8.19921875" style="8" customWidth="1"/>
    <col min="12030" max="12030" width="9.06640625" style="8"/>
    <col min="12031" max="12036" width="9.19921875" style="8" customWidth="1"/>
    <col min="12037" max="12037" width="11.33203125" style="8" bestFit="1" customWidth="1"/>
    <col min="12038" max="12038" width="9.796875" style="8" bestFit="1" customWidth="1"/>
    <col min="12039" max="12040" width="9.06640625" style="8"/>
    <col min="12041" max="12042" width="9.53125" style="8" bestFit="1" customWidth="1"/>
    <col min="12043" max="12268" width="9.06640625" style="8"/>
    <col min="12269" max="12269" width="20.19921875" style="8" customWidth="1"/>
    <col min="12270" max="12270" width="13.19921875" style="8" bestFit="1" customWidth="1"/>
    <col min="12271" max="12271" width="3" style="8" customWidth="1"/>
    <col min="12272" max="12281" width="9.06640625" style="8"/>
    <col min="12282" max="12282" width="8.19921875" style="8" customWidth="1"/>
    <col min="12283" max="12283" width="9.06640625" style="8"/>
    <col min="12284" max="12284" width="9" style="8" customWidth="1"/>
    <col min="12285" max="12285" width="8.19921875" style="8" customWidth="1"/>
    <col min="12286" max="12286" width="9.06640625" style="8"/>
    <col min="12287" max="12292" width="9.19921875" style="8" customWidth="1"/>
    <col min="12293" max="12293" width="11.33203125" style="8" bestFit="1" customWidth="1"/>
    <col min="12294" max="12294" width="9.796875" style="8" bestFit="1" customWidth="1"/>
    <col min="12295" max="12296" width="9.06640625" style="8"/>
    <col min="12297" max="12298" width="9.53125" style="8" bestFit="1" customWidth="1"/>
    <col min="12299" max="12524" width="9.06640625" style="8"/>
    <col min="12525" max="12525" width="20.19921875" style="8" customWidth="1"/>
    <col min="12526" max="12526" width="13.19921875" style="8" bestFit="1" customWidth="1"/>
    <col min="12527" max="12527" width="3" style="8" customWidth="1"/>
    <col min="12528" max="12537" width="9.06640625" style="8"/>
    <col min="12538" max="12538" width="8.19921875" style="8" customWidth="1"/>
    <col min="12539" max="12539" width="9.06640625" style="8"/>
    <col min="12540" max="12540" width="9" style="8" customWidth="1"/>
    <col min="12541" max="12541" width="8.19921875" style="8" customWidth="1"/>
    <col min="12542" max="12542" width="9.06640625" style="8"/>
    <col min="12543" max="12548" width="9.19921875" style="8" customWidth="1"/>
    <col min="12549" max="12549" width="11.33203125" style="8" bestFit="1" customWidth="1"/>
    <col min="12550" max="12550" width="9.796875" style="8" bestFit="1" customWidth="1"/>
    <col min="12551" max="12552" width="9.06640625" style="8"/>
    <col min="12553" max="12554" width="9.53125" style="8" bestFit="1" customWidth="1"/>
    <col min="12555" max="12780" width="9.06640625" style="8"/>
    <col min="12781" max="12781" width="20.19921875" style="8" customWidth="1"/>
    <col min="12782" max="12782" width="13.19921875" style="8" bestFit="1" customWidth="1"/>
    <col min="12783" max="12783" width="3" style="8" customWidth="1"/>
    <col min="12784" max="12793" width="9.06640625" style="8"/>
    <col min="12794" max="12794" width="8.19921875" style="8" customWidth="1"/>
    <col min="12795" max="12795" width="9.06640625" style="8"/>
    <col min="12796" max="12796" width="9" style="8" customWidth="1"/>
    <col min="12797" max="12797" width="8.19921875" style="8" customWidth="1"/>
    <col min="12798" max="12798" width="9.06640625" style="8"/>
    <col min="12799" max="12804" width="9.19921875" style="8" customWidth="1"/>
    <col min="12805" max="12805" width="11.33203125" style="8" bestFit="1" customWidth="1"/>
    <col min="12806" max="12806" width="9.796875" style="8" bestFit="1" customWidth="1"/>
    <col min="12807" max="12808" width="9.06640625" style="8"/>
    <col min="12809" max="12810" width="9.53125" style="8" bestFit="1" customWidth="1"/>
    <col min="12811" max="13036" width="9.06640625" style="8"/>
    <col min="13037" max="13037" width="20.19921875" style="8" customWidth="1"/>
    <col min="13038" max="13038" width="13.19921875" style="8" bestFit="1" customWidth="1"/>
    <col min="13039" max="13039" width="3" style="8" customWidth="1"/>
    <col min="13040" max="13049" width="9.06640625" style="8"/>
    <col min="13050" max="13050" width="8.19921875" style="8" customWidth="1"/>
    <col min="13051" max="13051" width="9.06640625" style="8"/>
    <col min="13052" max="13052" width="9" style="8" customWidth="1"/>
    <col min="13053" max="13053" width="8.19921875" style="8" customWidth="1"/>
    <col min="13054" max="13054" width="9.06640625" style="8"/>
    <col min="13055" max="13060" width="9.19921875" style="8" customWidth="1"/>
    <col min="13061" max="13061" width="11.33203125" style="8" bestFit="1" customWidth="1"/>
    <col min="13062" max="13062" width="9.796875" style="8" bestFit="1" customWidth="1"/>
    <col min="13063" max="13064" width="9.06640625" style="8"/>
    <col min="13065" max="13066" width="9.53125" style="8" bestFit="1" customWidth="1"/>
    <col min="13067" max="13292" width="9.06640625" style="8"/>
    <col min="13293" max="13293" width="20.19921875" style="8" customWidth="1"/>
    <col min="13294" max="13294" width="13.19921875" style="8" bestFit="1" customWidth="1"/>
    <col min="13295" max="13295" width="3" style="8" customWidth="1"/>
    <col min="13296" max="13305" width="9.06640625" style="8"/>
    <col min="13306" max="13306" width="8.19921875" style="8" customWidth="1"/>
    <col min="13307" max="13307" width="9.06640625" style="8"/>
    <col min="13308" max="13308" width="9" style="8" customWidth="1"/>
    <col min="13309" max="13309" width="8.19921875" style="8" customWidth="1"/>
    <col min="13310" max="13310" width="9.06640625" style="8"/>
    <col min="13311" max="13316" width="9.19921875" style="8" customWidth="1"/>
    <col min="13317" max="13317" width="11.33203125" style="8" bestFit="1" customWidth="1"/>
    <col min="13318" max="13318" width="9.796875" style="8" bestFit="1" customWidth="1"/>
    <col min="13319" max="13320" width="9.06640625" style="8"/>
    <col min="13321" max="13322" width="9.53125" style="8" bestFit="1" customWidth="1"/>
    <col min="13323" max="13548" width="9.06640625" style="8"/>
    <col min="13549" max="13549" width="20.19921875" style="8" customWidth="1"/>
    <col min="13550" max="13550" width="13.19921875" style="8" bestFit="1" customWidth="1"/>
    <col min="13551" max="13551" width="3" style="8" customWidth="1"/>
    <col min="13552" max="13561" width="9.06640625" style="8"/>
    <col min="13562" max="13562" width="8.19921875" style="8" customWidth="1"/>
    <col min="13563" max="13563" width="9.06640625" style="8"/>
    <col min="13564" max="13564" width="9" style="8" customWidth="1"/>
    <col min="13565" max="13565" width="8.19921875" style="8" customWidth="1"/>
    <col min="13566" max="13566" width="9.06640625" style="8"/>
    <col min="13567" max="13572" width="9.19921875" style="8" customWidth="1"/>
    <col min="13573" max="13573" width="11.33203125" style="8" bestFit="1" customWidth="1"/>
    <col min="13574" max="13574" width="9.796875" style="8" bestFit="1" customWidth="1"/>
    <col min="13575" max="13576" width="9.06640625" style="8"/>
    <col min="13577" max="13578" width="9.53125" style="8" bestFit="1" customWidth="1"/>
    <col min="13579" max="13804" width="9.06640625" style="8"/>
    <col min="13805" max="13805" width="20.19921875" style="8" customWidth="1"/>
    <col min="13806" max="13806" width="13.19921875" style="8" bestFit="1" customWidth="1"/>
    <col min="13807" max="13807" width="3" style="8" customWidth="1"/>
    <col min="13808" max="13817" width="9.06640625" style="8"/>
    <col min="13818" max="13818" width="8.19921875" style="8" customWidth="1"/>
    <col min="13819" max="13819" width="9.06640625" style="8"/>
    <col min="13820" max="13820" width="9" style="8" customWidth="1"/>
    <col min="13821" max="13821" width="8.19921875" style="8" customWidth="1"/>
    <col min="13822" max="13822" width="9.06640625" style="8"/>
    <col min="13823" max="13828" width="9.19921875" style="8" customWidth="1"/>
    <col min="13829" max="13829" width="11.33203125" style="8" bestFit="1" customWidth="1"/>
    <col min="13830" max="13830" width="9.796875" style="8" bestFit="1" customWidth="1"/>
    <col min="13831" max="13832" width="9.06640625" style="8"/>
    <col min="13833" max="13834" width="9.53125" style="8" bestFit="1" customWidth="1"/>
    <col min="13835" max="14060" width="9.06640625" style="8"/>
    <col min="14061" max="14061" width="20.19921875" style="8" customWidth="1"/>
    <col min="14062" max="14062" width="13.19921875" style="8" bestFit="1" customWidth="1"/>
    <col min="14063" max="14063" width="3" style="8" customWidth="1"/>
    <col min="14064" max="14073" width="9.06640625" style="8"/>
    <col min="14074" max="14074" width="8.19921875" style="8" customWidth="1"/>
    <col min="14075" max="14075" width="9.06640625" style="8"/>
    <col min="14076" max="14076" width="9" style="8" customWidth="1"/>
    <col min="14077" max="14077" width="8.19921875" style="8" customWidth="1"/>
    <col min="14078" max="14078" width="9.06640625" style="8"/>
    <col min="14079" max="14084" width="9.19921875" style="8" customWidth="1"/>
    <col min="14085" max="14085" width="11.33203125" style="8" bestFit="1" customWidth="1"/>
    <col min="14086" max="14086" width="9.796875" style="8" bestFit="1" customWidth="1"/>
    <col min="14087" max="14088" width="9.06640625" style="8"/>
    <col min="14089" max="14090" width="9.53125" style="8" bestFit="1" customWidth="1"/>
    <col min="14091" max="14316" width="9.06640625" style="8"/>
    <col min="14317" max="14317" width="20.19921875" style="8" customWidth="1"/>
    <col min="14318" max="14318" width="13.19921875" style="8" bestFit="1" customWidth="1"/>
    <col min="14319" max="14319" width="3" style="8" customWidth="1"/>
    <col min="14320" max="14329" width="9.06640625" style="8"/>
    <col min="14330" max="14330" width="8.19921875" style="8" customWidth="1"/>
    <col min="14331" max="14331" width="9.06640625" style="8"/>
    <col min="14332" max="14332" width="9" style="8" customWidth="1"/>
    <col min="14333" max="14333" width="8.19921875" style="8" customWidth="1"/>
    <col min="14334" max="14334" width="9.06640625" style="8"/>
    <col min="14335" max="14340" width="9.19921875" style="8" customWidth="1"/>
    <col min="14341" max="14341" width="11.33203125" style="8" bestFit="1" customWidth="1"/>
    <col min="14342" max="14342" width="9.796875" style="8" bestFit="1" customWidth="1"/>
    <col min="14343" max="14344" width="9.06640625" style="8"/>
    <col min="14345" max="14346" width="9.53125" style="8" bestFit="1" customWidth="1"/>
    <col min="14347" max="14572" width="9.06640625" style="8"/>
    <col min="14573" max="14573" width="20.19921875" style="8" customWidth="1"/>
    <col min="14574" max="14574" width="13.19921875" style="8" bestFit="1" customWidth="1"/>
    <col min="14575" max="14575" width="3" style="8" customWidth="1"/>
    <col min="14576" max="14585" width="9.06640625" style="8"/>
    <col min="14586" max="14586" width="8.19921875" style="8" customWidth="1"/>
    <col min="14587" max="14587" width="9.06640625" style="8"/>
    <col min="14588" max="14588" width="9" style="8" customWidth="1"/>
    <col min="14589" max="14589" width="8.19921875" style="8" customWidth="1"/>
    <col min="14590" max="14590" width="9.06640625" style="8"/>
    <col min="14591" max="14596" width="9.19921875" style="8" customWidth="1"/>
    <col min="14597" max="14597" width="11.33203125" style="8" bestFit="1" customWidth="1"/>
    <col min="14598" max="14598" width="9.796875" style="8" bestFit="1" customWidth="1"/>
    <col min="14599" max="14600" width="9.06640625" style="8"/>
    <col min="14601" max="14602" width="9.53125" style="8" bestFit="1" customWidth="1"/>
    <col min="14603" max="14828" width="9.06640625" style="8"/>
    <col min="14829" max="14829" width="20.19921875" style="8" customWidth="1"/>
    <col min="14830" max="14830" width="13.19921875" style="8" bestFit="1" customWidth="1"/>
    <col min="14831" max="14831" width="3" style="8" customWidth="1"/>
    <col min="14832" max="14841" width="9.06640625" style="8"/>
    <col min="14842" max="14842" width="8.19921875" style="8" customWidth="1"/>
    <col min="14843" max="14843" width="9.06640625" style="8"/>
    <col min="14844" max="14844" width="9" style="8" customWidth="1"/>
    <col min="14845" max="14845" width="8.19921875" style="8" customWidth="1"/>
    <col min="14846" max="14846" width="9.06640625" style="8"/>
    <col min="14847" max="14852" width="9.19921875" style="8" customWidth="1"/>
    <col min="14853" max="14853" width="11.33203125" style="8" bestFit="1" customWidth="1"/>
    <col min="14854" max="14854" width="9.796875" style="8" bestFit="1" customWidth="1"/>
    <col min="14855" max="14856" width="9.06640625" style="8"/>
    <col min="14857" max="14858" width="9.53125" style="8" bestFit="1" customWidth="1"/>
    <col min="14859" max="15084" width="9.06640625" style="8"/>
    <col min="15085" max="15085" width="20.19921875" style="8" customWidth="1"/>
    <col min="15086" max="15086" width="13.19921875" style="8" bestFit="1" customWidth="1"/>
    <col min="15087" max="15087" width="3" style="8" customWidth="1"/>
    <col min="15088" max="15097" width="9.06640625" style="8"/>
    <col min="15098" max="15098" width="8.19921875" style="8" customWidth="1"/>
    <col min="15099" max="15099" width="9.06640625" style="8"/>
    <col min="15100" max="15100" width="9" style="8" customWidth="1"/>
    <col min="15101" max="15101" width="8.19921875" style="8" customWidth="1"/>
    <col min="15102" max="15102" width="9.06640625" style="8"/>
    <col min="15103" max="15108" width="9.19921875" style="8" customWidth="1"/>
    <col min="15109" max="15109" width="11.33203125" style="8" bestFit="1" customWidth="1"/>
    <col min="15110" max="15110" width="9.796875" style="8" bestFit="1" customWidth="1"/>
    <col min="15111" max="15112" width="9.06640625" style="8"/>
    <col min="15113" max="15114" width="9.53125" style="8" bestFit="1" customWidth="1"/>
    <col min="15115" max="15340" width="9.06640625" style="8"/>
    <col min="15341" max="15341" width="20.19921875" style="8" customWidth="1"/>
    <col min="15342" max="15342" width="13.19921875" style="8" bestFit="1" customWidth="1"/>
    <col min="15343" max="15343" width="3" style="8" customWidth="1"/>
    <col min="15344" max="15353" width="9.06640625" style="8"/>
    <col min="15354" max="15354" width="8.19921875" style="8" customWidth="1"/>
    <col min="15355" max="15355" width="9.06640625" style="8"/>
    <col min="15356" max="15356" width="9" style="8" customWidth="1"/>
    <col min="15357" max="15357" width="8.19921875" style="8" customWidth="1"/>
    <col min="15358" max="15358" width="9.06640625" style="8"/>
    <col min="15359" max="15364" width="9.19921875" style="8" customWidth="1"/>
    <col min="15365" max="15365" width="11.33203125" style="8" bestFit="1" customWidth="1"/>
    <col min="15366" max="15366" width="9.796875" style="8" bestFit="1" customWidth="1"/>
    <col min="15367" max="15368" width="9.06640625" style="8"/>
    <col min="15369" max="15370" width="9.53125" style="8" bestFit="1" customWidth="1"/>
    <col min="15371" max="15596" width="9.06640625" style="8"/>
    <col min="15597" max="15597" width="20.19921875" style="8" customWidth="1"/>
    <col min="15598" max="15598" width="13.19921875" style="8" bestFit="1" customWidth="1"/>
    <col min="15599" max="15599" width="3" style="8" customWidth="1"/>
    <col min="15600" max="15609" width="9.06640625" style="8"/>
    <col min="15610" max="15610" width="8.19921875" style="8" customWidth="1"/>
    <col min="15611" max="15611" width="9.06640625" style="8"/>
    <col min="15612" max="15612" width="9" style="8" customWidth="1"/>
    <col min="15613" max="15613" width="8.19921875" style="8" customWidth="1"/>
    <col min="15614" max="15614" width="9.06640625" style="8"/>
    <col min="15615" max="15620" width="9.19921875" style="8" customWidth="1"/>
    <col min="15621" max="15621" width="11.33203125" style="8" bestFit="1" customWidth="1"/>
    <col min="15622" max="15622" width="9.796875" style="8" bestFit="1" customWidth="1"/>
    <col min="15623" max="15624" width="9.06640625" style="8"/>
    <col min="15625" max="15626" width="9.53125" style="8" bestFit="1" customWidth="1"/>
    <col min="15627" max="15852" width="9.06640625" style="8"/>
    <col min="15853" max="15853" width="20.19921875" style="8" customWidth="1"/>
    <col min="15854" max="15854" width="13.19921875" style="8" bestFit="1" customWidth="1"/>
    <col min="15855" max="15855" width="3" style="8" customWidth="1"/>
    <col min="15856" max="15865" width="9.06640625" style="8"/>
    <col min="15866" max="15866" width="8.19921875" style="8" customWidth="1"/>
    <col min="15867" max="15867" width="9.06640625" style="8"/>
    <col min="15868" max="15868" width="9" style="8" customWidth="1"/>
    <col min="15869" max="15869" width="8.19921875" style="8" customWidth="1"/>
    <col min="15870" max="15870" width="9.06640625" style="8"/>
    <col min="15871" max="15876" width="9.19921875" style="8" customWidth="1"/>
    <col min="15877" max="15877" width="11.33203125" style="8" bestFit="1" customWidth="1"/>
    <col min="15878" max="15878" width="9.796875" style="8" bestFit="1" customWidth="1"/>
    <col min="15879" max="15880" width="9.06640625" style="8"/>
    <col min="15881" max="15882" width="9.53125" style="8" bestFit="1" customWidth="1"/>
    <col min="15883" max="16108" width="9.06640625" style="8"/>
    <col min="16109" max="16109" width="20.19921875" style="8" customWidth="1"/>
    <col min="16110" max="16110" width="13.19921875" style="8" bestFit="1" customWidth="1"/>
    <col min="16111" max="16111" width="3" style="8" customWidth="1"/>
    <col min="16112" max="16121" width="9.06640625" style="8"/>
    <col min="16122" max="16122" width="8.19921875" style="8" customWidth="1"/>
    <col min="16123" max="16123" width="9.06640625" style="8"/>
    <col min="16124" max="16124" width="9" style="8" customWidth="1"/>
    <col min="16125" max="16125" width="8.19921875" style="8" customWidth="1"/>
    <col min="16126" max="16126" width="9.06640625" style="8"/>
    <col min="16127" max="16132" width="9.19921875" style="8" customWidth="1"/>
    <col min="16133" max="16133" width="11.33203125" style="8" bestFit="1" customWidth="1"/>
    <col min="16134" max="16134" width="9.796875" style="8" bestFit="1" customWidth="1"/>
    <col min="16135" max="16136" width="9.06640625" style="8"/>
    <col min="16137" max="16138" width="9.53125" style="8" bestFit="1" customWidth="1"/>
    <col min="16139" max="16384" width="9.06640625" style="8"/>
  </cols>
  <sheetData>
    <row r="1" spans="1:31" s="3" customFormat="1" ht="19.899999999999999" thickBot="1" x14ac:dyDescent="0.5">
      <c r="A1" s="1" t="s">
        <v>114</v>
      </c>
      <c r="B1" s="2"/>
      <c r="C1" s="2"/>
      <c r="D1" s="2"/>
      <c r="E1" s="2"/>
      <c r="F1" s="2"/>
      <c r="G1" s="2"/>
      <c r="H1" s="2"/>
      <c r="I1" s="2"/>
      <c r="J1" s="2"/>
      <c r="K1" s="2"/>
      <c r="L1" s="2"/>
      <c r="M1" s="2"/>
      <c r="N1" s="2"/>
      <c r="O1" s="2"/>
      <c r="P1" s="2"/>
      <c r="Q1" s="2"/>
      <c r="R1" s="2"/>
      <c r="S1" s="2"/>
      <c r="T1" s="2"/>
      <c r="U1" s="2"/>
      <c r="V1" s="2"/>
      <c r="W1" s="2"/>
      <c r="X1" s="2"/>
      <c r="Y1" s="2"/>
    </row>
    <row r="2" spans="1:31" s="3" customFormat="1" ht="16.149999999999999" thickTop="1" x14ac:dyDescent="0.45">
      <c r="A2" s="3" t="s">
        <v>1</v>
      </c>
    </row>
    <row r="3" spans="1:31" s="3" customFormat="1" x14ac:dyDescent="0.45">
      <c r="A3" s="3" t="s">
        <v>2</v>
      </c>
    </row>
    <row r="4" spans="1:31" s="3" customFormat="1" x14ac:dyDescent="0.45">
      <c r="A4" s="3" t="s">
        <v>3</v>
      </c>
    </row>
    <row r="5" spans="1:31" s="3" customFormat="1" x14ac:dyDescent="0.45">
      <c r="A5" s="3" t="s">
        <v>4</v>
      </c>
      <c r="B5" s="2"/>
      <c r="C5" s="2"/>
      <c r="D5" s="2"/>
      <c r="E5" s="2"/>
      <c r="F5" s="2"/>
      <c r="G5" s="2"/>
      <c r="H5" s="2"/>
      <c r="I5" s="2"/>
      <c r="J5" s="2"/>
      <c r="K5" s="2"/>
      <c r="L5" s="2"/>
      <c r="M5" s="2"/>
      <c r="N5" s="2"/>
      <c r="O5" s="2"/>
      <c r="P5" s="2"/>
      <c r="Q5" s="2"/>
      <c r="R5" s="2"/>
      <c r="S5" s="2"/>
      <c r="T5" s="2"/>
      <c r="U5" s="2"/>
      <c r="V5" s="2"/>
      <c r="W5" s="2"/>
      <c r="X5" s="2"/>
      <c r="Y5" s="2"/>
    </row>
    <row r="6" spans="1:31" ht="47.25" x14ac:dyDescent="0.45">
      <c r="A6" s="4" t="s">
        <v>5</v>
      </c>
      <c r="B6" s="5" t="s">
        <v>6</v>
      </c>
      <c r="C6" s="6" t="s">
        <v>7</v>
      </c>
      <c r="D6" s="7" t="s">
        <v>8</v>
      </c>
      <c r="E6" s="7" t="s">
        <v>9</v>
      </c>
      <c r="F6" s="7" t="s">
        <v>10</v>
      </c>
      <c r="G6" s="7" t="s">
        <v>11</v>
      </c>
      <c r="H6" s="7" t="s">
        <v>12</v>
      </c>
      <c r="I6" s="7" t="s">
        <v>13</v>
      </c>
      <c r="J6" s="7" t="s">
        <v>14</v>
      </c>
      <c r="K6" s="7" t="s">
        <v>15</v>
      </c>
      <c r="L6" s="7" t="s">
        <v>16</v>
      </c>
      <c r="M6" s="7" t="s">
        <v>17</v>
      </c>
      <c r="N6" s="7" t="s">
        <v>18</v>
      </c>
      <c r="O6" s="7" t="s">
        <v>19</v>
      </c>
      <c r="P6" s="7" t="s">
        <v>20</v>
      </c>
      <c r="Q6" s="7" t="s">
        <v>21</v>
      </c>
      <c r="R6" s="7" t="s">
        <v>22</v>
      </c>
      <c r="S6" s="7" t="s">
        <v>23</v>
      </c>
      <c r="T6" s="7" t="s">
        <v>24</v>
      </c>
      <c r="U6" s="7" t="s">
        <v>25</v>
      </c>
      <c r="V6" s="7" t="s">
        <v>26</v>
      </c>
      <c r="W6" s="7" t="s">
        <v>27</v>
      </c>
      <c r="X6" s="7" t="s">
        <v>28</v>
      </c>
      <c r="Y6" s="7" t="s">
        <v>29</v>
      </c>
      <c r="Z6" s="7" t="s">
        <v>30</v>
      </c>
    </row>
    <row r="7" spans="1:31" x14ac:dyDescent="0.45">
      <c r="A7" s="9" t="s">
        <v>31</v>
      </c>
      <c r="B7" s="10">
        <f t="shared" ref="B7:B23" si="0">AVERAGE(D7:W7)</f>
        <v>166.39723865042419</v>
      </c>
      <c r="C7" s="11">
        <v>103.48107241670287</v>
      </c>
      <c r="D7" s="11">
        <v>195.92479208835275</v>
      </c>
      <c r="E7" s="11">
        <v>129.51019080756694</v>
      </c>
      <c r="F7" s="11">
        <v>189.07370037636852</v>
      </c>
      <c r="G7" s="11">
        <v>209.59707635680644</v>
      </c>
      <c r="H7" s="11">
        <v>107.52235123004172</v>
      </c>
      <c r="I7" s="11">
        <v>238.96545773691511</v>
      </c>
      <c r="J7" s="11">
        <v>254.90591438225823</v>
      </c>
      <c r="K7" s="11">
        <v>161.93506062432306</v>
      </c>
      <c r="L7" s="11">
        <v>61.31452479823075</v>
      </c>
      <c r="M7" s="11">
        <v>130.61117056359075</v>
      </c>
      <c r="N7" s="11">
        <v>163.41609913647829</v>
      </c>
      <c r="O7" s="11">
        <v>155.50559461215812</v>
      </c>
      <c r="P7" s="11">
        <v>187.79470660648335</v>
      </c>
      <c r="Q7" s="11">
        <v>239.78188418323253</v>
      </c>
      <c r="R7" s="11">
        <v>215.6101417955548</v>
      </c>
      <c r="S7" s="11">
        <v>84.84555695687159</v>
      </c>
      <c r="T7" s="11">
        <v>182.48527310819708</v>
      </c>
      <c r="U7" s="11">
        <v>77.814406620653969</v>
      </c>
      <c r="V7" s="11">
        <v>216.96136251952481</v>
      </c>
      <c r="W7" s="11">
        <v>124.36950850487506</v>
      </c>
      <c r="X7" s="11">
        <v>109.92638213883751</v>
      </c>
      <c r="Y7" s="11">
        <v>163.41341013440228</v>
      </c>
      <c r="Z7" s="11">
        <v>150.95746348786702</v>
      </c>
      <c r="AB7" s="46"/>
      <c r="AD7" s="47"/>
      <c r="AE7" s="47"/>
    </row>
    <row r="8" spans="1:31" x14ac:dyDescent="0.45">
      <c r="A8" s="15" t="s">
        <v>32</v>
      </c>
      <c r="B8" s="16">
        <f t="shared" si="0"/>
        <v>120.85450235994549</v>
      </c>
      <c r="C8" s="11">
        <v>77.799117441333664</v>
      </c>
      <c r="D8" s="11">
        <v>213.57497441519877</v>
      </c>
      <c r="E8" s="11">
        <v>51.886786625598724</v>
      </c>
      <c r="F8" s="11">
        <v>84.376090262622427</v>
      </c>
      <c r="G8" s="11">
        <v>95.439936710009036</v>
      </c>
      <c r="H8" s="11">
        <v>82.360041334413069</v>
      </c>
      <c r="I8" s="11">
        <v>116.36376010875375</v>
      </c>
      <c r="J8" s="11">
        <v>124.91407114650455</v>
      </c>
      <c r="K8" s="11">
        <v>42.127087661350785</v>
      </c>
      <c r="L8" s="11">
        <v>59.966537953374647</v>
      </c>
      <c r="M8" s="11">
        <v>181.500936578352</v>
      </c>
      <c r="N8" s="11">
        <v>109.80084639271701</v>
      </c>
      <c r="O8" s="11">
        <v>64.705234241153192</v>
      </c>
      <c r="P8" s="11">
        <v>192.58273638548565</v>
      </c>
      <c r="Q8" s="11">
        <v>114.98134831460676</v>
      </c>
      <c r="R8" s="11">
        <v>167.80868641376142</v>
      </c>
      <c r="S8" s="11">
        <v>142.47303127878112</v>
      </c>
      <c r="T8" s="11">
        <v>100.4888054180642</v>
      </c>
      <c r="U8" s="11">
        <v>96.942642119146285</v>
      </c>
      <c r="V8" s="11">
        <v>259.83257005933058</v>
      </c>
      <c r="W8" s="11">
        <v>114.96392377968618</v>
      </c>
      <c r="X8" s="11">
        <v>221.87966483405881</v>
      </c>
      <c r="Y8" s="11">
        <v>81.834755594547318</v>
      </c>
      <c r="Z8" s="11">
        <v>154.170239872786</v>
      </c>
      <c r="AB8" s="46"/>
      <c r="AD8" s="47"/>
      <c r="AE8" s="47"/>
    </row>
    <row r="9" spans="1:31" x14ac:dyDescent="0.45">
      <c r="A9" s="15" t="s">
        <v>33</v>
      </c>
      <c r="B9" s="16">
        <f t="shared" si="0"/>
        <v>108.1454863565787</v>
      </c>
      <c r="C9" s="11">
        <v>67.968745559632367</v>
      </c>
      <c r="D9" s="11">
        <v>110.50121581548815</v>
      </c>
      <c r="E9" s="11">
        <v>77.25875657472217</v>
      </c>
      <c r="F9" s="11">
        <v>98.245299298427724</v>
      </c>
      <c r="G9" s="11">
        <v>96.223657139910586</v>
      </c>
      <c r="H9" s="11">
        <v>105.13303175776339</v>
      </c>
      <c r="I9" s="11">
        <v>128.82409859515457</v>
      </c>
      <c r="J9" s="11">
        <v>145.20007441131352</v>
      </c>
      <c r="K9" s="11">
        <v>119.49319375355813</v>
      </c>
      <c r="L9" s="11">
        <v>73.38925398541663</v>
      </c>
      <c r="M9" s="11">
        <v>79.678513517021813</v>
      </c>
      <c r="N9" s="11">
        <v>54.964663906901983</v>
      </c>
      <c r="O9" s="11">
        <v>34.178856265138535</v>
      </c>
      <c r="P9" s="11">
        <v>133.55065361392815</v>
      </c>
      <c r="Q9" s="11">
        <v>168.03000864304238</v>
      </c>
      <c r="R9" s="11">
        <v>86.253774302058773</v>
      </c>
      <c r="S9" s="11">
        <v>118.45123942934113</v>
      </c>
      <c r="T9" s="11">
        <v>83.211689074703926</v>
      </c>
      <c r="U9" s="11">
        <v>158.39803091774564</v>
      </c>
      <c r="V9" s="11">
        <v>138.30482836699625</v>
      </c>
      <c r="W9" s="11">
        <v>153.618887762941</v>
      </c>
      <c r="X9" s="11">
        <v>47.904769071088232</v>
      </c>
      <c r="Y9" s="11">
        <v>128.62493716108813</v>
      </c>
      <c r="Z9" s="11">
        <v>100.93382913235929</v>
      </c>
      <c r="AB9" s="46"/>
      <c r="AD9" s="47"/>
      <c r="AE9" s="47"/>
    </row>
    <row r="10" spans="1:31" x14ac:dyDescent="0.45">
      <c r="A10" s="15" t="s">
        <v>34</v>
      </c>
      <c r="B10" s="16">
        <f t="shared" si="0"/>
        <v>69.056462053598409</v>
      </c>
      <c r="C10" s="11">
        <v>64.001636378974467</v>
      </c>
      <c r="D10" s="11">
        <v>86.607283566302485</v>
      </c>
      <c r="E10" s="11">
        <v>40.6065041241907</v>
      </c>
      <c r="F10" s="11">
        <v>103.99213853523209</v>
      </c>
      <c r="G10" s="11">
        <v>99.787043170092275</v>
      </c>
      <c r="H10" s="11">
        <v>91.325940245771392</v>
      </c>
      <c r="I10" s="11">
        <v>45.062451424895393</v>
      </c>
      <c r="J10" s="11">
        <v>74.10712325292522</v>
      </c>
      <c r="K10" s="11">
        <v>81.165471759945348</v>
      </c>
      <c r="L10" s="11">
        <v>88.290842104851677</v>
      </c>
      <c r="M10" s="11">
        <v>74.442328576490411</v>
      </c>
      <c r="N10" s="11">
        <v>61.442005649264182</v>
      </c>
      <c r="O10" s="11">
        <v>92.790417675902404</v>
      </c>
      <c r="P10" s="11">
        <v>84.792215252945653</v>
      </c>
      <c r="Q10" s="11">
        <v>75.430515701526929</v>
      </c>
      <c r="R10" s="11">
        <v>85.513029050430589</v>
      </c>
      <c r="S10" s="11">
        <v>42.128072625325835</v>
      </c>
      <c r="T10" s="11">
        <v>79.821439112951836</v>
      </c>
      <c r="U10" s="11">
        <v>31.255250907362221</v>
      </c>
      <c r="V10" s="11">
        <v>24.143685873367961</v>
      </c>
      <c r="W10" s="11">
        <v>18.42548246219361</v>
      </c>
      <c r="X10" s="11">
        <v>59.407057502866088</v>
      </c>
      <c r="Y10" s="11">
        <v>57.714670573635267</v>
      </c>
      <c r="Z10" s="11">
        <v>117.80880214444235</v>
      </c>
      <c r="AB10" s="46"/>
      <c r="AD10" s="47"/>
      <c r="AE10" s="47"/>
    </row>
    <row r="11" spans="1:31" x14ac:dyDescent="0.45">
      <c r="A11" s="15" t="s">
        <v>35</v>
      </c>
      <c r="B11" s="16">
        <f t="shared" si="0"/>
        <v>90.839366308197583</v>
      </c>
      <c r="C11" s="11">
        <v>32.301995155843237</v>
      </c>
      <c r="D11" s="11">
        <v>101.2964195557069</v>
      </c>
      <c r="E11" s="11">
        <v>131.09809778295093</v>
      </c>
      <c r="F11" s="11">
        <v>55.806180174079778</v>
      </c>
      <c r="G11" s="11">
        <v>94.599406952317139</v>
      </c>
      <c r="H11" s="11">
        <v>127.29894268029332</v>
      </c>
      <c r="I11" s="11">
        <v>102.22239132905071</v>
      </c>
      <c r="J11" s="11">
        <v>25.973464601285862</v>
      </c>
      <c r="K11" s="11">
        <v>133.90986895227169</v>
      </c>
      <c r="L11" s="11">
        <v>32.423890253204725</v>
      </c>
      <c r="M11" s="11">
        <v>188.91010949738688</v>
      </c>
      <c r="N11" s="11">
        <v>76.074676731053827</v>
      </c>
      <c r="O11" s="11">
        <v>102.25096591244757</v>
      </c>
      <c r="P11" s="11">
        <v>119.57186822205288</v>
      </c>
      <c r="Q11" s="11">
        <v>153.50725439354656</v>
      </c>
      <c r="R11" s="11">
        <v>80.513755287028943</v>
      </c>
      <c r="S11" s="11">
        <v>46.50041833881874</v>
      </c>
      <c r="T11" s="11">
        <v>48.055554995396385</v>
      </c>
      <c r="U11" s="11">
        <v>74.367872243276167</v>
      </c>
      <c r="V11" s="11">
        <v>60.839805699502634</v>
      </c>
      <c r="W11" s="11">
        <v>61.566382562279877</v>
      </c>
      <c r="X11" s="11">
        <v>105.85279899619864</v>
      </c>
      <c r="Y11" s="11">
        <v>28.907111869435674</v>
      </c>
      <c r="Z11" s="11"/>
      <c r="AB11" s="46"/>
      <c r="AD11" s="47"/>
      <c r="AE11" s="47"/>
    </row>
    <row r="12" spans="1:31" x14ac:dyDescent="0.45">
      <c r="A12" s="15" t="s">
        <v>36</v>
      </c>
      <c r="B12" s="16">
        <f t="shared" si="0"/>
        <v>82.549938661280066</v>
      </c>
      <c r="C12" s="11">
        <v>82.181369076319385</v>
      </c>
      <c r="D12" s="11">
        <v>132.22921285958986</v>
      </c>
      <c r="E12" s="11">
        <v>88.360493256871962</v>
      </c>
      <c r="F12" s="11">
        <v>116.43244800366155</v>
      </c>
      <c r="G12" s="11">
        <v>94.657637518530308</v>
      </c>
      <c r="H12" s="11">
        <v>65.871038553798954</v>
      </c>
      <c r="I12" s="11">
        <v>100.64523188415656</v>
      </c>
      <c r="J12" s="11">
        <v>92.215142026412451</v>
      </c>
      <c r="K12" s="11">
        <v>56.216838905871214</v>
      </c>
      <c r="L12" s="11">
        <v>32.465549373163711</v>
      </c>
      <c r="M12" s="11">
        <v>86.342412444315045</v>
      </c>
      <c r="N12" s="11">
        <v>123.70096941602102</v>
      </c>
      <c r="O12" s="11">
        <v>43.357665268505933</v>
      </c>
      <c r="P12" s="11">
        <v>50.720974265783461</v>
      </c>
      <c r="Q12" s="11">
        <v>85.914284067991943</v>
      </c>
      <c r="R12" s="11">
        <v>62.42839721156318</v>
      </c>
      <c r="S12" s="11">
        <v>128.25659207949599</v>
      </c>
      <c r="T12" s="11">
        <v>59.618356145282306</v>
      </c>
      <c r="U12" s="11">
        <v>75.506953156744729</v>
      </c>
      <c r="V12" s="11">
        <v>98.870341998969479</v>
      </c>
      <c r="W12" s="11">
        <v>57.18823478887149</v>
      </c>
      <c r="X12" s="11">
        <v>78.676389636989569</v>
      </c>
      <c r="Y12" s="11">
        <v>71.565884486178973</v>
      </c>
      <c r="Z12" s="11"/>
      <c r="AB12" s="46"/>
      <c r="AD12" s="47"/>
      <c r="AE12" s="47"/>
    </row>
    <row r="13" spans="1:31" x14ac:dyDescent="0.45">
      <c r="A13" s="15" t="s">
        <v>37</v>
      </c>
      <c r="B13" s="16">
        <f t="shared" si="0"/>
        <v>93.841217543877974</v>
      </c>
      <c r="C13" s="11">
        <v>106.36733987357458</v>
      </c>
      <c r="D13" s="11">
        <v>98.592858780002032</v>
      </c>
      <c r="E13" s="11">
        <v>70.590086573180585</v>
      </c>
      <c r="F13" s="11">
        <v>69.14773119289724</v>
      </c>
      <c r="G13" s="11">
        <v>41.135521002735132</v>
      </c>
      <c r="H13" s="11">
        <v>71.14085385372374</v>
      </c>
      <c r="I13" s="11">
        <v>92.424662452685354</v>
      </c>
      <c r="J13" s="11">
        <v>100.81519406736271</v>
      </c>
      <c r="K13" s="11">
        <v>126.64650955579106</v>
      </c>
      <c r="L13" s="11">
        <v>154.0551115531112</v>
      </c>
      <c r="M13" s="11">
        <v>83.14716539781115</v>
      </c>
      <c r="N13" s="11">
        <v>111.77061745632503</v>
      </c>
      <c r="O13" s="11">
        <v>62.78415549122704</v>
      </c>
      <c r="P13" s="11">
        <v>78.830230376927133</v>
      </c>
      <c r="Q13" s="11">
        <v>124.76585422068568</v>
      </c>
      <c r="R13" s="11">
        <v>118.50421845886702</v>
      </c>
      <c r="S13" s="11">
        <v>97.108958446017027</v>
      </c>
      <c r="T13" s="11">
        <v>70.872321794424096</v>
      </c>
      <c r="U13" s="11">
        <v>122.05021730287842</v>
      </c>
      <c r="V13" s="11">
        <v>144.73098780175232</v>
      </c>
      <c r="W13" s="11">
        <v>37.711095099156026</v>
      </c>
      <c r="X13" s="11">
        <v>68.612378703383143</v>
      </c>
      <c r="Y13" s="46">
        <v>123.89463035620183</v>
      </c>
      <c r="Z13" s="11"/>
      <c r="AD13" s="47"/>
      <c r="AE13" s="47"/>
    </row>
    <row r="14" spans="1:31" x14ac:dyDescent="0.45">
      <c r="A14" s="15" t="s">
        <v>38</v>
      </c>
      <c r="B14" s="16">
        <f t="shared" si="0"/>
        <v>117.16131972850403</v>
      </c>
      <c r="C14" s="11">
        <v>121.50322844931539</v>
      </c>
      <c r="D14" s="11">
        <v>95.367240167809641</v>
      </c>
      <c r="E14" s="11">
        <v>35.078890885827121</v>
      </c>
      <c r="F14" s="11">
        <v>186.3803714701983</v>
      </c>
      <c r="G14" s="11">
        <v>114.46166794086366</v>
      </c>
      <c r="H14" s="11">
        <v>93.452621861424532</v>
      </c>
      <c r="I14" s="11">
        <v>117.6316455245457</v>
      </c>
      <c r="J14" s="11">
        <v>134.10805228695679</v>
      </c>
      <c r="K14" s="11">
        <v>191.20837551552009</v>
      </c>
      <c r="L14" s="11">
        <v>90.858808338452505</v>
      </c>
      <c r="M14" s="11">
        <v>131.56491152895222</v>
      </c>
      <c r="N14" s="11">
        <v>119.34264111587166</v>
      </c>
      <c r="O14" s="11">
        <v>86.344107047911635</v>
      </c>
      <c r="P14" s="11">
        <v>117.04429333489655</v>
      </c>
      <c r="Q14" s="11">
        <v>99.535525785076359</v>
      </c>
      <c r="R14" s="11">
        <v>112.52261356749469</v>
      </c>
      <c r="S14" s="11">
        <v>119.74708623443112</v>
      </c>
      <c r="T14" s="11">
        <v>102.32067560996322</v>
      </c>
      <c r="U14" s="11">
        <v>207.22401370679614</v>
      </c>
      <c r="V14" s="11">
        <v>116.54060147220744</v>
      </c>
      <c r="W14" s="11">
        <v>72.492251174881048</v>
      </c>
      <c r="X14" s="11">
        <v>77.627690054446305</v>
      </c>
      <c r="Y14" s="11">
        <v>101.73923210392692</v>
      </c>
      <c r="Z14" s="11"/>
      <c r="AB14" s="46"/>
      <c r="AD14" s="47"/>
      <c r="AE14" s="47"/>
    </row>
    <row r="15" spans="1:31" x14ac:dyDescent="0.45">
      <c r="A15" s="15" t="s">
        <v>39</v>
      </c>
      <c r="B15" s="16">
        <f t="shared" si="0"/>
        <v>116.05874806418835</v>
      </c>
      <c r="C15" s="11">
        <v>88.032724541111534</v>
      </c>
      <c r="D15" s="11">
        <v>58.04354578195737</v>
      </c>
      <c r="E15" s="11">
        <v>83.099182195009888</v>
      </c>
      <c r="F15" s="11">
        <v>170.14775387778127</v>
      </c>
      <c r="G15" s="11">
        <v>134.70860035608283</v>
      </c>
      <c r="H15" s="11">
        <v>152.52218248577751</v>
      </c>
      <c r="I15" s="11">
        <v>86.503796430529604</v>
      </c>
      <c r="J15" s="11">
        <v>108.02656017871224</v>
      </c>
      <c r="K15" s="11">
        <v>90.422027015243984</v>
      </c>
      <c r="L15" s="11">
        <v>129.22001638611357</v>
      </c>
      <c r="M15" s="11">
        <v>194.38421433521142</v>
      </c>
      <c r="N15" s="11">
        <v>124.46606336273931</v>
      </c>
      <c r="O15" s="11">
        <v>100.06418739292256</v>
      </c>
      <c r="P15" s="11">
        <v>24.948625359048016</v>
      </c>
      <c r="Q15" s="11">
        <v>35.151114952463267</v>
      </c>
      <c r="R15" s="11">
        <v>171.75543990605678</v>
      </c>
      <c r="S15" s="11">
        <v>126.57151658887027</v>
      </c>
      <c r="T15" s="11">
        <v>154.03389412499089</v>
      </c>
      <c r="U15" s="11">
        <v>128.56294572870826</v>
      </c>
      <c r="V15" s="11">
        <v>129.66596371498235</v>
      </c>
      <c r="W15" s="11">
        <v>118.87733111056581</v>
      </c>
      <c r="X15" s="11">
        <v>105.20398783543037</v>
      </c>
      <c r="Y15" s="11">
        <v>165.94007941498046</v>
      </c>
      <c r="Z15" s="11"/>
      <c r="AB15" s="46"/>
      <c r="AD15" s="47"/>
      <c r="AE15" s="47"/>
    </row>
    <row r="16" spans="1:31" x14ac:dyDescent="0.45">
      <c r="A16" s="15" t="s">
        <v>40</v>
      </c>
      <c r="B16" s="16">
        <f t="shared" si="0"/>
        <v>159.28282717176154</v>
      </c>
      <c r="C16" s="11">
        <v>188.06288327144074</v>
      </c>
      <c r="D16" s="11">
        <v>154.6741511251935</v>
      </c>
      <c r="E16" s="11">
        <v>52.495926947869698</v>
      </c>
      <c r="F16" s="11">
        <v>186.6562786140031</v>
      </c>
      <c r="G16" s="11">
        <v>175.0083426087115</v>
      </c>
      <c r="H16" s="11">
        <v>124.72587259665411</v>
      </c>
      <c r="I16" s="11">
        <v>110.61474280587485</v>
      </c>
      <c r="J16" s="11">
        <v>246.92893988690741</v>
      </c>
      <c r="K16" s="11">
        <v>129.06304654292455</v>
      </c>
      <c r="L16" s="11">
        <v>137.5214515407369</v>
      </c>
      <c r="M16" s="11">
        <v>231.4445067473057</v>
      </c>
      <c r="N16" s="11">
        <v>150.93186694806951</v>
      </c>
      <c r="O16" s="11">
        <v>194.6952856383293</v>
      </c>
      <c r="P16" s="11">
        <v>224.80153584618088</v>
      </c>
      <c r="Q16" s="11">
        <v>74.394508787093073</v>
      </c>
      <c r="R16" s="11">
        <v>48.670672926480712</v>
      </c>
      <c r="S16" s="11">
        <v>176.77669211210727</v>
      </c>
      <c r="T16" s="11">
        <v>167.01877145621094</v>
      </c>
      <c r="U16" s="11">
        <v>154.40440615713428</v>
      </c>
      <c r="V16" s="11">
        <v>203.16458998546705</v>
      </c>
      <c r="W16" s="11">
        <v>241.66495416197645</v>
      </c>
      <c r="X16" s="11">
        <v>204.73938645910295</v>
      </c>
      <c r="Y16" s="11">
        <v>163.97630908185556</v>
      </c>
      <c r="Z16" s="11"/>
      <c r="AB16" s="46"/>
      <c r="AD16" s="47"/>
      <c r="AE16" s="47"/>
    </row>
    <row r="17" spans="1:31" x14ac:dyDescent="0.45">
      <c r="A17" s="15" t="s">
        <v>41</v>
      </c>
      <c r="B17" s="16">
        <f t="shared" si="0"/>
        <v>147.15220556617763</v>
      </c>
      <c r="C17" s="11">
        <v>126.44143709068659</v>
      </c>
      <c r="D17" s="11">
        <v>150.60008730099474</v>
      </c>
      <c r="E17" s="11">
        <v>131.3974896743791</v>
      </c>
      <c r="F17" s="11">
        <v>86.685307967741764</v>
      </c>
      <c r="G17" s="11">
        <v>127.87984274618753</v>
      </c>
      <c r="H17" s="11">
        <v>261.71000405713869</v>
      </c>
      <c r="I17" s="11">
        <v>130.39723002824539</v>
      </c>
      <c r="J17" s="11">
        <v>118.39685823845339</v>
      </c>
      <c r="K17" s="11">
        <v>263.25028072469399</v>
      </c>
      <c r="L17" s="11">
        <v>119.26846390778847</v>
      </c>
      <c r="M17" s="11">
        <v>197.01845268441076</v>
      </c>
      <c r="N17" s="11">
        <v>172.12391949691786</v>
      </c>
      <c r="O17" s="11">
        <v>119.59738287942342</v>
      </c>
      <c r="P17" s="11">
        <v>100.33597514508473</v>
      </c>
      <c r="Q17" s="11">
        <v>251.36726591760305</v>
      </c>
      <c r="R17" s="11">
        <v>101.39257556447835</v>
      </c>
      <c r="S17" s="11">
        <v>115.99931346395486</v>
      </c>
      <c r="T17" s="11">
        <v>148.82391728465802</v>
      </c>
      <c r="U17" s="11">
        <v>58.81812511557969</v>
      </c>
      <c r="V17" s="11">
        <v>185.46515760110458</v>
      </c>
      <c r="W17" s="11">
        <v>102.51646152471429</v>
      </c>
      <c r="X17" s="11">
        <v>176.0002155854489</v>
      </c>
      <c r="Y17" s="46">
        <v>94.542276033137682</v>
      </c>
      <c r="Z17" s="11"/>
      <c r="AB17" s="46"/>
      <c r="AD17" s="47"/>
      <c r="AE17" s="47"/>
    </row>
    <row r="18" spans="1:31" x14ac:dyDescent="0.45">
      <c r="A18" s="15" t="s">
        <v>42</v>
      </c>
      <c r="B18" s="16">
        <f t="shared" si="0"/>
        <v>166.37461194593354</v>
      </c>
      <c r="C18" s="11">
        <v>72.078411809842549</v>
      </c>
      <c r="D18" s="11">
        <v>55.370740132687175</v>
      </c>
      <c r="E18" s="11">
        <v>147.46644835285719</v>
      </c>
      <c r="F18" s="11">
        <v>196.24193255159111</v>
      </c>
      <c r="G18" s="11">
        <v>89.303197665969506</v>
      </c>
      <c r="H18" s="11">
        <v>309.351019258816</v>
      </c>
      <c r="I18" s="11">
        <v>146.72249002799114</v>
      </c>
      <c r="J18" s="11">
        <v>137.86828757772528</v>
      </c>
      <c r="K18" s="11">
        <v>68.064866076525448</v>
      </c>
      <c r="L18" s="11">
        <v>41.895806969242791</v>
      </c>
      <c r="M18" s="11">
        <v>310.16610650579912</v>
      </c>
      <c r="N18" s="11">
        <v>188.07957672334302</v>
      </c>
      <c r="O18" s="11">
        <v>265.68030956460098</v>
      </c>
      <c r="P18" s="11">
        <v>205.51621431502437</v>
      </c>
      <c r="Q18" s="11">
        <v>300.39259867473345</v>
      </c>
      <c r="R18" s="11">
        <v>129.55634436109011</v>
      </c>
      <c r="S18" s="11">
        <v>132.08407942908158</v>
      </c>
      <c r="T18" s="11">
        <v>124.00474994590694</v>
      </c>
      <c r="U18" s="11">
        <v>207.60337630540926</v>
      </c>
      <c r="V18" s="11">
        <v>156.68009861116184</v>
      </c>
      <c r="W18" s="11">
        <v>115.44399586911516</v>
      </c>
      <c r="X18" s="17">
        <v>112.18347457612528</v>
      </c>
      <c r="Y18" s="17">
        <v>199.23001850021012</v>
      </c>
      <c r="Z18" s="17"/>
      <c r="AB18" s="46"/>
      <c r="AD18" s="47"/>
      <c r="AE18" s="47"/>
    </row>
    <row r="19" spans="1:31" x14ac:dyDescent="0.45">
      <c r="A19" s="9" t="s">
        <v>43</v>
      </c>
      <c r="B19" s="10">
        <f t="shared" si="0"/>
        <v>395.39722736694841</v>
      </c>
      <c r="C19" s="18">
        <f t="shared" ref="C19:Z19" si="1">SUM(C7:C9)</f>
        <v>249.24893541766889</v>
      </c>
      <c r="D19" s="18">
        <f t="shared" si="1"/>
        <v>520.00098231903974</v>
      </c>
      <c r="E19" s="18">
        <f t="shared" si="1"/>
        <v>258.65573400788782</v>
      </c>
      <c r="F19" s="18">
        <f t="shared" si="1"/>
        <v>371.69508993741869</v>
      </c>
      <c r="G19" s="18">
        <f t="shared" si="1"/>
        <v>401.26067020672605</v>
      </c>
      <c r="H19" s="18">
        <f t="shared" si="1"/>
        <v>295.01542432221817</v>
      </c>
      <c r="I19" s="18">
        <f t="shared" si="1"/>
        <v>484.1533164408234</v>
      </c>
      <c r="J19" s="18">
        <f t="shared" si="1"/>
        <v>525.02005994007629</v>
      </c>
      <c r="K19" s="18">
        <f t="shared" si="1"/>
        <v>323.55534203923196</v>
      </c>
      <c r="L19" s="18">
        <f t="shared" si="1"/>
        <v>194.67031673702201</v>
      </c>
      <c r="M19" s="18">
        <f t="shared" si="1"/>
        <v>391.79062065896454</v>
      </c>
      <c r="N19" s="18">
        <f t="shared" si="1"/>
        <v>328.18160943609729</v>
      </c>
      <c r="O19" s="18">
        <f t="shared" si="1"/>
        <v>254.38968511844985</v>
      </c>
      <c r="P19" s="18">
        <f t="shared" si="1"/>
        <v>513.92809660589717</v>
      </c>
      <c r="Q19" s="18">
        <f t="shared" si="1"/>
        <v>522.79324114088172</v>
      </c>
      <c r="R19" s="18">
        <f t="shared" si="1"/>
        <v>469.67260251137498</v>
      </c>
      <c r="S19" s="18">
        <f t="shared" si="1"/>
        <v>345.76982766499384</v>
      </c>
      <c r="T19" s="18">
        <f t="shared" si="1"/>
        <v>366.18576760096522</v>
      </c>
      <c r="U19" s="18">
        <f t="shared" si="1"/>
        <v>333.15507965754591</v>
      </c>
      <c r="V19" s="18">
        <f t="shared" si="1"/>
        <v>615.09876094585161</v>
      </c>
      <c r="W19" s="18">
        <f t="shared" si="1"/>
        <v>392.95232004750221</v>
      </c>
      <c r="X19" s="18">
        <f t="shared" si="1"/>
        <v>379.71081604398455</v>
      </c>
      <c r="Y19" s="18">
        <f t="shared" si="1"/>
        <v>373.87310289003773</v>
      </c>
      <c r="Z19" s="18">
        <f t="shared" si="1"/>
        <v>406.06153249301229</v>
      </c>
    </row>
    <row r="20" spans="1:31" x14ac:dyDescent="0.45">
      <c r="A20" s="15" t="s">
        <v>44</v>
      </c>
      <c r="B20" s="16">
        <f t="shared" si="0"/>
        <v>242.44576702307609</v>
      </c>
      <c r="C20" s="11">
        <f t="shared" ref="C20:Y20" si="2">SUM(C10:C12)</f>
        <v>178.48500061113708</v>
      </c>
      <c r="D20" s="11">
        <f t="shared" si="2"/>
        <v>320.13291598159924</v>
      </c>
      <c r="E20" s="11">
        <f t="shared" si="2"/>
        <v>260.0650951640136</v>
      </c>
      <c r="F20" s="11">
        <f t="shared" si="2"/>
        <v>276.23076671297343</v>
      </c>
      <c r="G20" s="11">
        <f t="shared" si="2"/>
        <v>289.04408764093972</v>
      </c>
      <c r="H20" s="11">
        <f t="shared" si="2"/>
        <v>284.49592147986368</v>
      </c>
      <c r="I20" s="11">
        <f t="shared" si="2"/>
        <v>247.93007463810267</v>
      </c>
      <c r="J20" s="11">
        <f t="shared" si="2"/>
        <v>192.29572988062353</v>
      </c>
      <c r="K20" s="11">
        <f t="shared" si="2"/>
        <v>271.29217961808826</v>
      </c>
      <c r="L20" s="11">
        <f t="shared" si="2"/>
        <v>153.18028173122013</v>
      </c>
      <c r="M20" s="11">
        <f t="shared" si="2"/>
        <v>349.69485051819231</v>
      </c>
      <c r="N20" s="11">
        <f t="shared" si="2"/>
        <v>261.21765179633906</v>
      </c>
      <c r="O20" s="11">
        <f t="shared" si="2"/>
        <v>238.3990488568559</v>
      </c>
      <c r="P20" s="11">
        <f t="shared" si="2"/>
        <v>255.08505774078202</v>
      </c>
      <c r="Q20" s="11">
        <f t="shared" si="2"/>
        <v>314.85205416306542</v>
      </c>
      <c r="R20" s="11">
        <f t="shared" si="2"/>
        <v>228.45518154902271</v>
      </c>
      <c r="S20" s="11">
        <f t="shared" si="2"/>
        <v>216.88508304364058</v>
      </c>
      <c r="T20" s="11">
        <f t="shared" si="2"/>
        <v>187.49535025363053</v>
      </c>
      <c r="U20" s="11">
        <f t="shared" si="2"/>
        <v>181.13007630738312</v>
      </c>
      <c r="V20" s="11">
        <f t="shared" si="2"/>
        <v>183.85383357184008</v>
      </c>
      <c r="W20" s="11">
        <f t="shared" si="2"/>
        <v>137.18009981334498</v>
      </c>
      <c r="X20" s="11">
        <f t="shared" si="2"/>
        <v>243.93624613605431</v>
      </c>
      <c r="Y20" s="11">
        <f t="shared" si="2"/>
        <v>158.18766692924993</v>
      </c>
      <c r="Z20" s="11"/>
    </row>
    <row r="21" spans="1:31" x14ac:dyDescent="0.45">
      <c r="A21" s="15" t="s">
        <v>45</v>
      </c>
      <c r="B21" s="16">
        <f t="shared" si="0"/>
        <v>327.06128533657034</v>
      </c>
      <c r="C21" s="11">
        <f t="shared" ref="C21:Y21" si="3">SUM(C13:C15)</f>
        <v>315.90329286400151</v>
      </c>
      <c r="D21" s="11">
        <f t="shared" si="3"/>
        <v>252.00364472976904</v>
      </c>
      <c r="E21" s="11">
        <f t="shared" si="3"/>
        <v>188.76815965401761</v>
      </c>
      <c r="F21" s="11">
        <f t="shared" si="3"/>
        <v>425.67585654087679</v>
      </c>
      <c r="G21" s="11">
        <f t="shared" si="3"/>
        <v>290.30578929968158</v>
      </c>
      <c r="H21" s="11">
        <f t="shared" si="3"/>
        <v>317.11565820092574</v>
      </c>
      <c r="I21" s="11">
        <f t="shared" si="3"/>
        <v>296.56010440776066</v>
      </c>
      <c r="J21" s="11">
        <f t="shared" si="3"/>
        <v>342.94980653303173</v>
      </c>
      <c r="K21" s="11">
        <f t="shared" si="3"/>
        <v>408.27691208655517</v>
      </c>
      <c r="L21" s="11">
        <f t="shared" si="3"/>
        <v>374.13393627767726</v>
      </c>
      <c r="M21" s="11">
        <f t="shared" si="3"/>
        <v>409.09629126197478</v>
      </c>
      <c r="N21" s="11">
        <f t="shared" si="3"/>
        <v>355.57932193493599</v>
      </c>
      <c r="O21" s="11">
        <f t="shared" si="3"/>
        <v>249.19244993206127</v>
      </c>
      <c r="P21" s="11">
        <f t="shared" si="3"/>
        <v>220.82314907087169</v>
      </c>
      <c r="Q21" s="11">
        <f t="shared" si="3"/>
        <v>259.45249495822532</v>
      </c>
      <c r="R21" s="11">
        <f t="shared" si="3"/>
        <v>402.7822719324185</v>
      </c>
      <c r="S21" s="11">
        <f t="shared" si="3"/>
        <v>343.4275612693184</v>
      </c>
      <c r="T21" s="11">
        <f t="shared" si="3"/>
        <v>327.22689152937824</v>
      </c>
      <c r="U21" s="11">
        <f t="shared" si="3"/>
        <v>457.83717673838282</v>
      </c>
      <c r="V21" s="11">
        <f t="shared" si="3"/>
        <v>390.93755298894212</v>
      </c>
      <c r="W21" s="11">
        <f t="shared" si="3"/>
        <v>229.08067738460289</v>
      </c>
      <c r="X21" s="11">
        <f t="shared" si="3"/>
        <v>251.4440565932598</v>
      </c>
      <c r="Y21" s="11">
        <f t="shared" si="3"/>
        <v>391.5739418751092</v>
      </c>
      <c r="Z21" s="11"/>
    </row>
    <row r="22" spans="1:31" x14ac:dyDescent="0.45">
      <c r="A22" s="19" t="s">
        <v>46</v>
      </c>
      <c r="B22" s="20">
        <f t="shared" si="0"/>
        <v>472.80964468387265</v>
      </c>
      <c r="C22" s="17">
        <f t="shared" ref="C22:Y22" si="4">SUM(C16:C18)</f>
        <v>386.58273217196984</v>
      </c>
      <c r="D22" s="17">
        <f t="shared" si="4"/>
        <v>360.64497855887544</v>
      </c>
      <c r="E22" s="17">
        <f t="shared" si="4"/>
        <v>331.35986497510601</v>
      </c>
      <c r="F22" s="17">
        <f t="shared" si="4"/>
        <v>469.58351913333598</v>
      </c>
      <c r="G22" s="17">
        <f t="shared" si="4"/>
        <v>392.19138302086856</v>
      </c>
      <c r="H22" s="17">
        <f t="shared" si="4"/>
        <v>695.78689591260877</v>
      </c>
      <c r="I22" s="17">
        <f t="shared" si="4"/>
        <v>387.7344628621114</v>
      </c>
      <c r="J22" s="17">
        <f t="shared" si="4"/>
        <v>503.1940857030861</v>
      </c>
      <c r="K22" s="17">
        <f t="shared" si="4"/>
        <v>460.37819334414399</v>
      </c>
      <c r="L22" s="17">
        <f t="shared" si="4"/>
        <v>298.6857224177682</v>
      </c>
      <c r="M22" s="17">
        <f t="shared" si="4"/>
        <v>738.62906593751563</v>
      </c>
      <c r="N22" s="17">
        <f t="shared" si="4"/>
        <v>511.1353631683304</v>
      </c>
      <c r="O22" s="17">
        <f t="shared" si="4"/>
        <v>579.97297808235362</v>
      </c>
      <c r="P22" s="17">
        <f t="shared" si="4"/>
        <v>530.65372530628997</v>
      </c>
      <c r="Q22" s="17">
        <f t="shared" si="4"/>
        <v>626.15437337942956</v>
      </c>
      <c r="R22" s="17">
        <f t="shared" si="4"/>
        <v>279.61959285204921</v>
      </c>
      <c r="S22" s="17">
        <f t="shared" si="4"/>
        <v>424.86008500514367</v>
      </c>
      <c r="T22" s="17">
        <f t="shared" si="4"/>
        <v>439.84743868677594</v>
      </c>
      <c r="U22" s="17">
        <f t="shared" si="4"/>
        <v>420.82590757812324</v>
      </c>
      <c r="V22" s="17">
        <f t="shared" si="4"/>
        <v>545.30984619773346</v>
      </c>
      <c r="W22" s="17">
        <f t="shared" si="4"/>
        <v>459.6254115558059</v>
      </c>
      <c r="X22" s="17">
        <f t="shared" si="4"/>
        <v>492.92307662067708</v>
      </c>
      <c r="Y22" s="17">
        <f t="shared" si="4"/>
        <v>457.74860361520336</v>
      </c>
      <c r="Z22" s="17"/>
    </row>
    <row r="23" spans="1:31" x14ac:dyDescent="0.45">
      <c r="A23" s="21" t="s">
        <v>47</v>
      </c>
      <c r="B23" s="22">
        <f t="shared" si="0"/>
        <v>1437.7139244104678</v>
      </c>
      <c r="C23" s="23">
        <f t="shared" ref="C23:Y23" si="5">SUM(C7:C18)</f>
        <v>1130.2199610647774</v>
      </c>
      <c r="D23" s="23">
        <f t="shared" si="5"/>
        <v>1452.7825215892835</v>
      </c>
      <c r="E23" s="23">
        <f t="shared" si="5"/>
        <v>1038.8488538010251</v>
      </c>
      <c r="F23" s="23">
        <f t="shared" si="5"/>
        <v>1543.1852323246048</v>
      </c>
      <c r="G23" s="23">
        <f t="shared" si="5"/>
        <v>1372.8019301682159</v>
      </c>
      <c r="H23" s="23">
        <f t="shared" si="5"/>
        <v>1592.4138999156164</v>
      </c>
      <c r="I23" s="23">
        <f t="shared" si="5"/>
        <v>1416.3779583487978</v>
      </c>
      <c r="J23" s="23">
        <f t="shared" si="5"/>
        <v>1563.4596820568179</v>
      </c>
      <c r="K23" s="23">
        <f t="shared" si="5"/>
        <v>1463.5026270880196</v>
      </c>
      <c r="L23" s="23">
        <f t="shared" si="5"/>
        <v>1020.6702571636876</v>
      </c>
      <c r="M23" s="23">
        <f t="shared" si="5"/>
        <v>1889.2108283766474</v>
      </c>
      <c r="N23" s="23">
        <f t="shared" si="5"/>
        <v>1456.1139463357026</v>
      </c>
      <c r="O23" s="23">
        <f t="shared" si="5"/>
        <v>1321.9541619897207</v>
      </c>
      <c r="P23" s="23">
        <f t="shared" si="5"/>
        <v>1520.4900287238411</v>
      </c>
      <c r="Q23" s="23">
        <f t="shared" si="5"/>
        <v>1723.2521636416022</v>
      </c>
      <c r="R23" s="23">
        <f t="shared" si="5"/>
        <v>1380.5296488448655</v>
      </c>
      <c r="S23" s="23">
        <f t="shared" si="5"/>
        <v>1330.9425569830964</v>
      </c>
      <c r="T23" s="23">
        <f t="shared" si="5"/>
        <v>1320.7554480707499</v>
      </c>
      <c r="U23" s="23">
        <f t="shared" si="5"/>
        <v>1392.9482402814349</v>
      </c>
      <c r="V23" s="23">
        <f t="shared" si="5"/>
        <v>1735.1999937043672</v>
      </c>
      <c r="W23" s="23">
        <f t="shared" si="5"/>
        <v>1218.838508801256</v>
      </c>
      <c r="X23" s="23">
        <f t="shared" si="5"/>
        <v>1368.0141953939756</v>
      </c>
      <c r="Y23" s="23">
        <f t="shared" si="5"/>
        <v>1381.3833153096002</v>
      </c>
      <c r="Z23" s="23"/>
    </row>
    <row r="24" spans="1:31" ht="47.25" x14ac:dyDescent="0.45">
      <c r="A24" s="24" t="s">
        <v>5</v>
      </c>
      <c r="B24" s="25"/>
      <c r="C24" s="26" t="s">
        <v>48</v>
      </c>
      <c r="D24" s="27" t="s">
        <v>49</v>
      </c>
      <c r="E24" s="27" t="s">
        <v>50</v>
      </c>
      <c r="F24" s="27" t="s">
        <v>51</v>
      </c>
      <c r="G24" s="27" t="s">
        <v>52</v>
      </c>
      <c r="H24" s="27" t="s">
        <v>53</v>
      </c>
      <c r="I24" s="27" t="s">
        <v>54</v>
      </c>
      <c r="J24" s="27" t="s">
        <v>55</v>
      </c>
      <c r="K24" s="27" t="s">
        <v>56</v>
      </c>
      <c r="L24" s="27" t="s">
        <v>57</v>
      </c>
      <c r="M24" s="27" t="s">
        <v>58</v>
      </c>
      <c r="N24" s="27" t="s">
        <v>59</v>
      </c>
      <c r="O24" s="27" t="s">
        <v>60</v>
      </c>
      <c r="P24" s="27" t="s">
        <v>61</v>
      </c>
      <c r="Q24" s="27" t="s">
        <v>62</v>
      </c>
      <c r="R24" s="27" t="s">
        <v>63</v>
      </c>
      <c r="S24" s="27" t="s">
        <v>64</v>
      </c>
      <c r="T24" s="27" t="s">
        <v>65</v>
      </c>
      <c r="U24" s="27" t="s">
        <v>66</v>
      </c>
      <c r="V24" s="27" t="s">
        <v>67</v>
      </c>
      <c r="W24" s="27" t="s">
        <v>68</v>
      </c>
      <c r="X24" s="27" t="s">
        <v>69</v>
      </c>
      <c r="Y24" s="27" t="s">
        <v>70</v>
      </c>
      <c r="Z24" s="27" t="s">
        <v>71</v>
      </c>
    </row>
    <row r="25" spans="1:31" x14ac:dyDescent="0.45">
      <c r="A25" s="15" t="s">
        <v>31</v>
      </c>
      <c r="B25" s="28"/>
      <c r="C25" s="11">
        <f t="shared" ref="C25:W37" si="6">IF(C7="..","..",C7-$B7)</f>
        <v>-62.916166233721313</v>
      </c>
      <c r="D25" s="11">
        <f t="shared" si="6"/>
        <v>29.52755343792856</v>
      </c>
      <c r="E25" s="11">
        <f t="shared" si="6"/>
        <v>-36.887047842857243</v>
      </c>
      <c r="F25" s="11">
        <f t="shared" si="6"/>
        <v>22.676461725944336</v>
      </c>
      <c r="G25" s="11">
        <f t="shared" si="6"/>
        <v>43.199837706382255</v>
      </c>
      <c r="H25" s="11">
        <f t="shared" si="6"/>
        <v>-58.874887420382464</v>
      </c>
      <c r="I25" s="11">
        <f t="shared" si="6"/>
        <v>72.568219086490927</v>
      </c>
      <c r="J25" s="11">
        <f t="shared" si="6"/>
        <v>88.508675731834046</v>
      </c>
      <c r="K25" s="11">
        <f t="shared" si="6"/>
        <v>-4.4621780261011281</v>
      </c>
      <c r="L25" s="11">
        <f t="shared" si="6"/>
        <v>-105.08271385219344</v>
      </c>
      <c r="M25" s="11">
        <f t="shared" si="6"/>
        <v>-35.786068086833438</v>
      </c>
      <c r="N25" s="11">
        <f t="shared" si="6"/>
        <v>-2.9811395139458909</v>
      </c>
      <c r="O25" s="11">
        <f t="shared" si="6"/>
        <v>-10.891644038266065</v>
      </c>
      <c r="P25" s="11">
        <f t="shared" si="6"/>
        <v>21.39746795605916</v>
      </c>
      <c r="Q25" s="11">
        <f t="shared" si="6"/>
        <v>73.384645532808349</v>
      </c>
      <c r="R25" s="11">
        <f t="shared" si="6"/>
        <v>49.21290314513061</v>
      </c>
      <c r="S25" s="11">
        <f t="shared" si="6"/>
        <v>-81.551681693552595</v>
      </c>
      <c r="T25" s="11">
        <f t="shared" si="6"/>
        <v>16.088034457772892</v>
      </c>
      <c r="U25" s="11">
        <f t="shared" si="6"/>
        <v>-88.582832029770216</v>
      </c>
      <c r="V25" s="11">
        <f t="shared" si="6"/>
        <v>50.564123869100627</v>
      </c>
      <c r="W25" s="11">
        <f t="shared" si="6"/>
        <v>-42.027730145549128</v>
      </c>
      <c r="X25" s="11">
        <f>IF(X7="..","..",X7-$B7)</f>
        <v>-56.470856511586675</v>
      </c>
      <c r="Y25" s="11">
        <f>IF(Y7="..","..",Y7-$B7)</f>
        <v>-2.9838285160219016</v>
      </c>
      <c r="Z25" s="11">
        <f>IF(Z7="..","..",Z7-$B7)</f>
        <v>-15.439775162557169</v>
      </c>
    </row>
    <row r="26" spans="1:31" x14ac:dyDescent="0.45">
      <c r="A26" s="15" t="s">
        <v>32</v>
      </c>
      <c r="B26" s="28"/>
      <c r="C26" s="11">
        <f t="shared" si="6"/>
        <v>-43.055384918611821</v>
      </c>
      <c r="D26" s="11">
        <f t="shared" si="6"/>
        <v>92.720472055253282</v>
      </c>
      <c r="E26" s="11">
        <f t="shared" si="6"/>
        <v>-68.967715734346768</v>
      </c>
      <c r="F26" s="11">
        <f t="shared" si="6"/>
        <v>-36.478412097323059</v>
      </c>
      <c r="G26" s="11">
        <f t="shared" si="6"/>
        <v>-25.414565649936449</v>
      </c>
      <c r="H26" s="11">
        <f t="shared" si="6"/>
        <v>-38.494461025532416</v>
      </c>
      <c r="I26" s="11">
        <f t="shared" si="6"/>
        <v>-4.4907422511917332</v>
      </c>
      <c r="J26" s="11">
        <f t="shared" si="6"/>
        <v>4.0595687865590691</v>
      </c>
      <c r="K26" s="11">
        <f t="shared" si="6"/>
        <v>-78.7274146985947</v>
      </c>
      <c r="L26" s="11">
        <f t="shared" si="6"/>
        <v>-60.887964406570838</v>
      </c>
      <c r="M26" s="11">
        <f t="shared" si="6"/>
        <v>60.646434218406512</v>
      </c>
      <c r="N26" s="11">
        <f t="shared" si="6"/>
        <v>-11.05365596722848</v>
      </c>
      <c r="O26" s="11">
        <f t="shared" si="6"/>
        <v>-56.149268118792293</v>
      </c>
      <c r="P26" s="11">
        <f t="shared" si="6"/>
        <v>71.728234025540161</v>
      </c>
      <c r="Q26" s="11">
        <f t="shared" si="6"/>
        <v>-5.8731540453387225</v>
      </c>
      <c r="R26" s="11">
        <f t="shared" si="6"/>
        <v>46.954184053815936</v>
      </c>
      <c r="S26" s="11">
        <f t="shared" si="6"/>
        <v>21.618528918835636</v>
      </c>
      <c r="T26" s="11">
        <f t="shared" si="6"/>
        <v>-20.365696941881282</v>
      </c>
      <c r="U26" s="11">
        <f t="shared" si="6"/>
        <v>-23.9118602407992</v>
      </c>
      <c r="V26" s="11">
        <f t="shared" si="6"/>
        <v>138.97806769938509</v>
      </c>
      <c r="W26" s="11">
        <f t="shared" si="6"/>
        <v>-5.8905785802593016</v>
      </c>
      <c r="X26" s="11">
        <f t="shared" ref="X26:Y36" si="7">IF(X8="..","..",X8-$B8)</f>
        <v>101.02516247411333</v>
      </c>
      <c r="Y26" s="11">
        <f t="shared" si="7"/>
        <v>-39.019746765398168</v>
      </c>
      <c r="Z26" s="11">
        <f>IF(Z8="..","..",Z8-$B8)</f>
        <v>33.315737512840514</v>
      </c>
    </row>
    <row r="27" spans="1:31" x14ac:dyDescent="0.45">
      <c r="A27" s="15" t="s">
        <v>33</v>
      </c>
      <c r="B27" s="28"/>
      <c r="C27" s="11">
        <f t="shared" si="6"/>
        <v>-40.176740796946333</v>
      </c>
      <c r="D27" s="11">
        <f t="shared" si="6"/>
        <v>2.3557294589094511</v>
      </c>
      <c r="E27" s="11">
        <f t="shared" si="6"/>
        <v>-30.886729781856531</v>
      </c>
      <c r="F27" s="11">
        <f t="shared" si="6"/>
        <v>-9.9001870581509763</v>
      </c>
      <c r="G27" s="11">
        <f t="shared" si="6"/>
        <v>-11.921829216668115</v>
      </c>
      <c r="H27" s="11">
        <f t="shared" si="6"/>
        <v>-3.0124545988153102</v>
      </c>
      <c r="I27" s="11">
        <f t="shared" si="6"/>
        <v>20.678612238575866</v>
      </c>
      <c r="J27" s="11">
        <f t="shared" si="6"/>
        <v>37.054588054734822</v>
      </c>
      <c r="K27" s="11">
        <f t="shared" si="6"/>
        <v>11.34770739697943</v>
      </c>
      <c r="L27" s="11">
        <f t="shared" si="6"/>
        <v>-34.756232371162071</v>
      </c>
      <c r="M27" s="11">
        <f t="shared" si="6"/>
        <v>-28.466972839556888</v>
      </c>
      <c r="N27" s="11">
        <f t="shared" si="6"/>
        <v>-53.180822449676718</v>
      </c>
      <c r="O27" s="11">
        <f t="shared" si="6"/>
        <v>-73.966630091440166</v>
      </c>
      <c r="P27" s="11">
        <f t="shared" si="6"/>
        <v>25.405167257349447</v>
      </c>
      <c r="Q27" s="11">
        <f t="shared" si="6"/>
        <v>59.884522286463678</v>
      </c>
      <c r="R27" s="11">
        <f t="shared" si="6"/>
        <v>-21.891712054519928</v>
      </c>
      <c r="S27" s="11">
        <f t="shared" si="6"/>
        <v>10.305753072762428</v>
      </c>
      <c r="T27" s="11">
        <f t="shared" si="6"/>
        <v>-24.933797281874774</v>
      </c>
      <c r="U27" s="11">
        <f t="shared" si="6"/>
        <v>50.252544561166943</v>
      </c>
      <c r="V27" s="11">
        <f t="shared" si="6"/>
        <v>30.159342010417546</v>
      </c>
      <c r="W27" s="11">
        <f t="shared" si="6"/>
        <v>45.473401406362299</v>
      </c>
      <c r="X27" s="11">
        <f t="shared" si="7"/>
        <v>-60.240717285490469</v>
      </c>
      <c r="Y27" s="11">
        <f t="shared" si="7"/>
        <v>20.479450804509426</v>
      </c>
      <c r="Z27" s="11">
        <f>IF(Z9="..","..",Z9-$B9)</f>
        <v>-7.2116572242194081</v>
      </c>
    </row>
    <row r="28" spans="1:31" x14ac:dyDescent="0.45">
      <c r="A28" s="15" t="s">
        <v>34</v>
      </c>
      <c r="B28" s="28"/>
      <c r="C28" s="11">
        <f t="shared" si="6"/>
        <v>-5.0548256746239417</v>
      </c>
      <c r="D28" s="11">
        <f t="shared" si="6"/>
        <v>17.550821512704076</v>
      </c>
      <c r="E28" s="11">
        <f t="shared" si="6"/>
        <v>-28.449957929407709</v>
      </c>
      <c r="F28" s="11">
        <f t="shared" si="6"/>
        <v>34.935676481633678</v>
      </c>
      <c r="G28" s="11">
        <f t="shared" si="6"/>
        <v>30.730581116493866</v>
      </c>
      <c r="H28" s="11">
        <f t="shared" si="6"/>
        <v>22.269478192172983</v>
      </c>
      <c r="I28" s="11">
        <f t="shared" si="6"/>
        <v>-23.994010628703016</v>
      </c>
      <c r="J28" s="11">
        <f t="shared" si="6"/>
        <v>5.0506611993268109</v>
      </c>
      <c r="K28" s="11">
        <f t="shared" si="6"/>
        <v>12.109009706346939</v>
      </c>
      <c r="L28" s="11">
        <f t="shared" si="6"/>
        <v>19.234380051253268</v>
      </c>
      <c r="M28" s="11">
        <f t="shared" si="6"/>
        <v>5.3858665228920017</v>
      </c>
      <c r="N28" s="11">
        <f t="shared" si="6"/>
        <v>-7.6144564043342271</v>
      </c>
      <c r="O28" s="11">
        <f t="shared" si="6"/>
        <v>23.733955622303995</v>
      </c>
      <c r="P28" s="11">
        <f t="shared" si="6"/>
        <v>15.735753199347243</v>
      </c>
      <c r="Q28" s="11">
        <f t="shared" si="6"/>
        <v>6.3740536479285197</v>
      </c>
      <c r="R28" s="11">
        <f t="shared" si="6"/>
        <v>16.45656699683218</v>
      </c>
      <c r="S28" s="11">
        <f t="shared" si="6"/>
        <v>-26.928389428272574</v>
      </c>
      <c r="T28" s="11">
        <f t="shared" si="6"/>
        <v>10.764977059353427</v>
      </c>
      <c r="U28" s="11">
        <f t="shared" si="6"/>
        <v>-37.801211146236184</v>
      </c>
      <c r="V28" s="11">
        <f t="shared" si="6"/>
        <v>-44.912776180230452</v>
      </c>
      <c r="W28" s="11">
        <f t="shared" si="6"/>
        <v>-50.630979591404795</v>
      </c>
      <c r="X28" s="11">
        <f t="shared" si="7"/>
        <v>-9.6494045507323207</v>
      </c>
      <c r="Y28" s="11">
        <f t="shared" si="7"/>
        <v>-11.341791479963142</v>
      </c>
      <c r="Z28" s="11">
        <f>IF(Z10="..","..",Z10-$B10)</f>
        <v>48.752340090843944</v>
      </c>
    </row>
    <row r="29" spans="1:31" x14ac:dyDescent="0.45">
      <c r="A29" s="15" t="s">
        <v>35</v>
      </c>
      <c r="B29" s="28"/>
      <c r="C29" s="11">
        <f t="shared" si="6"/>
        <v>-58.537371152354346</v>
      </c>
      <c r="D29" s="11">
        <f t="shared" si="6"/>
        <v>10.457053247509322</v>
      </c>
      <c r="E29" s="11">
        <f t="shared" si="6"/>
        <v>40.258731474753347</v>
      </c>
      <c r="F29" s="11">
        <f t="shared" si="6"/>
        <v>-35.033186134117805</v>
      </c>
      <c r="G29" s="11">
        <f t="shared" si="6"/>
        <v>3.760040644119556</v>
      </c>
      <c r="H29" s="11">
        <f t="shared" si="6"/>
        <v>36.459576372095739</v>
      </c>
      <c r="I29" s="11">
        <f t="shared" si="6"/>
        <v>11.383025020853125</v>
      </c>
      <c r="J29" s="11">
        <f t="shared" si="6"/>
        <v>-64.865901706911728</v>
      </c>
      <c r="K29" s="11">
        <f t="shared" si="6"/>
        <v>43.070502644074111</v>
      </c>
      <c r="L29" s="11">
        <f t="shared" si="6"/>
        <v>-58.415476054992858</v>
      </c>
      <c r="M29" s="11">
        <f t="shared" si="6"/>
        <v>98.070743189189301</v>
      </c>
      <c r="N29" s="11">
        <f t="shared" si="6"/>
        <v>-14.764689577143756</v>
      </c>
      <c r="O29" s="11">
        <f t="shared" si="6"/>
        <v>11.411599604249986</v>
      </c>
      <c r="P29" s="11">
        <f t="shared" si="6"/>
        <v>28.732501913855302</v>
      </c>
      <c r="Q29" s="11">
        <f t="shared" si="6"/>
        <v>62.667888085348977</v>
      </c>
      <c r="R29" s="11">
        <f t="shared" si="6"/>
        <v>-10.32561102116864</v>
      </c>
      <c r="S29" s="11">
        <f t="shared" si="6"/>
        <v>-44.338947969378843</v>
      </c>
      <c r="T29" s="11">
        <f t="shared" si="6"/>
        <v>-42.783811312801198</v>
      </c>
      <c r="U29" s="11">
        <f t="shared" si="6"/>
        <v>-16.471494064921416</v>
      </c>
      <c r="V29" s="11">
        <f t="shared" si="6"/>
        <v>-29.999560608694949</v>
      </c>
      <c r="W29" s="11">
        <f t="shared" si="6"/>
        <v>-29.272983745917706</v>
      </c>
      <c r="X29" s="11">
        <f t="shared" si="7"/>
        <v>15.01343268800106</v>
      </c>
      <c r="Y29" s="11">
        <f t="shared" si="7"/>
        <v>-61.932254438761909</v>
      </c>
      <c r="Z29" s="11"/>
    </row>
    <row r="30" spans="1:31" x14ac:dyDescent="0.45">
      <c r="A30" s="15" t="s">
        <v>36</v>
      </c>
      <c r="B30" s="28"/>
      <c r="C30" s="11">
        <f t="shared" si="6"/>
        <v>-0.3685695849606816</v>
      </c>
      <c r="D30" s="11">
        <f t="shared" si="6"/>
        <v>49.679274198309798</v>
      </c>
      <c r="E30" s="11">
        <f t="shared" si="6"/>
        <v>5.8105545955918956</v>
      </c>
      <c r="F30" s="11">
        <f t="shared" si="6"/>
        <v>33.882509342381482</v>
      </c>
      <c r="G30" s="11">
        <f t="shared" si="6"/>
        <v>12.107698857250242</v>
      </c>
      <c r="H30" s="11">
        <f t="shared" si="6"/>
        <v>-16.678900107481113</v>
      </c>
      <c r="I30" s="11">
        <f t="shared" si="6"/>
        <v>18.095293222876492</v>
      </c>
      <c r="J30" s="11">
        <f t="shared" si="6"/>
        <v>9.6652033651323848</v>
      </c>
      <c r="K30" s="11">
        <f t="shared" si="6"/>
        <v>-26.333099755408853</v>
      </c>
      <c r="L30" s="11">
        <f t="shared" si="6"/>
        <v>-50.084389288116355</v>
      </c>
      <c r="M30" s="11">
        <f t="shared" si="6"/>
        <v>3.7924737830349784</v>
      </c>
      <c r="N30" s="11">
        <f t="shared" si="6"/>
        <v>41.151030754740958</v>
      </c>
      <c r="O30" s="11">
        <f t="shared" si="6"/>
        <v>-39.192273392774133</v>
      </c>
      <c r="P30" s="11">
        <f t="shared" si="6"/>
        <v>-31.828964395496605</v>
      </c>
      <c r="Q30" s="11">
        <f t="shared" si="6"/>
        <v>3.3643454067118768</v>
      </c>
      <c r="R30" s="11">
        <f t="shared" si="6"/>
        <v>-20.121541449716887</v>
      </c>
      <c r="S30" s="11">
        <f t="shared" si="6"/>
        <v>45.706653418215922</v>
      </c>
      <c r="T30" s="11">
        <f t="shared" si="6"/>
        <v>-22.931582515997761</v>
      </c>
      <c r="U30" s="11">
        <f t="shared" si="6"/>
        <v>-7.0429855045353378</v>
      </c>
      <c r="V30" s="11">
        <f t="shared" si="6"/>
        <v>16.320403337689413</v>
      </c>
      <c r="W30" s="11">
        <f t="shared" si="6"/>
        <v>-25.361703872408576</v>
      </c>
      <c r="X30" s="11">
        <f t="shared" si="7"/>
        <v>-3.8735490242904973</v>
      </c>
      <c r="Y30" s="11">
        <f t="shared" si="7"/>
        <v>-10.984054175101093</v>
      </c>
      <c r="Z30" s="11"/>
    </row>
    <row r="31" spans="1:31" x14ac:dyDescent="0.45">
      <c r="A31" s="15" t="s">
        <v>37</v>
      </c>
      <c r="B31" s="28"/>
      <c r="C31" s="11">
        <f t="shared" si="6"/>
        <v>12.526122329696605</v>
      </c>
      <c r="D31" s="11">
        <f t="shared" si="6"/>
        <v>4.7516412361240583</v>
      </c>
      <c r="E31" s="11">
        <f t="shared" si="6"/>
        <v>-23.251130970697389</v>
      </c>
      <c r="F31" s="11">
        <f t="shared" si="6"/>
        <v>-24.693486350980734</v>
      </c>
      <c r="G31" s="11">
        <f t="shared" si="6"/>
        <v>-52.705696541142842</v>
      </c>
      <c r="H31" s="11">
        <f t="shared" si="6"/>
        <v>-22.700363690154234</v>
      </c>
      <c r="I31" s="11">
        <f t="shared" si="6"/>
        <v>-1.4165550911926204</v>
      </c>
      <c r="J31" s="11">
        <f t="shared" si="6"/>
        <v>6.9739765234847368</v>
      </c>
      <c r="K31" s="11">
        <f t="shared" si="6"/>
        <v>32.805292011913082</v>
      </c>
      <c r="L31" s="11">
        <f t="shared" si="6"/>
        <v>60.213894009233229</v>
      </c>
      <c r="M31" s="11">
        <f t="shared" si="6"/>
        <v>-10.694052146066824</v>
      </c>
      <c r="N31" s="11">
        <f t="shared" si="6"/>
        <v>17.929399912447053</v>
      </c>
      <c r="O31" s="11">
        <f t="shared" si="6"/>
        <v>-31.057062052650934</v>
      </c>
      <c r="P31" s="11">
        <f t="shared" si="6"/>
        <v>-15.010987166950841</v>
      </c>
      <c r="Q31" s="11">
        <f t="shared" si="6"/>
        <v>30.924636676807708</v>
      </c>
      <c r="R31" s="11">
        <f t="shared" si="6"/>
        <v>24.663000914989041</v>
      </c>
      <c r="S31" s="11">
        <f t="shared" si="6"/>
        <v>3.2677409021390531</v>
      </c>
      <c r="T31" s="11">
        <f t="shared" si="6"/>
        <v>-22.968895749453878</v>
      </c>
      <c r="U31" s="11">
        <f t="shared" si="6"/>
        <v>28.208999759000449</v>
      </c>
      <c r="V31" s="11">
        <f t="shared" si="6"/>
        <v>50.889770257874346</v>
      </c>
      <c r="W31" s="11">
        <f t="shared" si="6"/>
        <v>-56.130122444721948</v>
      </c>
      <c r="X31" s="11">
        <f t="shared" si="7"/>
        <v>-25.228838840494831</v>
      </c>
      <c r="Y31" s="11">
        <f t="shared" si="7"/>
        <v>30.053412812323856</v>
      </c>
      <c r="Z31" s="11"/>
    </row>
    <row r="32" spans="1:31" x14ac:dyDescent="0.45">
      <c r="A32" s="15" t="s">
        <v>38</v>
      </c>
      <c r="B32" s="28"/>
      <c r="C32" s="11">
        <f t="shared" si="6"/>
        <v>4.3419087208113609</v>
      </c>
      <c r="D32" s="11">
        <f t="shared" si="6"/>
        <v>-21.794079560694385</v>
      </c>
      <c r="E32" s="11">
        <f t="shared" si="6"/>
        <v>-82.082428842676904</v>
      </c>
      <c r="F32" s="11">
        <f t="shared" si="6"/>
        <v>69.219051741694273</v>
      </c>
      <c r="G32" s="11">
        <f t="shared" si="6"/>
        <v>-2.699651787640363</v>
      </c>
      <c r="H32" s="11">
        <f t="shared" si="6"/>
        <v>-23.708697867079493</v>
      </c>
      <c r="I32" s="11">
        <f t="shared" si="6"/>
        <v>0.47032579604167779</v>
      </c>
      <c r="J32" s="11">
        <f t="shared" si="6"/>
        <v>16.946732558452766</v>
      </c>
      <c r="K32" s="11">
        <f t="shared" si="6"/>
        <v>74.047055787016063</v>
      </c>
      <c r="L32" s="11">
        <f t="shared" si="6"/>
        <v>-26.302511390051521</v>
      </c>
      <c r="M32" s="11">
        <f t="shared" si="6"/>
        <v>14.403591800448197</v>
      </c>
      <c r="N32" s="11">
        <f t="shared" si="6"/>
        <v>2.1813213873676318</v>
      </c>
      <c r="O32" s="11">
        <f t="shared" si="6"/>
        <v>-30.817212680592391</v>
      </c>
      <c r="P32" s="11">
        <f t="shared" si="6"/>
        <v>-0.11702639360747469</v>
      </c>
      <c r="Q32" s="11">
        <f t="shared" si="6"/>
        <v>-17.625793943427666</v>
      </c>
      <c r="R32" s="11">
        <f t="shared" si="6"/>
        <v>-4.6387061610093383</v>
      </c>
      <c r="S32" s="11">
        <f t="shared" si="6"/>
        <v>2.5857665059270971</v>
      </c>
      <c r="T32" s="11">
        <f t="shared" si="6"/>
        <v>-14.840644118540808</v>
      </c>
      <c r="U32" s="11">
        <f t="shared" si="6"/>
        <v>90.062693978292117</v>
      </c>
      <c r="V32" s="11">
        <f t="shared" si="6"/>
        <v>-0.62071825629658406</v>
      </c>
      <c r="W32" s="11">
        <f t="shared" si="6"/>
        <v>-44.669068553622978</v>
      </c>
      <c r="X32" s="11">
        <f t="shared" si="7"/>
        <v>-39.533629674057721</v>
      </c>
      <c r="Y32" s="11">
        <f t="shared" si="7"/>
        <v>-15.422087624577102</v>
      </c>
      <c r="Z32" s="11"/>
    </row>
    <row r="33" spans="1:26" x14ac:dyDescent="0.45">
      <c r="A33" s="15" t="s">
        <v>39</v>
      </c>
      <c r="B33" s="28"/>
      <c r="C33" s="11">
        <f t="shared" si="6"/>
        <v>-28.026023523076816</v>
      </c>
      <c r="D33" s="11">
        <f t="shared" si="6"/>
        <v>-58.01520228223098</v>
      </c>
      <c r="E33" s="11">
        <f t="shared" si="6"/>
        <v>-32.959565869178462</v>
      </c>
      <c r="F33" s="11">
        <f t="shared" si="6"/>
        <v>54.089005813592919</v>
      </c>
      <c r="G33" s="11">
        <f t="shared" si="6"/>
        <v>18.649852291894476</v>
      </c>
      <c r="H33" s="11">
        <f t="shared" si="6"/>
        <v>36.463434421589156</v>
      </c>
      <c r="I33" s="11">
        <f t="shared" si="6"/>
        <v>-29.554951633658746</v>
      </c>
      <c r="J33" s="11">
        <f t="shared" si="6"/>
        <v>-8.0321878854761053</v>
      </c>
      <c r="K33" s="11">
        <f t="shared" si="6"/>
        <v>-25.636721048944366</v>
      </c>
      <c r="L33" s="11">
        <f t="shared" si="6"/>
        <v>13.16126832192522</v>
      </c>
      <c r="M33" s="11">
        <f t="shared" si="6"/>
        <v>78.325466271023075</v>
      </c>
      <c r="N33" s="11">
        <f t="shared" si="6"/>
        <v>8.4073152985509552</v>
      </c>
      <c r="O33" s="11">
        <f t="shared" si="6"/>
        <v>-15.994560671265788</v>
      </c>
      <c r="P33" s="11">
        <f t="shared" si="6"/>
        <v>-91.110122705140327</v>
      </c>
      <c r="Q33" s="11">
        <f t="shared" si="6"/>
        <v>-80.90763311172509</v>
      </c>
      <c r="R33" s="11">
        <f t="shared" si="6"/>
        <v>55.696691841868429</v>
      </c>
      <c r="S33" s="11">
        <f t="shared" si="6"/>
        <v>10.512768524681917</v>
      </c>
      <c r="T33" s="11">
        <f t="shared" si="6"/>
        <v>37.975146060802544</v>
      </c>
      <c r="U33" s="11">
        <f t="shared" si="6"/>
        <v>12.504197664519907</v>
      </c>
      <c r="V33" s="11">
        <f t="shared" si="6"/>
        <v>13.607215650794004</v>
      </c>
      <c r="W33" s="11">
        <f t="shared" si="6"/>
        <v>2.818583046377455</v>
      </c>
      <c r="X33" s="11">
        <f t="shared" si="7"/>
        <v>-10.854760228757982</v>
      </c>
      <c r="Y33" s="11">
        <f t="shared" si="7"/>
        <v>49.881331350792109</v>
      </c>
      <c r="Z33" s="11"/>
    </row>
    <row r="34" spans="1:26" x14ac:dyDescent="0.45">
      <c r="A34" s="15" t="s">
        <v>40</v>
      </c>
      <c r="B34" s="28"/>
      <c r="C34" s="11">
        <f t="shared" si="6"/>
        <v>28.7800560996792</v>
      </c>
      <c r="D34" s="11">
        <f t="shared" si="6"/>
        <v>-4.6086760465680356</v>
      </c>
      <c r="E34" s="11">
        <f t="shared" si="6"/>
        <v>-106.78690022389185</v>
      </c>
      <c r="F34" s="11">
        <f t="shared" si="6"/>
        <v>27.37345144224156</v>
      </c>
      <c r="G34" s="11">
        <f t="shared" si="6"/>
        <v>15.725515436949962</v>
      </c>
      <c r="H34" s="11">
        <f t="shared" si="6"/>
        <v>-34.556954575107426</v>
      </c>
      <c r="I34" s="11">
        <f t="shared" si="6"/>
        <v>-48.668084365886685</v>
      </c>
      <c r="J34" s="11">
        <f t="shared" si="6"/>
        <v>87.646112715145875</v>
      </c>
      <c r="K34" s="11">
        <f t="shared" si="6"/>
        <v>-30.219780628836986</v>
      </c>
      <c r="L34" s="11">
        <f t="shared" si="6"/>
        <v>-21.761375631024634</v>
      </c>
      <c r="M34" s="11">
        <f t="shared" si="6"/>
        <v>72.161679575544156</v>
      </c>
      <c r="N34" s="11">
        <f t="shared" si="6"/>
        <v>-8.3509602236920273</v>
      </c>
      <c r="O34" s="11">
        <f t="shared" si="6"/>
        <v>35.412458466567756</v>
      </c>
      <c r="P34" s="11">
        <f t="shared" si="6"/>
        <v>65.518708674419344</v>
      </c>
      <c r="Q34" s="11">
        <f t="shared" si="6"/>
        <v>-84.888318384668466</v>
      </c>
      <c r="R34" s="11">
        <f t="shared" si="6"/>
        <v>-110.61215424528083</v>
      </c>
      <c r="S34" s="11">
        <f t="shared" si="6"/>
        <v>17.49386494034573</v>
      </c>
      <c r="T34" s="11">
        <f t="shared" si="6"/>
        <v>7.7359442844494026</v>
      </c>
      <c r="U34" s="11">
        <f t="shared" si="6"/>
        <v>-4.8784210146272642</v>
      </c>
      <c r="V34" s="11">
        <f t="shared" si="6"/>
        <v>43.881762813705507</v>
      </c>
      <c r="W34" s="11">
        <f t="shared" si="6"/>
        <v>82.382126990214914</v>
      </c>
      <c r="X34" s="11">
        <f t="shared" si="7"/>
        <v>45.456559287341406</v>
      </c>
      <c r="Y34" s="11">
        <f t="shared" si="7"/>
        <v>4.6934819100940217</v>
      </c>
      <c r="Z34" s="11"/>
    </row>
    <row r="35" spans="1:26" x14ac:dyDescent="0.45">
      <c r="A35" s="15" t="s">
        <v>41</v>
      </c>
      <c r="B35" s="28"/>
      <c r="C35" s="11">
        <f t="shared" si="6"/>
        <v>-20.710768475491037</v>
      </c>
      <c r="D35" s="11">
        <f t="shared" si="6"/>
        <v>3.4478817348171162</v>
      </c>
      <c r="E35" s="11">
        <f t="shared" si="6"/>
        <v>-15.754715891798526</v>
      </c>
      <c r="F35" s="11">
        <f t="shared" si="6"/>
        <v>-60.466897598435864</v>
      </c>
      <c r="G35" s="11">
        <f t="shared" si="6"/>
        <v>-19.272362819990093</v>
      </c>
      <c r="H35" s="11">
        <f t="shared" si="6"/>
        <v>114.55779849096106</v>
      </c>
      <c r="I35" s="11">
        <f t="shared" si="6"/>
        <v>-16.754975537932239</v>
      </c>
      <c r="J35" s="11">
        <f t="shared" si="6"/>
        <v>-28.755347327724238</v>
      </c>
      <c r="K35" s="11">
        <f t="shared" si="6"/>
        <v>116.09807515851637</v>
      </c>
      <c r="L35" s="11">
        <f t="shared" si="6"/>
        <v>-27.883741658389155</v>
      </c>
      <c r="M35" s="11">
        <f t="shared" si="6"/>
        <v>49.866247118233133</v>
      </c>
      <c r="N35" s="11">
        <f t="shared" si="6"/>
        <v>24.971713930740236</v>
      </c>
      <c r="O35" s="11">
        <f t="shared" si="6"/>
        <v>-27.554822686754207</v>
      </c>
      <c r="P35" s="11">
        <f t="shared" si="6"/>
        <v>-46.816230421092897</v>
      </c>
      <c r="Q35" s="11">
        <f t="shared" si="6"/>
        <v>104.21506035142542</v>
      </c>
      <c r="R35" s="11">
        <f t="shared" si="6"/>
        <v>-45.759630001699279</v>
      </c>
      <c r="S35" s="11">
        <f t="shared" si="6"/>
        <v>-31.152892102222765</v>
      </c>
      <c r="T35" s="11">
        <f t="shared" si="6"/>
        <v>1.6717117184803953</v>
      </c>
      <c r="U35" s="11">
        <f t="shared" si="6"/>
        <v>-88.334080450597938</v>
      </c>
      <c r="V35" s="11">
        <f t="shared" si="6"/>
        <v>38.312952034926951</v>
      </c>
      <c r="W35" s="11">
        <f t="shared" si="6"/>
        <v>-44.63574404146334</v>
      </c>
      <c r="X35" s="11">
        <f t="shared" si="7"/>
        <v>28.848010019271271</v>
      </c>
      <c r="Y35" s="11">
        <f t="shared" si="7"/>
        <v>-52.609929533039946</v>
      </c>
      <c r="Z35" s="11"/>
    </row>
    <row r="36" spans="1:26" x14ac:dyDescent="0.45">
      <c r="A36" s="15" t="s">
        <v>42</v>
      </c>
      <c r="B36" s="28"/>
      <c r="C36" s="11">
        <f t="shared" si="6"/>
        <v>-94.296200136090988</v>
      </c>
      <c r="D36" s="11">
        <f t="shared" si="6"/>
        <v>-111.00387181324636</v>
      </c>
      <c r="E36" s="11">
        <f t="shared" si="6"/>
        <v>-18.908163593076353</v>
      </c>
      <c r="F36" s="11">
        <f t="shared" si="6"/>
        <v>29.867320605657568</v>
      </c>
      <c r="G36" s="11">
        <f t="shared" si="6"/>
        <v>-77.071414279964031</v>
      </c>
      <c r="H36" s="11">
        <f t="shared" si="6"/>
        <v>142.97640731288246</v>
      </c>
      <c r="I36" s="11">
        <f t="shared" si="6"/>
        <v>-19.652121917942395</v>
      </c>
      <c r="J36" s="11">
        <f t="shared" si="6"/>
        <v>-28.506324368208254</v>
      </c>
      <c r="K36" s="11">
        <f t="shared" si="6"/>
        <v>-98.30974586940809</v>
      </c>
      <c r="L36" s="11">
        <f t="shared" si="6"/>
        <v>-124.47880497669075</v>
      </c>
      <c r="M36" s="11">
        <f t="shared" si="6"/>
        <v>143.79149455986558</v>
      </c>
      <c r="N36" s="11">
        <f t="shared" si="6"/>
        <v>21.704964777409486</v>
      </c>
      <c r="O36" s="11">
        <f t="shared" si="6"/>
        <v>99.305697618667438</v>
      </c>
      <c r="P36" s="11">
        <f t="shared" si="6"/>
        <v>39.141602369090833</v>
      </c>
      <c r="Q36" s="11">
        <f t="shared" si="6"/>
        <v>134.01798672879991</v>
      </c>
      <c r="R36" s="11">
        <f t="shared" si="6"/>
        <v>-36.818267584843426</v>
      </c>
      <c r="S36" s="11">
        <f t="shared" si="6"/>
        <v>-34.290532516851954</v>
      </c>
      <c r="T36" s="11">
        <f t="shared" si="6"/>
        <v>-42.3698620000266</v>
      </c>
      <c r="U36" s="11">
        <f t="shared" si="6"/>
        <v>41.228764359475718</v>
      </c>
      <c r="V36" s="11">
        <f t="shared" si="6"/>
        <v>-9.694513334771699</v>
      </c>
      <c r="W36" s="11">
        <f t="shared" si="6"/>
        <v>-50.930616076818382</v>
      </c>
      <c r="X36" s="11">
        <f t="shared" si="7"/>
        <v>-54.19113736980826</v>
      </c>
      <c r="Y36" s="11">
        <f t="shared" si="7"/>
        <v>32.855406554276584</v>
      </c>
      <c r="Z36" s="17"/>
    </row>
    <row r="37" spans="1:26" x14ac:dyDescent="0.45">
      <c r="A37" s="9" t="s">
        <v>43</v>
      </c>
      <c r="B37" s="29"/>
      <c r="C37" s="18">
        <f t="shared" si="6"/>
        <v>-146.14829194927952</v>
      </c>
      <c r="D37" s="18">
        <f t="shared" si="6"/>
        <v>124.60375495209132</v>
      </c>
      <c r="E37" s="18">
        <f t="shared" si="6"/>
        <v>-136.7414933590606</v>
      </c>
      <c r="F37" s="18">
        <f t="shared" ref="F37:Z41" si="8">IF(F19="..","..",F19-$B19)</f>
        <v>-23.702137429529728</v>
      </c>
      <c r="G37" s="18">
        <f t="shared" si="8"/>
        <v>5.8634428397776333</v>
      </c>
      <c r="H37" s="18">
        <f t="shared" si="8"/>
        <v>-100.38180304473025</v>
      </c>
      <c r="I37" s="18">
        <f t="shared" si="8"/>
        <v>88.756089073874989</v>
      </c>
      <c r="J37" s="18">
        <f t="shared" si="8"/>
        <v>129.62283257312788</v>
      </c>
      <c r="K37" s="18">
        <f t="shared" si="8"/>
        <v>-71.841885327716454</v>
      </c>
      <c r="L37" s="18">
        <f t="shared" si="8"/>
        <v>-200.72691062992641</v>
      </c>
      <c r="M37" s="18">
        <f t="shared" si="8"/>
        <v>-3.6066067079838717</v>
      </c>
      <c r="N37" s="18">
        <f t="shared" si="8"/>
        <v>-67.215617930851124</v>
      </c>
      <c r="O37" s="18">
        <f t="shared" si="8"/>
        <v>-141.00754224849857</v>
      </c>
      <c r="P37" s="18">
        <f t="shared" si="8"/>
        <v>118.53086923894875</v>
      </c>
      <c r="Q37" s="18">
        <f t="shared" si="8"/>
        <v>127.3960137739333</v>
      </c>
      <c r="R37" s="18">
        <f t="shared" si="8"/>
        <v>74.275375144426562</v>
      </c>
      <c r="S37" s="18">
        <f t="shared" si="8"/>
        <v>-49.627399701954573</v>
      </c>
      <c r="T37" s="18">
        <f t="shared" si="8"/>
        <v>-29.211459765983193</v>
      </c>
      <c r="U37" s="18">
        <f t="shared" si="8"/>
        <v>-62.242147709402502</v>
      </c>
      <c r="V37" s="18">
        <f t="shared" si="8"/>
        <v>219.7015335789032</v>
      </c>
      <c r="W37" s="18">
        <f t="shared" si="8"/>
        <v>-2.4449073194462017</v>
      </c>
      <c r="X37" s="18">
        <f t="shared" si="8"/>
        <v>-15.686411322963863</v>
      </c>
      <c r="Y37" s="18">
        <f t="shared" si="8"/>
        <v>-21.524124476910686</v>
      </c>
      <c r="Z37" s="18">
        <f t="shared" si="8"/>
        <v>10.66430512606388</v>
      </c>
    </row>
    <row r="38" spans="1:26" x14ac:dyDescent="0.45">
      <c r="A38" s="15" t="s">
        <v>44</v>
      </c>
      <c r="B38" s="28"/>
      <c r="C38" s="11">
        <f t="shared" ref="C38:V41" si="9">IF(C20="..","..",C20-$B20)</f>
        <v>-63.960766411939005</v>
      </c>
      <c r="D38" s="11">
        <f t="shared" si="9"/>
        <v>77.687148958523153</v>
      </c>
      <c r="E38" s="11">
        <f t="shared" si="9"/>
        <v>17.619328140937512</v>
      </c>
      <c r="F38" s="11">
        <f t="shared" si="9"/>
        <v>33.784999689897347</v>
      </c>
      <c r="G38" s="11">
        <f t="shared" si="9"/>
        <v>46.598320617863635</v>
      </c>
      <c r="H38" s="11">
        <f t="shared" si="9"/>
        <v>42.050154456787595</v>
      </c>
      <c r="I38" s="11">
        <f t="shared" si="9"/>
        <v>5.4843076150265802</v>
      </c>
      <c r="J38" s="11">
        <f t="shared" si="9"/>
        <v>-50.150037142452561</v>
      </c>
      <c r="K38" s="11">
        <f t="shared" si="9"/>
        <v>28.846412595012168</v>
      </c>
      <c r="L38" s="11">
        <f t="shared" si="9"/>
        <v>-89.265485291855953</v>
      </c>
      <c r="M38" s="11">
        <f t="shared" si="9"/>
        <v>107.24908349511622</v>
      </c>
      <c r="N38" s="11">
        <f t="shared" si="9"/>
        <v>18.771884773262968</v>
      </c>
      <c r="O38" s="11">
        <f t="shared" si="9"/>
        <v>-4.0467181662201881</v>
      </c>
      <c r="P38" s="11">
        <f t="shared" si="9"/>
        <v>12.639290717705933</v>
      </c>
      <c r="Q38" s="11">
        <f t="shared" si="9"/>
        <v>72.406287139989331</v>
      </c>
      <c r="R38" s="11">
        <f t="shared" si="9"/>
        <v>-13.990585474053375</v>
      </c>
      <c r="S38" s="11">
        <f t="shared" si="9"/>
        <v>-25.56068397943551</v>
      </c>
      <c r="T38" s="11">
        <f t="shared" si="9"/>
        <v>-54.950416769445553</v>
      </c>
      <c r="U38" s="11">
        <f t="shared" si="9"/>
        <v>-61.315690715692966</v>
      </c>
      <c r="V38" s="11">
        <f t="shared" si="9"/>
        <v>-58.591933451236002</v>
      </c>
      <c r="W38" s="11">
        <f t="shared" si="8"/>
        <v>-105.26566720973111</v>
      </c>
      <c r="X38" s="11">
        <f t="shared" si="8"/>
        <v>1.4904791129782211</v>
      </c>
      <c r="Y38" s="11">
        <f t="shared" si="8"/>
        <v>-84.258100093826158</v>
      </c>
      <c r="Z38" s="11"/>
    </row>
    <row r="39" spans="1:26" x14ac:dyDescent="0.45">
      <c r="A39" s="15" t="s">
        <v>45</v>
      </c>
      <c r="B39" s="28"/>
      <c r="C39" s="11">
        <f t="shared" si="9"/>
        <v>-11.157992472568822</v>
      </c>
      <c r="D39" s="11">
        <f t="shared" si="9"/>
        <v>-75.0576406068013</v>
      </c>
      <c r="E39" s="11">
        <f t="shared" si="9"/>
        <v>-138.29312568255273</v>
      </c>
      <c r="F39" s="11">
        <f t="shared" si="9"/>
        <v>98.614571204306458</v>
      </c>
      <c r="G39" s="11">
        <f t="shared" si="9"/>
        <v>-36.755496036888758</v>
      </c>
      <c r="H39" s="11">
        <f t="shared" si="9"/>
        <v>-9.9456271356445995</v>
      </c>
      <c r="I39" s="11">
        <f t="shared" si="9"/>
        <v>-30.501180928809674</v>
      </c>
      <c r="J39" s="11">
        <f t="shared" si="9"/>
        <v>15.888521196461397</v>
      </c>
      <c r="K39" s="11">
        <f t="shared" si="9"/>
        <v>81.215626749984835</v>
      </c>
      <c r="L39" s="11">
        <f t="shared" si="9"/>
        <v>47.072650941106929</v>
      </c>
      <c r="M39" s="11">
        <f t="shared" si="9"/>
        <v>82.035005925404448</v>
      </c>
      <c r="N39" s="11">
        <f t="shared" si="9"/>
        <v>28.518036598365654</v>
      </c>
      <c r="O39" s="11">
        <f t="shared" si="9"/>
        <v>-77.86883540450907</v>
      </c>
      <c r="P39" s="11">
        <f t="shared" si="9"/>
        <v>-106.23813626569864</v>
      </c>
      <c r="Q39" s="11">
        <f t="shared" si="9"/>
        <v>-67.60879037834502</v>
      </c>
      <c r="R39" s="11">
        <f t="shared" si="9"/>
        <v>75.72098659584816</v>
      </c>
      <c r="S39" s="11">
        <f t="shared" si="9"/>
        <v>16.366275932748067</v>
      </c>
      <c r="T39" s="11">
        <f t="shared" si="9"/>
        <v>0.16560619280789979</v>
      </c>
      <c r="U39" s="11">
        <f t="shared" si="9"/>
        <v>130.77589140181249</v>
      </c>
      <c r="V39" s="11">
        <f t="shared" si="9"/>
        <v>63.87626765237178</v>
      </c>
      <c r="W39" s="11">
        <f t="shared" si="8"/>
        <v>-97.980607951967443</v>
      </c>
      <c r="X39" s="11">
        <f t="shared" si="8"/>
        <v>-75.617228743310534</v>
      </c>
      <c r="Y39" s="11">
        <f t="shared" si="8"/>
        <v>64.512656538538863</v>
      </c>
      <c r="Z39" s="11"/>
    </row>
    <row r="40" spans="1:26" x14ac:dyDescent="0.45">
      <c r="A40" s="19" t="s">
        <v>46</v>
      </c>
      <c r="B40" s="30"/>
      <c r="C40" s="17">
        <f t="shared" si="9"/>
        <v>-86.22691251190281</v>
      </c>
      <c r="D40" s="17">
        <f t="shared" si="9"/>
        <v>-112.16466612499721</v>
      </c>
      <c r="E40" s="17">
        <f t="shared" si="9"/>
        <v>-141.44977970876664</v>
      </c>
      <c r="F40" s="17">
        <f t="shared" si="9"/>
        <v>-3.2261255505366648</v>
      </c>
      <c r="G40" s="17">
        <f t="shared" si="9"/>
        <v>-80.618261663004091</v>
      </c>
      <c r="H40" s="17">
        <f t="shared" si="9"/>
        <v>222.97725122873612</v>
      </c>
      <c r="I40" s="17">
        <f t="shared" si="9"/>
        <v>-85.075181821761248</v>
      </c>
      <c r="J40" s="17">
        <f t="shared" si="9"/>
        <v>30.384441019213455</v>
      </c>
      <c r="K40" s="17">
        <f t="shared" si="9"/>
        <v>-12.431451339728653</v>
      </c>
      <c r="L40" s="17">
        <f t="shared" si="9"/>
        <v>-174.12392226610444</v>
      </c>
      <c r="M40" s="17">
        <f t="shared" si="9"/>
        <v>265.81942125364299</v>
      </c>
      <c r="N40" s="17">
        <f t="shared" si="9"/>
        <v>38.325718484457752</v>
      </c>
      <c r="O40" s="17">
        <f t="shared" si="9"/>
        <v>107.16333339848097</v>
      </c>
      <c r="P40" s="17">
        <f t="shared" si="9"/>
        <v>57.844080622417323</v>
      </c>
      <c r="Q40" s="17">
        <f t="shared" si="9"/>
        <v>153.34472869555691</v>
      </c>
      <c r="R40" s="17">
        <f t="shared" si="9"/>
        <v>-193.19005183182344</v>
      </c>
      <c r="S40" s="17">
        <f t="shared" si="9"/>
        <v>-47.949559678728974</v>
      </c>
      <c r="T40" s="17">
        <f t="shared" si="9"/>
        <v>-32.962205997096703</v>
      </c>
      <c r="U40" s="17">
        <f t="shared" si="9"/>
        <v>-51.983737105749412</v>
      </c>
      <c r="V40" s="17">
        <f t="shared" si="9"/>
        <v>72.500201513860816</v>
      </c>
      <c r="W40" s="17">
        <f t="shared" si="8"/>
        <v>-13.184233128066751</v>
      </c>
      <c r="X40" s="17">
        <f t="shared" si="8"/>
        <v>20.113431936804432</v>
      </c>
      <c r="Y40" s="17">
        <f t="shared" si="8"/>
        <v>-15.061041068669283</v>
      </c>
      <c r="Z40" s="17"/>
    </row>
    <row r="41" spans="1:26" x14ac:dyDescent="0.45">
      <c r="A41" s="31" t="s">
        <v>47</v>
      </c>
      <c r="B41" s="29"/>
      <c r="C41" s="18">
        <f t="shared" si="9"/>
        <v>-307.49396334569042</v>
      </c>
      <c r="D41" s="18">
        <f t="shared" si="9"/>
        <v>15.068597178815708</v>
      </c>
      <c r="E41" s="18">
        <f t="shared" si="9"/>
        <v>-398.86507060944268</v>
      </c>
      <c r="F41" s="18">
        <f t="shared" si="9"/>
        <v>105.47130791413701</v>
      </c>
      <c r="G41" s="18">
        <f t="shared" si="9"/>
        <v>-64.911994242251922</v>
      </c>
      <c r="H41" s="18">
        <f t="shared" si="9"/>
        <v>154.69997550514859</v>
      </c>
      <c r="I41" s="18">
        <f t="shared" si="9"/>
        <v>-21.335966061669978</v>
      </c>
      <c r="J41" s="18">
        <f t="shared" si="9"/>
        <v>125.74575764635006</v>
      </c>
      <c r="K41" s="18">
        <f t="shared" si="9"/>
        <v>25.788702677551782</v>
      </c>
      <c r="L41" s="18">
        <f t="shared" si="9"/>
        <v>-417.04366724678027</v>
      </c>
      <c r="M41" s="18">
        <f t="shared" si="9"/>
        <v>451.49690396617962</v>
      </c>
      <c r="N41" s="18">
        <f t="shared" si="9"/>
        <v>18.400021925234796</v>
      </c>
      <c r="O41" s="18">
        <f t="shared" si="9"/>
        <v>-115.75976242074717</v>
      </c>
      <c r="P41" s="18">
        <f t="shared" si="9"/>
        <v>82.776104313373253</v>
      </c>
      <c r="Q41" s="18">
        <f t="shared" si="9"/>
        <v>285.53823923113441</v>
      </c>
      <c r="R41" s="18">
        <f t="shared" si="9"/>
        <v>-57.18427556560232</v>
      </c>
      <c r="S41" s="18">
        <f t="shared" si="9"/>
        <v>-106.77136742737139</v>
      </c>
      <c r="T41" s="18">
        <f t="shared" si="9"/>
        <v>-116.95847633971789</v>
      </c>
      <c r="U41" s="18">
        <f t="shared" si="9"/>
        <v>-44.765684129032934</v>
      </c>
      <c r="V41" s="18">
        <f t="shared" si="9"/>
        <v>297.48606929389939</v>
      </c>
      <c r="W41" s="18">
        <f t="shared" si="8"/>
        <v>-218.87541560921181</v>
      </c>
      <c r="X41" s="18">
        <f t="shared" si="8"/>
        <v>-69.699729016492256</v>
      </c>
      <c r="Y41" s="18">
        <f t="shared" si="8"/>
        <v>-56.330609100867605</v>
      </c>
      <c r="Z41"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wind</vt:lpstr>
      <vt:lpstr>wind_notes</vt:lpstr>
      <vt:lpstr>temperature</vt:lpstr>
      <vt:lpstr>sunhour</vt:lpstr>
      <vt:lpstr>rainfall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Jung</dc:creator>
  <cp:lastModifiedBy>Sola Jung</cp:lastModifiedBy>
  <dcterms:created xsi:type="dcterms:W3CDTF">2024-06-18T14:01:04Z</dcterms:created>
  <dcterms:modified xsi:type="dcterms:W3CDTF">2024-06-18T14:05:26Z</dcterms:modified>
</cp:coreProperties>
</file>